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drawings/drawing2.xml" ContentType="application/vnd.openxmlformats-officedocument.drawing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drawings/drawing3.xml" ContentType="application/vnd.openxmlformats-officedocument.drawing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4fair-playweb\nissan\"/>
    </mc:Choice>
  </mc:AlternateContent>
  <xr:revisionPtr revIDLastSave="0" documentId="13_ncr:1_{4BBC3BC8-2256-4F95-8F14-F98003164F7B}" xr6:coauthVersionLast="47" xr6:coauthVersionMax="47" xr10:uidLastSave="{00000000-0000-0000-0000-000000000000}"/>
  <bookViews>
    <workbookView xWindow="-98" yWindow="-98" windowWidth="18915" windowHeight="12075" tabRatio="779" xr2:uid="{00000000-000D-0000-FFFF-FFFF00000000}"/>
  </bookViews>
  <sheets>
    <sheet name="リーグ戦表" sheetId="200" r:id="rId1"/>
    <sheet name="基" sheetId="184" r:id="rId2"/>
    <sheet name="A" sheetId="201" r:id="rId3"/>
    <sheet name="B" sheetId="202" r:id="rId4"/>
    <sheet name="C" sheetId="203" r:id="rId5"/>
    <sheet name="D" sheetId="204" r:id="rId6"/>
    <sheet name="E" sheetId="205" r:id="rId7"/>
    <sheet name="F" sheetId="206" r:id="rId8"/>
    <sheet name="G" sheetId="207" r:id="rId9"/>
    <sheet name="H" sheetId="208" r:id="rId10"/>
    <sheet name="I" sheetId="209" r:id="rId11"/>
    <sheet name="J" sheetId="210" r:id="rId12"/>
    <sheet name="K" sheetId="211" r:id="rId13"/>
    <sheet name="L" sheetId="212" r:id="rId14"/>
    <sheet name="M" sheetId="213" r:id="rId15"/>
    <sheet name="N" sheetId="214" r:id="rId16"/>
    <sheet name="O" sheetId="215" r:id="rId17"/>
    <sheet name="P" sheetId="216" r:id="rId18"/>
    <sheet name="決勝T表" sheetId="217" r:id="rId19"/>
    <sheet name="T記入表" sheetId="218" r:id="rId20"/>
    <sheet name="最終日" sheetId="219" r:id="rId21"/>
    <sheet name="最終日対戦表" sheetId="220" r:id="rId22"/>
    <sheet name="警告退場" sheetId="177" r:id="rId23"/>
    <sheet name="4チーム" sheetId="179" r:id="rId24"/>
    <sheet name="5チーム" sheetId="180" r:id="rId25"/>
    <sheet name="リンク方法 (2)" sheetId="175" r:id="rId26"/>
    <sheet name="6元" sheetId="176" r:id="rId27"/>
  </sheets>
  <definedNames>
    <definedName name="_xlnm.Print_Area" localSheetId="23">'4チーム'!$A$1:$X$39</definedName>
    <definedName name="_xlnm.Print_Area" localSheetId="24">'5チーム'!$A$1:$AD$41</definedName>
    <definedName name="_xlnm.Print_Area" localSheetId="26">'6元'!$A$1:$AD$51</definedName>
    <definedName name="_xlnm.Print_Area" localSheetId="2">A!$A$1:$X$38</definedName>
    <definedName name="_xlnm.Print_Area" localSheetId="3">B!$A$1:$X$38</definedName>
    <definedName name="_xlnm.Print_Area" localSheetId="4">'C'!$A$1:$X$38</definedName>
    <definedName name="_xlnm.Print_Area" localSheetId="5">D!$A$1:$X$38</definedName>
    <definedName name="_xlnm.Print_Area" localSheetId="6">E!$A$1:$X$38</definedName>
    <definedName name="_xlnm.Print_Area" localSheetId="7">F!$A$1:$X$38</definedName>
    <definedName name="_xlnm.Print_Area" localSheetId="8">G!$A$1:$X$38</definedName>
    <definedName name="_xlnm.Print_Area" localSheetId="9">H!$A$1:$X$38</definedName>
    <definedName name="_xlnm.Print_Area" localSheetId="10">I!$A$1:$X$38</definedName>
    <definedName name="_xlnm.Print_Area" localSheetId="11">J!$A$1:$X$38</definedName>
    <definedName name="_xlnm.Print_Area" localSheetId="12">K!$A$1:$X$38</definedName>
    <definedName name="_xlnm.Print_Area" localSheetId="13">L!$A$1:$X$38</definedName>
    <definedName name="_xlnm.Print_Area" localSheetId="14">M!$A$1:$X$38</definedName>
    <definedName name="_xlnm.Print_Area" localSheetId="15">N!$A$1:$X$38</definedName>
    <definedName name="_xlnm.Print_Area" localSheetId="16">O!$A$1:$X$38</definedName>
    <definedName name="_xlnm.Print_Area" localSheetId="17">P!$A$1:$X$38</definedName>
    <definedName name="_xlnm.Print_Area" localSheetId="0">リーグ戦表!$A$1:$AH$38</definedName>
    <definedName name="_xlnm.Print_Area" localSheetId="1">基!$A$1:$X$38</definedName>
    <definedName name="_xlnm.Print_Area" localSheetId="22">警告退場!$A$1:$M$29</definedName>
    <definedName name="_xlnm.Print_Area" localSheetId="18">決勝T表!$A$1:$BL$55</definedName>
    <definedName name="_xlnm.Print_Area" localSheetId="20">最終日!$A$1:$U$41</definedName>
    <definedName name="_xlnm.Print_Area" localSheetId="21">最終日対戦表!$A$1:$L$36</definedName>
  </definedNames>
  <calcPr calcId="191029"/>
</workbook>
</file>

<file path=xl/calcChain.xml><?xml version="1.0" encoding="utf-8"?>
<calcChain xmlns="http://schemas.openxmlformats.org/spreadsheetml/2006/main">
  <c r="AL44" i="217" l="1"/>
  <c r="E44" i="217"/>
  <c r="D9" i="217"/>
  <c r="D8" i="217"/>
  <c r="U5" i="218"/>
  <c r="S5" i="218"/>
  <c r="N5" i="218"/>
  <c r="M5" i="218"/>
  <c r="U4" i="218"/>
  <c r="S4" i="218"/>
  <c r="M4" i="218"/>
  <c r="S3" i="218"/>
  <c r="R3" i="218"/>
  <c r="Q3" i="218"/>
  <c r="O3" i="218"/>
  <c r="N3" i="218"/>
  <c r="M3" i="218"/>
  <c r="X33" i="216" l="1"/>
  <c r="W33" i="216"/>
  <c r="R33" i="216"/>
  <c r="D33" i="216"/>
  <c r="X31" i="216"/>
  <c r="W31" i="216"/>
  <c r="R31" i="216"/>
  <c r="D31" i="216"/>
  <c r="X23" i="216"/>
  <c r="W23" i="216"/>
  <c r="R23" i="216"/>
  <c r="D23" i="216"/>
  <c r="X21" i="216"/>
  <c r="W21" i="216"/>
  <c r="R21" i="216"/>
  <c r="D21" i="216"/>
  <c r="X19" i="216"/>
  <c r="W19" i="216"/>
  <c r="R19" i="216"/>
  <c r="D19" i="216"/>
  <c r="X17" i="216"/>
  <c r="W17" i="216"/>
  <c r="R17" i="216"/>
  <c r="D17" i="216"/>
  <c r="L11" i="216"/>
  <c r="J11" i="216"/>
  <c r="J12" i="216" s="1"/>
  <c r="I11" i="216"/>
  <c r="G11" i="216"/>
  <c r="G12" i="216" s="1"/>
  <c r="F11" i="216"/>
  <c r="D11" i="216"/>
  <c r="D12" i="216" s="1"/>
  <c r="P11" i="216" s="1"/>
  <c r="G10" i="216"/>
  <c r="O9" i="216"/>
  <c r="M9" i="216"/>
  <c r="M10" i="216" s="1"/>
  <c r="I9" i="216"/>
  <c r="J7" i="216" s="1"/>
  <c r="J8" i="216" s="1"/>
  <c r="G9" i="216"/>
  <c r="F9" i="216"/>
  <c r="D9" i="216"/>
  <c r="D10" i="216" s="1"/>
  <c r="P9" i="216" s="1"/>
  <c r="O7" i="216"/>
  <c r="M7" i="216"/>
  <c r="M8" i="216" s="1"/>
  <c r="L7" i="216"/>
  <c r="F7" i="216"/>
  <c r="G5" i="216" s="1"/>
  <c r="D7" i="216"/>
  <c r="J6" i="216"/>
  <c r="O5" i="216"/>
  <c r="S11" i="216" s="1"/>
  <c r="M5" i="216"/>
  <c r="M6" i="216" s="1"/>
  <c r="L5" i="216"/>
  <c r="S9" i="216" s="1"/>
  <c r="W9" i="216" s="1"/>
  <c r="J5" i="216"/>
  <c r="U9" i="216" s="1"/>
  <c r="M3" i="216"/>
  <c r="J3" i="216"/>
  <c r="G3" i="216"/>
  <c r="D3" i="216"/>
  <c r="B3" i="216"/>
  <c r="D15" i="216" s="1"/>
  <c r="D29" i="216" s="1"/>
  <c r="X33" i="215"/>
  <c r="W33" i="215"/>
  <c r="R33" i="215"/>
  <c r="D33" i="215"/>
  <c r="X31" i="215"/>
  <c r="W31" i="215"/>
  <c r="R31" i="215"/>
  <c r="D31" i="215"/>
  <c r="X23" i="215"/>
  <c r="W23" i="215"/>
  <c r="R23" i="215"/>
  <c r="D23" i="215"/>
  <c r="X21" i="215"/>
  <c r="W21" i="215"/>
  <c r="R21" i="215"/>
  <c r="D21" i="215"/>
  <c r="X19" i="215"/>
  <c r="W19" i="215"/>
  <c r="R19" i="215"/>
  <c r="D19" i="215"/>
  <c r="X17" i="215"/>
  <c r="W17" i="215"/>
  <c r="R17" i="215"/>
  <c r="D17" i="215"/>
  <c r="L11" i="215"/>
  <c r="J11" i="215"/>
  <c r="J12" i="215" s="1"/>
  <c r="I11" i="215"/>
  <c r="G11" i="215"/>
  <c r="G12" i="215" s="1"/>
  <c r="F11" i="215"/>
  <c r="M5" i="215" s="1"/>
  <c r="D11" i="215"/>
  <c r="D12" i="215" s="1"/>
  <c r="P11" i="215" s="1"/>
  <c r="G10" i="215"/>
  <c r="O9" i="215"/>
  <c r="M9" i="215"/>
  <c r="M10" i="215" s="1"/>
  <c r="I9" i="215"/>
  <c r="J7" i="215" s="1"/>
  <c r="J8" i="215" s="1"/>
  <c r="G9" i="215"/>
  <c r="F9" i="215"/>
  <c r="D9" i="215"/>
  <c r="D10" i="215" s="1"/>
  <c r="P9" i="215" s="1"/>
  <c r="O7" i="215"/>
  <c r="M7" i="215"/>
  <c r="M8" i="215" s="1"/>
  <c r="L7" i="215"/>
  <c r="F7" i="215"/>
  <c r="S5" i="215" s="1"/>
  <c r="D7" i="215"/>
  <c r="I5" i="215" s="1"/>
  <c r="S7" i="215" s="1"/>
  <c r="J6" i="215"/>
  <c r="O5" i="215"/>
  <c r="S11" i="215" s="1"/>
  <c r="L5" i="215"/>
  <c r="S9" i="215" s="1"/>
  <c r="J5" i="215"/>
  <c r="U9" i="215" s="1"/>
  <c r="G5" i="215"/>
  <c r="G6" i="215" s="1"/>
  <c r="M3" i="215"/>
  <c r="J3" i="215"/>
  <c r="G3" i="215"/>
  <c r="D3" i="215"/>
  <c r="B3" i="215"/>
  <c r="D15" i="215" s="1"/>
  <c r="D29" i="215" s="1"/>
  <c r="X33" i="214"/>
  <c r="W33" i="214"/>
  <c r="R33" i="214"/>
  <c r="D33" i="214"/>
  <c r="X31" i="214"/>
  <c r="W31" i="214"/>
  <c r="R31" i="214"/>
  <c r="D31" i="214"/>
  <c r="X23" i="214"/>
  <c r="W23" i="214"/>
  <c r="R23" i="214"/>
  <c r="D23" i="214"/>
  <c r="X21" i="214"/>
  <c r="W21" i="214"/>
  <c r="R21" i="214"/>
  <c r="D21" i="214"/>
  <c r="X19" i="214"/>
  <c r="W19" i="214"/>
  <c r="R19" i="214"/>
  <c r="D19" i="214"/>
  <c r="X17" i="214"/>
  <c r="W17" i="214"/>
  <c r="R17" i="214"/>
  <c r="D17" i="214"/>
  <c r="L11" i="214"/>
  <c r="J11" i="214"/>
  <c r="J12" i="214" s="1"/>
  <c r="I11" i="214"/>
  <c r="G11" i="214"/>
  <c r="G12" i="214" s="1"/>
  <c r="F11" i="214"/>
  <c r="D11" i="214"/>
  <c r="D12" i="214" s="1"/>
  <c r="P11" i="214" s="1"/>
  <c r="G10" i="214"/>
  <c r="D10" i="214"/>
  <c r="M9" i="214"/>
  <c r="M10" i="214" s="1"/>
  <c r="P9" i="214" s="1"/>
  <c r="I9" i="214"/>
  <c r="J7" i="214" s="1"/>
  <c r="J8" i="214" s="1"/>
  <c r="G9" i="214"/>
  <c r="F9" i="214"/>
  <c r="J5" i="214" s="1"/>
  <c r="D9" i="214"/>
  <c r="O7" i="214"/>
  <c r="M7" i="214"/>
  <c r="M8" i="214" s="1"/>
  <c r="L7" i="214"/>
  <c r="F7" i="214"/>
  <c r="G5" i="214" s="1"/>
  <c r="D7" i="214"/>
  <c r="O5" i="214"/>
  <c r="M5" i="214"/>
  <c r="M6" i="214" s="1"/>
  <c r="L5" i="214"/>
  <c r="S9" i="214" s="1"/>
  <c r="M3" i="214"/>
  <c r="J3" i="214"/>
  <c r="G3" i="214"/>
  <c r="D3" i="214"/>
  <c r="B3" i="214"/>
  <c r="D15" i="214" s="1"/>
  <c r="D29" i="214" s="1"/>
  <c r="X33" i="213"/>
  <c r="W33" i="213"/>
  <c r="R33" i="213"/>
  <c r="D33" i="213"/>
  <c r="X31" i="213"/>
  <c r="W31" i="213"/>
  <c r="R31" i="213"/>
  <c r="D31" i="213"/>
  <c r="X23" i="213"/>
  <c r="W23" i="213"/>
  <c r="R23" i="213"/>
  <c r="D23" i="213"/>
  <c r="X21" i="213"/>
  <c r="W21" i="213"/>
  <c r="R21" i="213"/>
  <c r="D21" i="213"/>
  <c r="X19" i="213"/>
  <c r="W19" i="213"/>
  <c r="R19" i="213"/>
  <c r="D19" i="213"/>
  <c r="X17" i="213"/>
  <c r="W17" i="213"/>
  <c r="R17" i="213"/>
  <c r="D17" i="213"/>
  <c r="D12" i="213"/>
  <c r="L11" i="213"/>
  <c r="J11" i="213"/>
  <c r="J12" i="213" s="1"/>
  <c r="I11" i="213"/>
  <c r="G11" i="213"/>
  <c r="G12" i="213" s="1"/>
  <c r="P11" i="213" s="1"/>
  <c r="F11" i="213"/>
  <c r="M5" i="213" s="1"/>
  <c r="D11" i="213"/>
  <c r="G10" i="213"/>
  <c r="O9" i="213"/>
  <c r="M9" i="213"/>
  <c r="M10" i="213" s="1"/>
  <c r="I9" i="213"/>
  <c r="J7" i="213" s="1"/>
  <c r="J8" i="213" s="1"/>
  <c r="G9" i="213"/>
  <c r="F9" i="213"/>
  <c r="D9" i="213"/>
  <c r="D10" i="213" s="1"/>
  <c r="P9" i="213" s="1"/>
  <c r="O7" i="213"/>
  <c r="M7" i="213"/>
  <c r="M8" i="213" s="1"/>
  <c r="L7" i="213"/>
  <c r="F7" i="213"/>
  <c r="S5" i="213" s="1"/>
  <c r="D7" i="213"/>
  <c r="I5" i="213" s="1"/>
  <c r="S7" i="213" s="1"/>
  <c r="J6" i="213"/>
  <c r="O5" i="213"/>
  <c r="S11" i="213" s="1"/>
  <c r="L5" i="213"/>
  <c r="S9" i="213" s="1"/>
  <c r="W9" i="213" s="1"/>
  <c r="J5" i="213"/>
  <c r="U9" i="213" s="1"/>
  <c r="G5" i="213"/>
  <c r="G6" i="213" s="1"/>
  <c r="M3" i="213"/>
  <c r="J3" i="213"/>
  <c r="G3" i="213"/>
  <c r="D3" i="213"/>
  <c r="B3" i="213"/>
  <c r="D15" i="213" s="1"/>
  <c r="D29" i="213" s="1"/>
  <c r="X33" i="212"/>
  <c r="W33" i="212"/>
  <c r="R33" i="212"/>
  <c r="D33" i="212"/>
  <c r="X31" i="212"/>
  <c r="W31" i="212"/>
  <c r="R31" i="212"/>
  <c r="D31" i="212"/>
  <c r="X23" i="212"/>
  <c r="W23" i="212"/>
  <c r="R23" i="212"/>
  <c r="D23" i="212"/>
  <c r="X21" i="212"/>
  <c r="W21" i="212"/>
  <c r="R21" i="212"/>
  <c r="D21" i="212"/>
  <c r="X19" i="212"/>
  <c r="W19" i="212"/>
  <c r="R19" i="212"/>
  <c r="D19" i="212"/>
  <c r="X17" i="212"/>
  <c r="W17" i="212"/>
  <c r="R17" i="212"/>
  <c r="D17" i="212"/>
  <c r="L11" i="212"/>
  <c r="J11" i="212"/>
  <c r="J12" i="212" s="1"/>
  <c r="I11" i="212"/>
  <c r="G11" i="212"/>
  <c r="G12" i="212" s="1"/>
  <c r="F11" i="212"/>
  <c r="D11" i="212"/>
  <c r="D12" i="212" s="1"/>
  <c r="P11" i="212" s="1"/>
  <c r="G10" i="212"/>
  <c r="D10" i="212"/>
  <c r="M9" i="212"/>
  <c r="M10" i="212" s="1"/>
  <c r="P9" i="212" s="1"/>
  <c r="I9" i="212"/>
  <c r="J7" i="212" s="1"/>
  <c r="J8" i="212" s="1"/>
  <c r="G9" i="212"/>
  <c r="F9" i="212"/>
  <c r="D9" i="212"/>
  <c r="O7" i="212"/>
  <c r="M7" i="212"/>
  <c r="M8" i="212" s="1"/>
  <c r="L7" i="212"/>
  <c r="F7" i="212"/>
  <c r="G5" i="212" s="1"/>
  <c r="D7" i="212"/>
  <c r="J6" i="212"/>
  <c r="O5" i="212"/>
  <c r="M5" i="212"/>
  <c r="M6" i="212" s="1"/>
  <c r="L5" i="212"/>
  <c r="S9" i="212" s="1"/>
  <c r="J5" i="212"/>
  <c r="M3" i="212"/>
  <c r="J3" i="212"/>
  <c r="G3" i="212"/>
  <c r="D3" i="212"/>
  <c r="B3" i="212"/>
  <c r="D15" i="212" s="1"/>
  <c r="D29" i="212" s="1"/>
  <c r="X33" i="211"/>
  <c r="W33" i="211"/>
  <c r="R33" i="211"/>
  <c r="D33" i="211"/>
  <c r="X31" i="211"/>
  <c r="W31" i="211"/>
  <c r="R31" i="211"/>
  <c r="D31" i="211"/>
  <c r="X23" i="211"/>
  <c r="W23" i="211"/>
  <c r="R23" i="211"/>
  <c r="D23" i="211"/>
  <c r="X21" i="211"/>
  <c r="W21" i="211"/>
  <c r="R21" i="211"/>
  <c r="D21" i="211"/>
  <c r="X19" i="211"/>
  <c r="W19" i="211"/>
  <c r="R19" i="211"/>
  <c r="D19" i="211"/>
  <c r="X17" i="211"/>
  <c r="W17" i="211"/>
  <c r="R17" i="211"/>
  <c r="D17" i="211"/>
  <c r="L11" i="211"/>
  <c r="J11" i="211"/>
  <c r="J12" i="211" s="1"/>
  <c r="I11" i="211"/>
  <c r="G11" i="211"/>
  <c r="G12" i="211" s="1"/>
  <c r="F11" i="211"/>
  <c r="M5" i="211" s="1"/>
  <c r="D11" i="211"/>
  <c r="D12" i="211" s="1"/>
  <c r="P11" i="211" s="1"/>
  <c r="G10" i="211"/>
  <c r="D10" i="211"/>
  <c r="M9" i="211"/>
  <c r="M10" i="211" s="1"/>
  <c r="P9" i="211" s="1"/>
  <c r="I9" i="211"/>
  <c r="J7" i="211" s="1"/>
  <c r="J8" i="211" s="1"/>
  <c r="G9" i="211"/>
  <c r="F9" i="211"/>
  <c r="J5" i="211" s="1"/>
  <c r="D9" i="211"/>
  <c r="O7" i="211"/>
  <c r="M7" i="211"/>
  <c r="M8" i="211" s="1"/>
  <c r="L7" i="211"/>
  <c r="F7" i="211"/>
  <c r="G5" i="211" s="1"/>
  <c r="D7" i="211"/>
  <c r="O5" i="211"/>
  <c r="L5" i="211"/>
  <c r="S9" i="211" s="1"/>
  <c r="M3" i="211"/>
  <c r="J3" i="211"/>
  <c r="G3" i="211"/>
  <c r="D3" i="211"/>
  <c r="B3" i="211"/>
  <c r="D15" i="211" s="1"/>
  <c r="D29" i="211" s="1"/>
  <c r="X33" i="210"/>
  <c r="W33" i="210"/>
  <c r="R33" i="210"/>
  <c r="D33" i="210"/>
  <c r="X31" i="210"/>
  <c r="W31" i="210"/>
  <c r="R31" i="210"/>
  <c r="D31" i="210"/>
  <c r="X23" i="210"/>
  <c r="W23" i="210"/>
  <c r="R23" i="210"/>
  <c r="D23" i="210"/>
  <c r="X21" i="210"/>
  <c r="W21" i="210"/>
  <c r="R21" i="210"/>
  <c r="D21" i="210"/>
  <c r="X19" i="210"/>
  <c r="W19" i="210"/>
  <c r="R19" i="210"/>
  <c r="D19" i="210"/>
  <c r="X17" i="210"/>
  <c r="W17" i="210"/>
  <c r="R17" i="210"/>
  <c r="D17" i="210"/>
  <c r="L11" i="210"/>
  <c r="J11" i="210"/>
  <c r="J12" i="210" s="1"/>
  <c r="I11" i="210"/>
  <c r="G11" i="210"/>
  <c r="G12" i="210" s="1"/>
  <c r="F11" i="210"/>
  <c r="D11" i="210"/>
  <c r="D12" i="210" s="1"/>
  <c r="P11" i="210" s="1"/>
  <c r="G10" i="210"/>
  <c r="D10" i="210"/>
  <c r="M9" i="210"/>
  <c r="M10" i="210" s="1"/>
  <c r="P9" i="210" s="1"/>
  <c r="I9" i="210"/>
  <c r="J7" i="210" s="1"/>
  <c r="J8" i="210" s="1"/>
  <c r="G9" i="210"/>
  <c r="F9" i="210"/>
  <c r="J5" i="210" s="1"/>
  <c r="D9" i="210"/>
  <c r="O7" i="210"/>
  <c r="M7" i="210"/>
  <c r="M8" i="210" s="1"/>
  <c r="L7" i="210"/>
  <c r="F7" i="210"/>
  <c r="G5" i="210" s="1"/>
  <c r="D7" i="210"/>
  <c r="O5" i="210"/>
  <c r="M5" i="210"/>
  <c r="M6" i="210" s="1"/>
  <c r="L5" i="210"/>
  <c r="S9" i="210" s="1"/>
  <c r="M3" i="210"/>
  <c r="J3" i="210"/>
  <c r="G3" i="210"/>
  <c r="D3" i="210"/>
  <c r="B3" i="210"/>
  <c r="D15" i="210" s="1"/>
  <c r="D29" i="210" s="1"/>
  <c r="X33" i="209"/>
  <c r="W33" i="209"/>
  <c r="R33" i="209"/>
  <c r="D33" i="209"/>
  <c r="X31" i="209"/>
  <c r="W31" i="209"/>
  <c r="R31" i="209"/>
  <c r="D31" i="209"/>
  <c r="X23" i="209"/>
  <c r="W23" i="209"/>
  <c r="R23" i="209"/>
  <c r="D23" i="209"/>
  <c r="X21" i="209"/>
  <c r="W21" i="209"/>
  <c r="R21" i="209"/>
  <c r="D21" i="209"/>
  <c r="X19" i="209"/>
  <c r="W19" i="209"/>
  <c r="R19" i="209"/>
  <c r="D19" i="209"/>
  <c r="X17" i="209"/>
  <c r="W17" i="209"/>
  <c r="R17" i="209"/>
  <c r="D17" i="209"/>
  <c r="L11" i="209"/>
  <c r="J11" i="209"/>
  <c r="J12" i="209" s="1"/>
  <c r="I11" i="209"/>
  <c r="G11" i="209"/>
  <c r="G12" i="209" s="1"/>
  <c r="F11" i="209"/>
  <c r="D11" i="209"/>
  <c r="D12" i="209" s="1"/>
  <c r="P11" i="209" s="1"/>
  <c r="G10" i="209"/>
  <c r="O9" i="209"/>
  <c r="M9" i="209"/>
  <c r="M10" i="209" s="1"/>
  <c r="I9" i="209"/>
  <c r="J7" i="209" s="1"/>
  <c r="J8" i="209" s="1"/>
  <c r="G9" i="209"/>
  <c r="F9" i="209"/>
  <c r="D9" i="209"/>
  <c r="D10" i="209" s="1"/>
  <c r="P9" i="209" s="1"/>
  <c r="O7" i="209"/>
  <c r="M7" i="209"/>
  <c r="M8" i="209" s="1"/>
  <c r="L7" i="209"/>
  <c r="F7" i="209"/>
  <c r="G5" i="209" s="1"/>
  <c r="D7" i="209"/>
  <c r="J6" i="209"/>
  <c r="O5" i="209"/>
  <c r="S11" i="209" s="1"/>
  <c r="M5" i="209"/>
  <c r="M6" i="209" s="1"/>
  <c r="L5" i="209"/>
  <c r="S9" i="209" s="1"/>
  <c r="W9" i="209" s="1"/>
  <c r="J5" i="209"/>
  <c r="U9" i="209" s="1"/>
  <c r="M3" i="209"/>
  <c r="J3" i="209"/>
  <c r="G3" i="209"/>
  <c r="D3" i="209"/>
  <c r="B3" i="209"/>
  <c r="D15" i="209" s="1"/>
  <c r="D29" i="209" s="1"/>
  <c r="X33" i="208"/>
  <c r="W33" i="208"/>
  <c r="R33" i="208"/>
  <c r="D33" i="208"/>
  <c r="X31" i="208"/>
  <c r="W31" i="208"/>
  <c r="R31" i="208"/>
  <c r="D31" i="208"/>
  <c r="X23" i="208"/>
  <c r="W23" i="208"/>
  <c r="R23" i="208"/>
  <c r="D23" i="208"/>
  <c r="X21" i="208"/>
  <c r="W21" i="208"/>
  <c r="R21" i="208"/>
  <c r="D21" i="208"/>
  <c r="X19" i="208"/>
  <c r="W19" i="208"/>
  <c r="R19" i="208"/>
  <c r="D19" i="208"/>
  <c r="X17" i="208"/>
  <c r="W17" i="208"/>
  <c r="R17" i="208"/>
  <c r="D17" i="208"/>
  <c r="D12" i="208"/>
  <c r="L11" i="208"/>
  <c r="M9" i="208" s="1"/>
  <c r="M10" i="208" s="1"/>
  <c r="J11" i="208"/>
  <c r="O9" i="208" s="1"/>
  <c r="I11" i="208"/>
  <c r="G11" i="208"/>
  <c r="G12" i="208" s="1"/>
  <c r="F11" i="208"/>
  <c r="D11" i="208"/>
  <c r="D10" i="208"/>
  <c r="I9" i="208"/>
  <c r="J7" i="208" s="1"/>
  <c r="J8" i="208" s="1"/>
  <c r="G9" i="208"/>
  <c r="G10" i="208" s="1"/>
  <c r="F9" i="208"/>
  <c r="J5" i="208" s="1"/>
  <c r="D9" i="208"/>
  <c r="O7" i="208"/>
  <c r="M7" i="208"/>
  <c r="M8" i="208" s="1"/>
  <c r="F7" i="208"/>
  <c r="S5" i="208" s="1"/>
  <c r="D7" i="208"/>
  <c r="I5" i="208" s="1"/>
  <c r="S7" i="208" s="1"/>
  <c r="O5" i="208"/>
  <c r="M5" i="208"/>
  <c r="L5" i="208"/>
  <c r="G5" i="208"/>
  <c r="G6" i="208" s="1"/>
  <c r="M3" i="208"/>
  <c r="J3" i="208"/>
  <c r="G3" i="208"/>
  <c r="D3" i="208"/>
  <c r="B3" i="208"/>
  <c r="D15" i="208" s="1"/>
  <c r="D29" i="208" s="1"/>
  <c r="X33" i="207"/>
  <c r="W33" i="207"/>
  <c r="R33" i="207"/>
  <c r="D33" i="207"/>
  <c r="X31" i="207"/>
  <c r="W31" i="207"/>
  <c r="R31" i="207"/>
  <c r="D31" i="207"/>
  <c r="X23" i="207"/>
  <c r="W23" i="207"/>
  <c r="R23" i="207"/>
  <c r="D23" i="207"/>
  <c r="X21" i="207"/>
  <c r="W21" i="207"/>
  <c r="R21" i="207"/>
  <c r="D21" i="207"/>
  <c r="X19" i="207"/>
  <c r="W19" i="207"/>
  <c r="R19" i="207"/>
  <c r="D19" i="207"/>
  <c r="X17" i="207"/>
  <c r="W17" i="207"/>
  <c r="R17" i="207"/>
  <c r="D17" i="207"/>
  <c r="D12" i="207"/>
  <c r="L11" i="207"/>
  <c r="J11" i="207"/>
  <c r="J12" i="207" s="1"/>
  <c r="I11" i="207"/>
  <c r="G11" i="207"/>
  <c r="G12" i="207" s="1"/>
  <c r="P11" i="207" s="1"/>
  <c r="F11" i="207"/>
  <c r="M5" i="207" s="1"/>
  <c r="D11" i="207"/>
  <c r="G10" i="207"/>
  <c r="O9" i="207"/>
  <c r="M9" i="207"/>
  <c r="M10" i="207" s="1"/>
  <c r="I9" i="207"/>
  <c r="J7" i="207" s="1"/>
  <c r="J8" i="207" s="1"/>
  <c r="G9" i="207"/>
  <c r="F9" i="207"/>
  <c r="D9" i="207"/>
  <c r="D10" i="207" s="1"/>
  <c r="P9" i="207" s="1"/>
  <c r="O7" i="207"/>
  <c r="M7" i="207"/>
  <c r="M8" i="207" s="1"/>
  <c r="L7" i="207"/>
  <c r="S9" i="207" s="1"/>
  <c r="F7" i="207"/>
  <c r="S5" i="207" s="1"/>
  <c r="D7" i="207"/>
  <c r="I5" i="207" s="1"/>
  <c r="S7" i="207" s="1"/>
  <c r="J6" i="207"/>
  <c r="O5" i="207"/>
  <c r="S11" i="207" s="1"/>
  <c r="L5" i="207"/>
  <c r="J5" i="207"/>
  <c r="G5" i="207"/>
  <c r="G6" i="207" s="1"/>
  <c r="M3" i="207"/>
  <c r="J3" i="207"/>
  <c r="G3" i="207"/>
  <c r="D3" i="207"/>
  <c r="B3" i="207"/>
  <c r="D15" i="207" s="1"/>
  <c r="D29" i="207" s="1"/>
  <c r="X33" i="206"/>
  <c r="W33" i="206"/>
  <c r="R33" i="206"/>
  <c r="D33" i="206"/>
  <c r="X31" i="206"/>
  <c r="W31" i="206"/>
  <c r="R31" i="206"/>
  <c r="D31" i="206"/>
  <c r="X23" i="206"/>
  <c r="W23" i="206"/>
  <c r="R23" i="206"/>
  <c r="D23" i="206"/>
  <c r="X21" i="206"/>
  <c r="W21" i="206"/>
  <c r="R21" i="206"/>
  <c r="D21" i="206"/>
  <c r="X19" i="206"/>
  <c r="W19" i="206"/>
  <c r="R19" i="206"/>
  <c r="D19" i="206"/>
  <c r="X17" i="206"/>
  <c r="W17" i="206"/>
  <c r="R17" i="206"/>
  <c r="D17" i="206"/>
  <c r="L11" i="206"/>
  <c r="J11" i="206"/>
  <c r="J12" i="206" s="1"/>
  <c r="I11" i="206"/>
  <c r="G11" i="206"/>
  <c r="G12" i="206" s="1"/>
  <c r="F11" i="206"/>
  <c r="M5" i="206" s="1"/>
  <c r="D11" i="206"/>
  <c r="D12" i="206" s="1"/>
  <c r="P11" i="206" s="1"/>
  <c r="G10" i="206"/>
  <c r="O9" i="206"/>
  <c r="M9" i="206"/>
  <c r="M10" i="206" s="1"/>
  <c r="I9" i="206"/>
  <c r="J7" i="206" s="1"/>
  <c r="J8" i="206" s="1"/>
  <c r="G9" i="206"/>
  <c r="F9" i="206"/>
  <c r="D9" i="206"/>
  <c r="D10" i="206" s="1"/>
  <c r="P9" i="206" s="1"/>
  <c r="O7" i="206"/>
  <c r="M7" i="206"/>
  <c r="M8" i="206" s="1"/>
  <c r="L7" i="206"/>
  <c r="F7" i="206"/>
  <c r="G5" i="206" s="1"/>
  <c r="D7" i="206"/>
  <c r="J6" i="206"/>
  <c r="O5" i="206"/>
  <c r="S11" i="206" s="1"/>
  <c r="L5" i="206"/>
  <c r="S9" i="206" s="1"/>
  <c r="J5" i="206"/>
  <c r="U9" i="206" s="1"/>
  <c r="M3" i="206"/>
  <c r="J3" i="206"/>
  <c r="G3" i="206"/>
  <c r="D3" i="206"/>
  <c r="B3" i="206"/>
  <c r="D15" i="206" s="1"/>
  <c r="D29" i="206" s="1"/>
  <c r="X33" i="205"/>
  <c r="W33" i="205"/>
  <c r="R33" i="205"/>
  <c r="D33" i="205"/>
  <c r="X31" i="205"/>
  <c r="W31" i="205"/>
  <c r="R31" i="205"/>
  <c r="D31" i="205"/>
  <c r="X23" i="205"/>
  <c r="W23" i="205"/>
  <c r="R23" i="205"/>
  <c r="D23" i="205"/>
  <c r="X21" i="205"/>
  <c r="W21" i="205"/>
  <c r="R21" i="205"/>
  <c r="D21" i="205"/>
  <c r="X19" i="205"/>
  <c r="W19" i="205"/>
  <c r="R19" i="205"/>
  <c r="D19" i="205"/>
  <c r="X17" i="205"/>
  <c r="W17" i="205"/>
  <c r="R17" i="205"/>
  <c r="D17" i="205"/>
  <c r="D12" i="205"/>
  <c r="L11" i="205"/>
  <c r="J11" i="205"/>
  <c r="J12" i="205" s="1"/>
  <c r="I11" i="205"/>
  <c r="G11" i="205"/>
  <c r="G12" i="205" s="1"/>
  <c r="P11" i="205" s="1"/>
  <c r="F11" i="205"/>
  <c r="M5" i="205" s="1"/>
  <c r="D11" i="205"/>
  <c r="G10" i="205"/>
  <c r="M9" i="205"/>
  <c r="M10" i="205" s="1"/>
  <c r="I9" i="205"/>
  <c r="J7" i="205" s="1"/>
  <c r="J8" i="205" s="1"/>
  <c r="G9" i="205"/>
  <c r="F9" i="205"/>
  <c r="D9" i="205"/>
  <c r="D10" i="205" s="1"/>
  <c r="P9" i="205" s="1"/>
  <c r="O7" i="205"/>
  <c r="M7" i="205"/>
  <c r="M8" i="205" s="1"/>
  <c r="L7" i="205"/>
  <c r="S9" i="205" s="1"/>
  <c r="F7" i="205"/>
  <c r="S5" i="205" s="1"/>
  <c r="D7" i="205"/>
  <c r="I5" i="205" s="1"/>
  <c r="S7" i="205" s="1"/>
  <c r="J6" i="205"/>
  <c r="O5" i="205"/>
  <c r="L5" i="205"/>
  <c r="J5" i="205"/>
  <c r="G5" i="205"/>
  <c r="G6" i="205" s="1"/>
  <c r="M3" i="205"/>
  <c r="J3" i="205"/>
  <c r="G3" i="205"/>
  <c r="D3" i="205"/>
  <c r="B3" i="205"/>
  <c r="D15" i="205" s="1"/>
  <c r="D29" i="205" s="1"/>
  <c r="X33" i="204"/>
  <c r="W33" i="204"/>
  <c r="R33" i="204"/>
  <c r="D33" i="204"/>
  <c r="X31" i="204"/>
  <c r="W31" i="204"/>
  <c r="R31" i="204"/>
  <c r="D31" i="204"/>
  <c r="X23" i="204"/>
  <c r="W23" i="204"/>
  <c r="R23" i="204"/>
  <c r="D23" i="204"/>
  <c r="X21" i="204"/>
  <c r="W21" i="204"/>
  <c r="R21" i="204"/>
  <c r="D21" i="204"/>
  <c r="X19" i="204"/>
  <c r="W19" i="204"/>
  <c r="R19" i="204"/>
  <c r="D19" i="204"/>
  <c r="X17" i="204"/>
  <c r="W17" i="204"/>
  <c r="R17" i="204"/>
  <c r="D17" i="204"/>
  <c r="D12" i="204"/>
  <c r="L11" i="204"/>
  <c r="J11" i="204"/>
  <c r="J12" i="204" s="1"/>
  <c r="I11" i="204"/>
  <c r="G11" i="204"/>
  <c r="G12" i="204" s="1"/>
  <c r="P11" i="204" s="1"/>
  <c r="F11" i="204"/>
  <c r="M5" i="204" s="1"/>
  <c r="D11" i="204"/>
  <c r="G10" i="204"/>
  <c r="O9" i="204"/>
  <c r="M9" i="204"/>
  <c r="M10" i="204" s="1"/>
  <c r="I9" i="204"/>
  <c r="J7" i="204" s="1"/>
  <c r="J8" i="204" s="1"/>
  <c r="G9" i="204"/>
  <c r="F9" i="204"/>
  <c r="D9" i="204"/>
  <c r="D10" i="204" s="1"/>
  <c r="P9" i="204" s="1"/>
  <c r="O7" i="204"/>
  <c r="M7" i="204"/>
  <c r="M8" i="204" s="1"/>
  <c r="L7" i="204"/>
  <c r="F7" i="204"/>
  <c r="G5" i="204" s="1"/>
  <c r="D7" i="204"/>
  <c r="I5" i="204" s="1"/>
  <c r="S7" i="204" s="1"/>
  <c r="J6" i="204"/>
  <c r="O5" i="204"/>
  <c r="S11" i="204" s="1"/>
  <c r="L5" i="204"/>
  <c r="S9" i="204" s="1"/>
  <c r="W9" i="204" s="1"/>
  <c r="J5" i="204"/>
  <c r="U9" i="204" s="1"/>
  <c r="M3" i="204"/>
  <c r="J3" i="204"/>
  <c r="G3" i="204"/>
  <c r="D3" i="204"/>
  <c r="B3" i="204"/>
  <c r="D15" i="204" s="1"/>
  <c r="D29" i="204" s="1"/>
  <c r="X33" i="203"/>
  <c r="W33" i="203"/>
  <c r="R33" i="203"/>
  <c r="D33" i="203"/>
  <c r="X31" i="203"/>
  <c r="W31" i="203"/>
  <c r="R31" i="203"/>
  <c r="D31" i="203"/>
  <c r="X23" i="203"/>
  <c r="W23" i="203"/>
  <c r="R23" i="203"/>
  <c r="D23" i="203"/>
  <c r="X21" i="203"/>
  <c r="W21" i="203"/>
  <c r="R21" i="203"/>
  <c r="D21" i="203"/>
  <c r="X19" i="203"/>
  <c r="W19" i="203"/>
  <c r="R19" i="203"/>
  <c r="D19" i="203"/>
  <c r="X17" i="203"/>
  <c r="W17" i="203"/>
  <c r="R17" i="203"/>
  <c r="D17" i="203"/>
  <c r="D12" i="203"/>
  <c r="L11" i="203"/>
  <c r="J11" i="203"/>
  <c r="J12" i="203" s="1"/>
  <c r="I11" i="203"/>
  <c r="G11" i="203"/>
  <c r="G12" i="203" s="1"/>
  <c r="P11" i="203" s="1"/>
  <c r="F11" i="203"/>
  <c r="M5" i="203" s="1"/>
  <c r="D11" i="203"/>
  <c r="G10" i="203"/>
  <c r="O9" i="203"/>
  <c r="M9" i="203"/>
  <c r="M10" i="203" s="1"/>
  <c r="I9" i="203"/>
  <c r="J7" i="203" s="1"/>
  <c r="J8" i="203" s="1"/>
  <c r="G9" i="203"/>
  <c r="F9" i="203"/>
  <c r="D9" i="203"/>
  <c r="D10" i="203" s="1"/>
  <c r="P9" i="203" s="1"/>
  <c r="O7" i="203"/>
  <c r="M7" i="203"/>
  <c r="M8" i="203" s="1"/>
  <c r="L7" i="203"/>
  <c r="S9" i="203" s="1"/>
  <c r="F7" i="203"/>
  <c r="S5" i="203" s="1"/>
  <c r="D7" i="203"/>
  <c r="I5" i="203" s="1"/>
  <c r="S7" i="203" s="1"/>
  <c r="J6" i="203"/>
  <c r="O5" i="203"/>
  <c r="S11" i="203" s="1"/>
  <c r="L5" i="203"/>
  <c r="J5" i="203"/>
  <c r="U9" i="203" s="1"/>
  <c r="G5" i="203"/>
  <c r="G6" i="203" s="1"/>
  <c r="M3" i="203"/>
  <c r="J3" i="203"/>
  <c r="G3" i="203"/>
  <c r="D3" i="203"/>
  <c r="B3" i="203"/>
  <c r="D15" i="203" s="1"/>
  <c r="D29" i="203" s="1"/>
  <c r="X33" i="202"/>
  <c r="W33" i="202"/>
  <c r="R33" i="202"/>
  <c r="D33" i="202"/>
  <c r="X31" i="202"/>
  <c r="W31" i="202"/>
  <c r="R31" i="202"/>
  <c r="D31" i="202"/>
  <c r="X23" i="202"/>
  <c r="W23" i="202"/>
  <c r="R23" i="202"/>
  <c r="D23" i="202"/>
  <c r="X21" i="202"/>
  <c r="W21" i="202"/>
  <c r="R21" i="202"/>
  <c r="D21" i="202"/>
  <c r="X19" i="202"/>
  <c r="W19" i="202"/>
  <c r="R19" i="202"/>
  <c r="D19" i="202"/>
  <c r="X17" i="202"/>
  <c r="W17" i="202"/>
  <c r="R17" i="202"/>
  <c r="D17" i="202"/>
  <c r="G12" i="202"/>
  <c r="L11" i="202"/>
  <c r="M9" i="202" s="1"/>
  <c r="M10" i="202" s="1"/>
  <c r="J11" i="202"/>
  <c r="J12" i="202" s="1"/>
  <c r="I11" i="202"/>
  <c r="M7" i="202" s="1"/>
  <c r="M8" i="202" s="1"/>
  <c r="G11" i="202"/>
  <c r="F11" i="202"/>
  <c r="D11" i="202"/>
  <c r="D12" i="202" s="1"/>
  <c r="O9" i="202"/>
  <c r="I9" i="202"/>
  <c r="J7" i="202" s="1"/>
  <c r="J8" i="202" s="1"/>
  <c r="G9" i="202"/>
  <c r="L7" i="202" s="1"/>
  <c r="F9" i="202"/>
  <c r="D9" i="202"/>
  <c r="D10" i="202" s="1"/>
  <c r="O7" i="202"/>
  <c r="F7" i="202"/>
  <c r="D7" i="202"/>
  <c r="I5" i="202" s="1"/>
  <c r="S7" i="202" s="1"/>
  <c r="G6" i="202"/>
  <c r="S5" i="202"/>
  <c r="O5" i="202"/>
  <c r="S11" i="202" s="1"/>
  <c r="M5" i="202"/>
  <c r="M6" i="202" s="1"/>
  <c r="J5" i="202"/>
  <c r="J6" i="202" s="1"/>
  <c r="G5" i="202"/>
  <c r="M3" i="202"/>
  <c r="J3" i="202"/>
  <c r="G3" i="202"/>
  <c r="D3" i="202"/>
  <c r="B3" i="202"/>
  <c r="D15" i="202" s="1"/>
  <c r="D29" i="202" s="1"/>
  <c r="M3" i="201"/>
  <c r="D21" i="201"/>
  <c r="R21" i="201"/>
  <c r="D33" i="201"/>
  <c r="X31" i="201"/>
  <c r="W21" i="201"/>
  <c r="G12" i="201"/>
  <c r="L11" i="201"/>
  <c r="M9" i="201" s="1"/>
  <c r="M10" i="201" s="1"/>
  <c r="J11" i="201"/>
  <c r="J12" i="201" s="1"/>
  <c r="I11" i="201"/>
  <c r="M7" i="201" s="1"/>
  <c r="M8" i="201" s="1"/>
  <c r="G11" i="201"/>
  <c r="F11" i="201"/>
  <c r="D11" i="201"/>
  <c r="D12" i="201" s="1"/>
  <c r="P11" i="201" s="1"/>
  <c r="G10" i="201"/>
  <c r="O9" i="201"/>
  <c r="I9" i="201"/>
  <c r="J7" i="201" s="1"/>
  <c r="J8" i="201" s="1"/>
  <c r="G9" i="201"/>
  <c r="F9" i="201"/>
  <c r="D9" i="201"/>
  <c r="D10" i="201" s="1"/>
  <c r="P9" i="201" s="1"/>
  <c r="O7" i="201"/>
  <c r="L7" i="201"/>
  <c r="F7" i="201"/>
  <c r="D7" i="201"/>
  <c r="I5" i="201" s="1"/>
  <c r="S7" i="201" s="1"/>
  <c r="G6" i="201"/>
  <c r="S5" i="201"/>
  <c r="O5" i="201"/>
  <c r="S11" i="201" s="1"/>
  <c r="M5" i="201"/>
  <c r="J5" i="201"/>
  <c r="G5" i="201"/>
  <c r="U7" i="201" s="1"/>
  <c r="J3" i="201"/>
  <c r="A2" i="201"/>
  <c r="B3" i="201" s="1"/>
  <c r="D15" i="201" s="1"/>
  <c r="D29" i="201" s="1"/>
  <c r="A2" i="184"/>
  <c r="N29" i="184"/>
  <c r="T28" i="184"/>
  <c r="N15" i="184"/>
  <c r="T14" i="184"/>
  <c r="L11" i="184"/>
  <c r="M9" i="184" s="1"/>
  <c r="M10" i="184" s="1"/>
  <c r="J11" i="184"/>
  <c r="O9" i="184" s="1"/>
  <c r="I11" i="184"/>
  <c r="M7" i="184" s="1"/>
  <c r="M8" i="184" s="1"/>
  <c r="G11" i="184"/>
  <c r="G12" i="184" s="1"/>
  <c r="F11" i="184"/>
  <c r="D11" i="184"/>
  <c r="D12" i="184" s="1"/>
  <c r="X33" i="184"/>
  <c r="I9" i="184"/>
  <c r="J7" i="184" s="1"/>
  <c r="J8" i="184" s="1"/>
  <c r="G9" i="184"/>
  <c r="L7" i="184" s="1"/>
  <c r="F9" i="184"/>
  <c r="J5" i="184" s="1"/>
  <c r="D9" i="184"/>
  <c r="L5" i="184" s="1"/>
  <c r="R21" i="184"/>
  <c r="O7" i="184"/>
  <c r="F7" i="184"/>
  <c r="G5" i="184" s="1"/>
  <c r="D7" i="184"/>
  <c r="I5" i="184" s="1"/>
  <c r="W17" i="184"/>
  <c r="O5" i="184"/>
  <c r="M5" i="184"/>
  <c r="W21" i="184"/>
  <c r="M3" i="184"/>
  <c r="J3" i="184"/>
  <c r="G3" i="184"/>
  <c r="B3" i="184"/>
  <c r="D15" i="184" s="1"/>
  <c r="D29" i="184" s="1"/>
  <c r="N28" i="179"/>
  <c r="T27" i="179"/>
  <c r="T13" i="179"/>
  <c r="N14" i="179"/>
  <c r="B10" i="179"/>
  <c r="B8" i="179"/>
  <c r="B6" i="179"/>
  <c r="B4" i="179"/>
  <c r="A1" i="179"/>
  <c r="R6" i="180"/>
  <c r="P6" i="180"/>
  <c r="M6" i="180"/>
  <c r="L10" i="180"/>
  <c r="J10" i="180"/>
  <c r="F8" i="180"/>
  <c r="J4" i="180" s="1"/>
  <c r="D8" i="180"/>
  <c r="L4" i="180" s="1"/>
  <c r="I12" i="180"/>
  <c r="G12" i="180"/>
  <c r="F12" i="180"/>
  <c r="P4" i="180" s="1"/>
  <c r="D12" i="180"/>
  <c r="R4" i="180" s="1"/>
  <c r="I10" i="180"/>
  <c r="G10" i="180"/>
  <c r="O6" i="180" s="1"/>
  <c r="F10" i="180"/>
  <c r="M4" i="180" s="1"/>
  <c r="D10" i="180"/>
  <c r="O4" i="180" s="1"/>
  <c r="I8" i="180"/>
  <c r="J6" i="180" s="1"/>
  <c r="G8" i="180"/>
  <c r="L6" i="180" s="1"/>
  <c r="O12" i="180"/>
  <c r="P10" i="180" s="1"/>
  <c r="M12" i="180"/>
  <c r="R10" i="180" s="1"/>
  <c r="R8" i="180"/>
  <c r="P8" i="180"/>
  <c r="L12" i="180"/>
  <c r="J12" i="180"/>
  <c r="W11" i="216" l="1"/>
  <c r="G6" i="216"/>
  <c r="P5" i="216" s="1"/>
  <c r="S5" i="216"/>
  <c r="D8" i="216"/>
  <c r="P7" i="216" s="1"/>
  <c r="U11" i="216"/>
  <c r="I5" i="216"/>
  <c r="S7" i="216" s="1"/>
  <c r="U7" i="215"/>
  <c r="P5" i="215"/>
  <c r="M6" i="215"/>
  <c r="U11" i="215" s="1"/>
  <c r="W11" i="215" s="1"/>
  <c r="W9" i="215"/>
  <c r="W7" i="215"/>
  <c r="D8" i="215"/>
  <c r="P7" i="215" s="1"/>
  <c r="U5" i="215"/>
  <c r="W5" i="215" s="1"/>
  <c r="J6" i="214"/>
  <c r="U9" i="214" s="1"/>
  <c r="W9" i="214" s="1"/>
  <c r="G6" i="214"/>
  <c r="P5" i="214" s="1"/>
  <c r="U5" i="214"/>
  <c r="S5" i="214"/>
  <c r="W5" i="214" s="1"/>
  <c r="D8" i="214"/>
  <c r="P7" i="214" s="1"/>
  <c r="O9" i="214"/>
  <c r="S11" i="214" s="1"/>
  <c r="W11" i="214" s="1"/>
  <c r="U11" i="214"/>
  <c r="I5" i="214"/>
  <c r="S7" i="214" s="1"/>
  <c r="U7" i="213"/>
  <c r="P5" i="213"/>
  <c r="W7" i="213"/>
  <c r="M6" i="213"/>
  <c r="U11" i="213"/>
  <c r="W11" i="213" s="1"/>
  <c r="D8" i="213"/>
  <c r="P7" i="213" s="1"/>
  <c r="G6" i="212"/>
  <c r="P5" i="212" s="1"/>
  <c r="U9" i="212"/>
  <c r="W9" i="212" s="1"/>
  <c r="S5" i="212"/>
  <c r="D8" i="212"/>
  <c r="P7" i="212" s="1"/>
  <c r="O9" i="212"/>
  <c r="S11" i="212" s="1"/>
  <c r="W11" i="212" s="1"/>
  <c r="U11" i="212"/>
  <c r="I5" i="212"/>
  <c r="S7" i="212" s="1"/>
  <c r="G6" i="211"/>
  <c r="U7" i="211"/>
  <c r="M6" i="211"/>
  <c r="U11" i="211" s="1"/>
  <c r="J6" i="211"/>
  <c r="U9" i="211" s="1"/>
  <c r="W9" i="211" s="1"/>
  <c r="S11" i="211"/>
  <c r="U5" i="211"/>
  <c r="S5" i="211"/>
  <c r="D8" i="211"/>
  <c r="P7" i="211" s="1"/>
  <c r="O9" i="211"/>
  <c r="I5" i="211"/>
  <c r="S7" i="211" s="1"/>
  <c r="W7" i="211" s="1"/>
  <c r="G6" i="210"/>
  <c r="P5" i="210" s="1"/>
  <c r="U7" i="210"/>
  <c r="J6" i="210"/>
  <c r="U9" i="210"/>
  <c r="W9" i="210" s="1"/>
  <c r="S5" i="210"/>
  <c r="D8" i="210"/>
  <c r="P7" i="210" s="1"/>
  <c r="O9" i="210"/>
  <c r="S11" i="210" s="1"/>
  <c r="W11" i="210" s="1"/>
  <c r="U11" i="210"/>
  <c r="I5" i="210"/>
  <c r="S7" i="210" s="1"/>
  <c r="G6" i="209"/>
  <c r="P5" i="209" s="1"/>
  <c r="S5" i="209"/>
  <c r="D8" i="209"/>
  <c r="P7" i="209" s="1"/>
  <c r="U11" i="209"/>
  <c r="W11" i="209" s="1"/>
  <c r="I5" i="209"/>
  <c r="S7" i="209" s="1"/>
  <c r="P9" i="208"/>
  <c r="P11" i="208"/>
  <c r="U7" i="208"/>
  <c r="W7" i="208" s="1"/>
  <c r="P5" i="208"/>
  <c r="J6" i="208"/>
  <c r="U9" i="208" s="1"/>
  <c r="S11" i="208"/>
  <c r="J12" i="208"/>
  <c r="M6" i="208"/>
  <c r="U11" i="208" s="1"/>
  <c r="D8" i="208"/>
  <c r="P7" i="208" s="1"/>
  <c r="U5" i="208"/>
  <c r="W5" i="208" s="1"/>
  <c r="L7" i="208"/>
  <c r="S9" i="208" s="1"/>
  <c r="W9" i="208" s="1"/>
  <c r="P5" i="207"/>
  <c r="U7" i="207"/>
  <c r="U9" i="207"/>
  <c r="M6" i="207"/>
  <c r="U11" i="207"/>
  <c r="W11" i="207" s="1"/>
  <c r="W7" i="207"/>
  <c r="W9" i="207"/>
  <c r="D8" i="207"/>
  <c r="P7" i="207" s="1"/>
  <c r="M6" i="206"/>
  <c r="U11" i="206" s="1"/>
  <c r="W11" i="206" s="1"/>
  <c r="W9" i="206"/>
  <c r="G6" i="206"/>
  <c r="P5" i="206" s="1"/>
  <c r="S5" i="206"/>
  <c r="D8" i="206"/>
  <c r="P7" i="206" s="1"/>
  <c r="I5" i="206"/>
  <c r="S7" i="206" s="1"/>
  <c r="U7" i="205"/>
  <c r="P5" i="205"/>
  <c r="M6" i="205"/>
  <c r="U11" i="205"/>
  <c r="S11" i="205"/>
  <c r="W7" i="205"/>
  <c r="U9" i="205"/>
  <c r="W9" i="205" s="1"/>
  <c r="D8" i="205"/>
  <c r="P7" i="205" s="1"/>
  <c r="O9" i="205"/>
  <c r="M6" i="204"/>
  <c r="U11" i="204" s="1"/>
  <c r="W11" i="204" s="1"/>
  <c r="G6" i="204"/>
  <c r="P5" i="204" s="1"/>
  <c r="S5" i="204"/>
  <c r="D8" i="204"/>
  <c r="P7" i="204" s="1"/>
  <c r="U5" i="204"/>
  <c r="U7" i="203"/>
  <c r="W7" i="203" s="1"/>
  <c r="M6" i="203"/>
  <c r="P5" i="203" s="1"/>
  <c r="W9" i="203"/>
  <c r="D8" i="203"/>
  <c r="P7" i="203" s="1"/>
  <c r="U5" i="203"/>
  <c r="W5" i="203" s="1"/>
  <c r="P5" i="202"/>
  <c r="P11" i="202"/>
  <c r="P9" i="202"/>
  <c r="W11" i="202"/>
  <c r="U9" i="202"/>
  <c r="L5" i="202"/>
  <c r="S9" i="202" s="1"/>
  <c r="W9" i="202" s="1"/>
  <c r="G10" i="202"/>
  <c r="U7" i="202" s="1"/>
  <c r="W7" i="202" s="1"/>
  <c r="D8" i="202"/>
  <c r="P7" i="202" s="1"/>
  <c r="U11" i="202"/>
  <c r="U5" i="202"/>
  <c r="W5" i="202" s="1"/>
  <c r="D17" i="201"/>
  <c r="D31" i="201"/>
  <c r="X19" i="201"/>
  <c r="R31" i="201"/>
  <c r="W17" i="201"/>
  <c r="R23" i="201"/>
  <c r="R33" i="201"/>
  <c r="R17" i="201"/>
  <c r="R19" i="201"/>
  <c r="W23" i="201"/>
  <c r="W33" i="201"/>
  <c r="G3" i="201"/>
  <c r="W19" i="201"/>
  <c r="X23" i="201"/>
  <c r="X33" i="201"/>
  <c r="X21" i="201"/>
  <c r="D3" i="201"/>
  <c r="X17" i="201"/>
  <c r="D19" i="201"/>
  <c r="D23" i="201"/>
  <c r="W31" i="201"/>
  <c r="W7" i="201"/>
  <c r="L5" i="201"/>
  <c r="S9" i="201" s="1"/>
  <c r="J6" i="201"/>
  <c r="P5" i="201" s="1"/>
  <c r="M6" i="201"/>
  <c r="U11" i="201" s="1"/>
  <c r="W11" i="201" s="1"/>
  <c r="D8" i="201"/>
  <c r="S7" i="184"/>
  <c r="D10" i="184"/>
  <c r="P9" i="184"/>
  <c r="G10" i="184"/>
  <c r="S9" i="184"/>
  <c r="X17" i="184"/>
  <c r="X21" i="184"/>
  <c r="R23" i="184"/>
  <c r="G6" i="184"/>
  <c r="P5" i="184" s="1"/>
  <c r="J6" i="184"/>
  <c r="S11" i="184"/>
  <c r="M6" i="184"/>
  <c r="U11" i="184" s="1"/>
  <c r="J12" i="184"/>
  <c r="P11" i="184" s="1"/>
  <c r="D19" i="184"/>
  <c r="D23" i="184"/>
  <c r="R31" i="184"/>
  <c r="R19" i="184"/>
  <c r="W31" i="184"/>
  <c r="W19" i="184"/>
  <c r="W23" i="184"/>
  <c r="X31" i="184"/>
  <c r="S5" i="184"/>
  <c r="D8" i="184"/>
  <c r="P7" i="184" s="1"/>
  <c r="X19" i="184"/>
  <c r="X23" i="184"/>
  <c r="D33" i="184"/>
  <c r="D17" i="184"/>
  <c r="D21" i="184"/>
  <c r="R33" i="184"/>
  <c r="D31" i="184"/>
  <c r="D3" i="184"/>
  <c r="R17" i="184"/>
  <c r="W33" i="184"/>
  <c r="F6" i="180"/>
  <c r="W4" i="180" s="1"/>
  <c r="D6" i="180"/>
  <c r="I4" i="180" s="1"/>
  <c r="W6" i="180" s="1"/>
  <c r="O6" i="179"/>
  <c r="I10" i="179"/>
  <c r="M6" i="179" s="1"/>
  <c r="G10" i="179"/>
  <c r="F8" i="179"/>
  <c r="J4" i="179" s="1"/>
  <c r="D8" i="179"/>
  <c r="L4" i="179" s="1"/>
  <c r="F10" i="179"/>
  <c r="M4" i="179" s="1"/>
  <c r="D10" i="179"/>
  <c r="O4" i="179" s="1"/>
  <c r="I8" i="179"/>
  <c r="J6" i="179" s="1"/>
  <c r="G8" i="179"/>
  <c r="L6" i="179" s="1"/>
  <c r="L10" i="179"/>
  <c r="M8" i="179" s="1"/>
  <c r="J10" i="179"/>
  <c r="O8" i="179" s="1"/>
  <c r="F6" i="179"/>
  <c r="G4" i="179" s="1"/>
  <c r="D6" i="179"/>
  <c r="I4" i="179" s="1"/>
  <c r="BC40" i="180"/>
  <c r="AX40" i="180"/>
  <c r="AV40" i="180"/>
  <c r="AT40" i="180"/>
  <c r="AM40" i="180"/>
  <c r="AH40" i="180"/>
  <c r="AB40" i="180"/>
  <c r="W40" i="180"/>
  <c r="R40" i="180"/>
  <c r="D40" i="180"/>
  <c r="BC38" i="180"/>
  <c r="AX38" i="180"/>
  <c r="AV38" i="180"/>
  <c r="AT38" i="180"/>
  <c r="AM38" i="180"/>
  <c r="AH38" i="180"/>
  <c r="AB38" i="180"/>
  <c r="W38" i="180"/>
  <c r="R38" i="180"/>
  <c r="D38" i="180"/>
  <c r="BC36" i="180"/>
  <c r="AX36" i="180"/>
  <c r="AV36" i="180"/>
  <c r="AT36" i="180"/>
  <c r="AK12" i="180" s="1"/>
  <c r="AM36" i="180"/>
  <c r="AH36" i="180"/>
  <c r="AB36" i="180"/>
  <c r="W36" i="180"/>
  <c r="R36" i="180"/>
  <c r="D36" i="180"/>
  <c r="BC34" i="180"/>
  <c r="AX34" i="180"/>
  <c r="AV34" i="180"/>
  <c r="AT34" i="180"/>
  <c r="AM34" i="180"/>
  <c r="AH34" i="180"/>
  <c r="AB34" i="180"/>
  <c r="W34" i="180"/>
  <c r="R34" i="180"/>
  <c r="D34" i="180"/>
  <c r="BC32" i="180"/>
  <c r="AX32" i="180"/>
  <c r="AV32" i="180"/>
  <c r="AT32" i="180"/>
  <c r="AM32" i="180"/>
  <c r="AH32" i="180"/>
  <c r="AB32" i="180"/>
  <c r="W32" i="180"/>
  <c r="R32" i="180"/>
  <c r="D32" i="180"/>
  <c r="AP30" i="180"/>
  <c r="BC26" i="180"/>
  <c r="AX26" i="180"/>
  <c r="AV26" i="180"/>
  <c r="AT26" i="180"/>
  <c r="AM26" i="180"/>
  <c r="AH26" i="180"/>
  <c r="AB26" i="180"/>
  <c r="W26" i="180"/>
  <c r="R26" i="180"/>
  <c r="D26" i="180"/>
  <c r="BC24" i="180"/>
  <c r="AX24" i="180"/>
  <c r="AV24" i="180"/>
  <c r="AT24" i="180"/>
  <c r="AM24" i="180"/>
  <c r="AH24" i="180"/>
  <c r="AB24" i="180"/>
  <c r="W24" i="180"/>
  <c r="R24" i="180"/>
  <c r="D24" i="180"/>
  <c r="BC22" i="180"/>
  <c r="AX22" i="180"/>
  <c r="AV22" i="180"/>
  <c r="AT22" i="180"/>
  <c r="AM22" i="180"/>
  <c r="AH22" i="180"/>
  <c r="AB22" i="180"/>
  <c r="W22" i="180"/>
  <c r="R22" i="180"/>
  <c r="D22" i="180"/>
  <c r="BC20" i="180"/>
  <c r="AX20" i="180"/>
  <c r="AV20" i="180"/>
  <c r="AT20" i="180"/>
  <c r="AM20" i="180"/>
  <c r="AJ6" i="180" s="1"/>
  <c r="AH20" i="180"/>
  <c r="AB20" i="180"/>
  <c r="W20" i="180"/>
  <c r="R20" i="180"/>
  <c r="D20" i="180"/>
  <c r="BC18" i="180"/>
  <c r="AX18" i="180"/>
  <c r="AV18" i="180"/>
  <c r="AT18" i="180"/>
  <c r="AN12" i="180" s="1"/>
  <c r="AM18" i="180"/>
  <c r="AH18" i="180"/>
  <c r="AB18" i="180"/>
  <c r="W18" i="180"/>
  <c r="R18" i="180"/>
  <c r="D18" i="180"/>
  <c r="AP16" i="180"/>
  <c r="M13" i="180"/>
  <c r="J13" i="180"/>
  <c r="G13" i="180"/>
  <c r="D13" i="180"/>
  <c r="AS12" i="180"/>
  <c r="AQ12" i="180"/>
  <c r="AQ13" i="180" s="1"/>
  <c r="AP12" i="180"/>
  <c r="AM12" i="180"/>
  <c r="AJ12" i="180"/>
  <c r="AH12" i="180"/>
  <c r="AV4" i="180" s="1"/>
  <c r="W12" i="180"/>
  <c r="P11" i="180"/>
  <c r="J11" i="180"/>
  <c r="G11" i="180"/>
  <c r="D11" i="180"/>
  <c r="AV10" i="180"/>
  <c r="AT10" i="180"/>
  <c r="AT11" i="180" s="1"/>
  <c r="AP10" i="180"/>
  <c r="AN11" i="180" s="1"/>
  <c r="AN10" i="180"/>
  <c r="AM10" i="180"/>
  <c r="AK10" i="180"/>
  <c r="AS6" i="180" s="1"/>
  <c r="AQ7" i="180" s="1"/>
  <c r="AJ10" i="180"/>
  <c r="AH11" i="180" s="1"/>
  <c r="AH10" i="180"/>
  <c r="AS4" i="180" s="1"/>
  <c r="W10" i="180"/>
  <c r="P9" i="180"/>
  <c r="M9" i="180"/>
  <c r="G9" i="180"/>
  <c r="S8" i="180" s="1"/>
  <c r="D9" i="180"/>
  <c r="AT8" i="180"/>
  <c r="AS8" i="180"/>
  <c r="AM8" i="180"/>
  <c r="AK8" i="180"/>
  <c r="AK9" i="180" s="1"/>
  <c r="AJ8" i="180"/>
  <c r="AH9" i="180" s="1"/>
  <c r="AH8" i="180"/>
  <c r="W8" i="180"/>
  <c r="P7" i="180"/>
  <c r="M7" i="180"/>
  <c r="J7" i="180"/>
  <c r="AT6" i="180"/>
  <c r="AQ6" i="180"/>
  <c r="AP6" i="180"/>
  <c r="AN6" i="180"/>
  <c r="AN7" i="180" s="1"/>
  <c r="AH6" i="180"/>
  <c r="AH7" i="180" s="1"/>
  <c r="P5" i="180"/>
  <c r="M5" i="180"/>
  <c r="J5" i="180"/>
  <c r="AT4" i="180"/>
  <c r="AQ4" i="180"/>
  <c r="AQ5" i="180" s="1"/>
  <c r="AP4" i="180"/>
  <c r="AZ8" i="180" s="1"/>
  <c r="AN4" i="180"/>
  <c r="AN5" i="180" s="1"/>
  <c r="AM4" i="180"/>
  <c r="AZ6" i="180" s="1"/>
  <c r="AT2" i="180"/>
  <c r="AQ2" i="180"/>
  <c r="AN2" i="180"/>
  <c r="AK2" i="180"/>
  <c r="AH2" i="180"/>
  <c r="AF2" i="180"/>
  <c r="AH16" i="180" s="1"/>
  <c r="AH30" i="180" s="1"/>
  <c r="P2" i="180"/>
  <c r="M2" i="180"/>
  <c r="J2" i="180"/>
  <c r="G2" i="180"/>
  <c r="D2" i="180"/>
  <c r="B2" i="180"/>
  <c r="D16" i="180" s="1"/>
  <c r="D30" i="180" s="1"/>
  <c r="X32" i="179"/>
  <c r="W32" i="179"/>
  <c r="R32" i="179"/>
  <c r="D32" i="179"/>
  <c r="X30" i="179"/>
  <c r="W30" i="179"/>
  <c r="R30" i="179"/>
  <c r="D30" i="179"/>
  <c r="X22" i="179"/>
  <c r="W22" i="179"/>
  <c r="R22" i="179"/>
  <c r="D22" i="179"/>
  <c r="X20" i="179"/>
  <c r="W20" i="179"/>
  <c r="R20" i="179"/>
  <c r="D20" i="179"/>
  <c r="X18" i="179"/>
  <c r="W18" i="179"/>
  <c r="R18" i="179"/>
  <c r="D18" i="179"/>
  <c r="X16" i="179"/>
  <c r="W16" i="179"/>
  <c r="R16" i="179"/>
  <c r="D16" i="179"/>
  <c r="M2" i="179"/>
  <c r="J2" i="179"/>
  <c r="G2" i="179"/>
  <c r="D2" i="179"/>
  <c r="B2" i="179"/>
  <c r="D14" i="179" s="1"/>
  <c r="D28" i="179" s="1"/>
  <c r="W7" i="216" l="1"/>
  <c r="U7" i="216"/>
  <c r="U5" i="216"/>
  <c r="W5" i="216" s="1"/>
  <c r="U7" i="214"/>
  <c r="W7" i="214" s="1"/>
  <c r="U5" i="213"/>
  <c r="W5" i="213" s="1"/>
  <c r="U5" i="212"/>
  <c r="W5" i="212" s="1"/>
  <c r="U7" i="212"/>
  <c r="W7" i="212" s="1"/>
  <c r="W11" i="211"/>
  <c r="W5" i="211"/>
  <c r="P5" i="211"/>
  <c r="U5" i="210"/>
  <c r="W5" i="210" s="1"/>
  <c r="W7" i="210"/>
  <c r="W7" i="209"/>
  <c r="U7" i="209"/>
  <c r="U5" i="209"/>
  <c r="W5" i="209" s="1"/>
  <c r="W11" i="208"/>
  <c r="U5" i="207"/>
  <c r="W5" i="207" s="1"/>
  <c r="W5" i="206"/>
  <c r="U7" i="206"/>
  <c r="U5" i="206"/>
  <c r="W7" i="206"/>
  <c r="W11" i="205"/>
  <c r="U5" i="205"/>
  <c r="W5" i="205" s="1"/>
  <c r="W5" i="204"/>
  <c r="U7" i="204"/>
  <c r="W7" i="204" s="1"/>
  <c r="U11" i="203"/>
  <c r="W11" i="203" s="1"/>
  <c r="W9" i="201"/>
  <c r="U9" i="201"/>
  <c r="U5" i="201"/>
  <c r="W5" i="201" s="1"/>
  <c r="P7" i="201"/>
  <c r="W11" i="184"/>
  <c r="U9" i="184"/>
  <c r="W9" i="184" s="1"/>
  <c r="U5" i="184"/>
  <c r="W5" i="184" s="1"/>
  <c r="U7" i="184"/>
  <c r="W7" i="184" s="1"/>
  <c r="S12" i="180"/>
  <c r="S10" i="180"/>
  <c r="G4" i="180"/>
  <c r="G5" i="180" s="1"/>
  <c r="S4" i="180" s="1"/>
  <c r="D7" i="180"/>
  <c r="Z4" i="180" s="1"/>
  <c r="AC4" i="180" s="1"/>
  <c r="S6" i="180"/>
  <c r="S8" i="179"/>
  <c r="Z8" i="180"/>
  <c r="AC8" i="180" s="1"/>
  <c r="Z12" i="180"/>
  <c r="AC12" i="180" s="1"/>
  <c r="Z10" i="180"/>
  <c r="AC10" i="180" s="1"/>
  <c r="J7" i="179"/>
  <c r="J5" i="179"/>
  <c r="D7" i="179"/>
  <c r="P6" i="179" s="1"/>
  <c r="M7" i="179"/>
  <c r="G11" i="179"/>
  <c r="D9" i="179"/>
  <c r="M5" i="179"/>
  <c r="S10" i="179"/>
  <c r="D11" i="179"/>
  <c r="P10" i="179" s="1"/>
  <c r="S4" i="179"/>
  <c r="G9" i="179"/>
  <c r="S6" i="179"/>
  <c r="J11" i="179"/>
  <c r="M9" i="179"/>
  <c r="G5" i="179"/>
  <c r="P4" i="179" s="1"/>
  <c r="AV8" i="180"/>
  <c r="AN13" i="180"/>
  <c r="BB8" i="180" s="1"/>
  <c r="BD8" i="180" s="1"/>
  <c r="AT5" i="180"/>
  <c r="AV6" i="180"/>
  <c r="AZ12" i="180" s="1"/>
  <c r="AK13" i="180"/>
  <c r="AT7" i="180"/>
  <c r="BB12" i="180" s="1"/>
  <c r="AW8" i="180"/>
  <c r="AK4" i="180"/>
  <c r="AZ4" i="180"/>
  <c r="AZ10" i="180"/>
  <c r="AW10" i="180"/>
  <c r="AW6" i="180"/>
  <c r="AT9" i="180"/>
  <c r="AK11" i="180"/>
  <c r="AH13" i="180"/>
  <c r="AW12" i="180" s="1"/>
  <c r="AQ8" i="180"/>
  <c r="AQ9" i="180" s="1"/>
  <c r="BB4" i="180"/>
  <c r="Z6" i="180" l="1"/>
  <c r="AC6" i="180" s="1"/>
  <c r="P8" i="179"/>
  <c r="U4" i="179"/>
  <c r="W4" i="179" s="1"/>
  <c r="U8" i="179"/>
  <c r="W8" i="179" s="1"/>
  <c r="U10" i="179"/>
  <c r="W10" i="179" s="1"/>
  <c r="U6" i="179"/>
  <c r="W6" i="179" s="1"/>
  <c r="BD12" i="180"/>
  <c r="BI13" i="180" s="1"/>
  <c r="BD4" i="180"/>
  <c r="AK5" i="180"/>
  <c r="AW4" i="180" s="1"/>
  <c r="BI5" i="180" s="1"/>
  <c r="BI9" i="180"/>
  <c r="BB10" i="180"/>
  <c r="BD10" i="180" s="1"/>
  <c r="BI11" i="180" s="1"/>
  <c r="BE12" i="180" l="1"/>
  <c r="BE8" i="180"/>
  <c r="BB6" i="180"/>
  <c r="BD6" i="180" s="1"/>
  <c r="BI7" i="180" s="1"/>
  <c r="BE6" i="180" s="1"/>
  <c r="BE4" i="180"/>
  <c r="BE10" i="180" l="1"/>
  <c r="BF50" i="176" l="1"/>
  <c r="BA50" i="176"/>
  <c r="AV50" i="176"/>
  <c r="AT50" i="176"/>
  <c r="AM50" i="176"/>
  <c r="AH50" i="176"/>
  <c r="AB50" i="176"/>
  <c r="W50" i="176"/>
  <c r="R50" i="176"/>
  <c r="P50" i="176"/>
  <c r="I50" i="176"/>
  <c r="D50" i="176"/>
  <c r="BF48" i="176"/>
  <c r="BA48" i="176"/>
  <c r="AV48" i="176"/>
  <c r="AT48" i="176"/>
  <c r="AH14" i="176" s="1"/>
  <c r="AY4" i="176" s="1"/>
  <c r="AM48" i="176"/>
  <c r="AH48" i="176"/>
  <c r="AB48" i="176"/>
  <c r="W48" i="176"/>
  <c r="R48" i="176"/>
  <c r="P48" i="176"/>
  <c r="I48" i="176"/>
  <c r="D48" i="176"/>
  <c r="BF46" i="176"/>
  <c r="BA46" i="176"/>
  <c r="AV46" i="176"/>
  <c r="AT46" i="176"/>
  <c r="AM46" i="176"/>
  <c r="AH46" i="176"/>
  <c r="AB46" i="176"/>
  <c r="W46" i="176"/>
  <c r="R46" i="176"/>
  <c r="P46" i="176"/>
  <c r="I46" i="176"/>
  <c r="D46" i="176"/>
  <c r="BF44" i="176"/>
  <c r="BA44" i="176"/>
  <c r="AV44" i="176"/>
  <c r="AT44" i="176"/>
  <c r="AH12" i="176" s="1"/>
  <c r="AM44" i="176"/>
  <c r="AH44" i="176"/>
  <c r="AB44" i="176"/>
  <c r="W44" i="176"/>
  <c r="R44" i="176"/>
  <c r="P44" i="176"/>
  <c r="I44" i="176"/>
  <c r="D44" i="176"/>
  <c r="BF42" i="176"/>
  <c r="BA42" i="176"/>
  <c r="AV42" i="176"/>
  <c r="AT42" i="176"/>
  <c r="AM42" i="176"/>
  <c r="AH42" i="176"/>
  <c r="AB42" i="176"/>
  <c r="W42" i="176"/>
  <c r="R42" i="176"/>
  <c r="P42" i="176"/>
  <c r="I42" i="176"/>
  <c r="D42" i="176"/>
  <c r="BF40" i="176"/>
  <c r="BA40" i="176"/>
  <c r="AV40" i="176"/>
  <c r="AT40" i="176"/>
  <c r="AH10" i="176" s="1"/>
  <c r="AS4" i="176" s="1"/>
  <c r="AM40" i="176"/>
  <c r="AH40" i="176"/>
  <c r="AB40" i="176"/>
  <c r="W40" i="176"/>
  <c r="R40" i="176"/>
  <c r="P40" i="176"/>
  <c r="I40" i="176"/>
  <c r="D40" i="176"/>
  <c r="BF38" i="176"/>
  <c r="BA38" i="176"/>
  <c r="AV38" i="176"/>
  <c r="AT38" i="176"/>
  <c r="AK14" i="176" s="1"/>
  <c r="AM38" i="176"/>
  <c r="AH38" i="176"/>
  <c r="AB38" i="176"/>
  <c r="W38" i="176"/>
  <c r="R38" i="176"/>
  <c r="P38" i="176"/>
  <c r="I38" i="176"/>
  <c r="D38" i="176"/>
  <c r="BF36" i="176"/>
  <c r="BA36" i="176"/>
  <c r="AV36" i="176"/>
  <c r="AT36" i="176"/>
  <c r="AN12" i="176" s="1"/>
  <c r="AM36" i="176"/>
  <c r="AH36" i="176"/>
  <c r="AB36" i="176"/>
  <c r="W36" i="176"/>
  <c r="R36" i="176"/>
  <c r="P36" i="176"/>
  <c r="I36" i="176"/>
  <c r="D36" i="176"/>
  <c r="AP34" i="176"/>
  <c r="BF31" i="176"/>
  <c r="BA31" i="176"/>
  <c r="AV31" i="176"/>
  <c r="AT31" i="176"/>
  <c r="AM31" i="176"/>
  <c r="AM8" i="176" s="1"/>
  <c r="AN6" i="176" s="1"/>
  <c r="AH31" i="176"/>
  <c r="AB31" i="176"/>
  <c r="W31" i="176"/>
  <c r="R31" i="176"/>
  <c r="P31" i="176"/>
  <c r="I31" i="176"/>
  <c r="D31" i="176"/>
  <c r="BF29" i="176"/>
  <c r="BA29" i="176"/>
  <c r="AV29" i="176"/>
  <c r="AT29" i="176"/>
  <c r="AM29" i="176"/>
  <c r="AS14" i="176" s="1"/>
  <c r="AW10" i="176" s="1"/>
  <c r="AH29" i="176"/>
  <c r="AB29" i="176"/>
  <c r="W29" i="176"/>
  <c r="R29" i="176"/>
  <c r="P29" i="176"/>
  <c r="I29" i="176"/>
  <c r="D29" i="176"/>
  <c r="BF27" i="176"/>
  <c r="BA27" i="176"/>
  <c r="AV27" i="176"/>
  <c r="AT27" i="176"/>
  <c r="AM27" i="176"/>
  <c r="AM12" i="176" s="1"/>
  <c r="AT6" i="176" s="1"/>
  <c r="AH27" i="176"/>
  <c r="AB27" i="176"/>
  <c r="W27" i="176"/>
  <c r="R27" i="176"/>
  <c r="P27" i="176"/>
  <c r="I27" i="176"/>
  <c r="D27" i="176"/>
  <c r="BF25" i="176"/>
  <c r="BA25" i="176"/>
  <c r="AV25" i="176"/>
  <c r="AT25" i="176"/>
  <c r="AM25" i="176"/>
  <c r="AJ8" i="176" s="1"/>
  <c r="AN4" i="176" s="1"/>
  <c r="AH25" i="176"/>
  <c r="AB25" i="176"/>
  <c r="W25" i="176"/>
  <c r="R25" i="176"/>
  <c r="P25" i="176"/>
  <c r="I25" i="176"/>
  <c r="D25" i="176"/>
  <c r="BF23" i="176"/>
  <c r="BA23" i="176"/>
  <c r="AV23" i="176"/>
  <c r="AT23" i="176"/>
  <c r="AT14" i="176" s="1"/>
  <c r="AY12" i="176" s="1"/>
  <c r="AM23" i="176"/>
  <c r="AV14" i="176" s="1"/>
  <c r="AW12" i="176" s="1"/>
  <c r="AH23" i="176"/>
  <c r="AB23" i="176"/>
  <c r="W23" i="176"/>
  <c r="R23" i="176"/>
  <c r="P23" i="176"/>
  <c r="I23" i="176"/>
  <c r="D23" i="176"/>
  <c r="BF21" i="176"/>
  <c r="BA21" i="176"/>
  <c r="AV21" i="176"/>
  <c r="AT21" i="176"/>
  <c r="AM21" i="176"/>
  <c r="AP10" i="176" s="1"/>
  <c r="AQ8" i="176" s="1"/>
  <c r="AQ9" i="176" s="1"/>
  <c r="AH21" i="176"/>
  <c r="AB21" i="176"/>
  <c r="W21" i="176"/>
  <c r="R21" i="176"/>
  <c r="P21" i="176"/>
  <c r="I21" i="176"/>
  <c r="D21" i="176"/>
  <c r="BF19" i="176"/>
  <c r="BA19" i="176"/>
  <c r="AV19" i="176"/>
  <c r="AT19" i="176"/>
  <c r="AM19" i="176"/>
  <c r="AJ6" i="176" s="1"/>
  <c r="AH19" i="176"/>
  <c r="AB19" i="176"/>
  <c r="W19" i="176"/>
  <c r="R19" i="176"/>
  <c r="P19" i="176"/>
  <c r="I19" i="176"/>
  <c r="D19" i="176"/>
  <c r="AP17" i="176"/>
  <c r="P15" i="176"/>
  <c r="M15" i="176"/>
  <c r="J15" i="176"/>
  <c r="G15" i="176"/>
  <c r="D15" i="176"/>
  <c r="AQ14" i="176"/>
  <c r="AP14" i="176"/>
  <c r="AW8" i="176" s="1"/>
  <c r="AW9" i="176" s="1"/>
  <c r="AN14" i="176"/>
  <c r="AY8" i="176" s="1"/>
  <c r="AM14" i="176"/>
  <c r="AW6" i="176" s="1"/>
  <c r="AJ14" i="176"/>
  <c r="AW4" i="176" s="1"/>
  <c r="S13" i="176"/>
  <c r="M13" i="176"/>
  <c r="J13" i="176"/>
  <c r="G13" i="176"/>
  <c r="D13" i="176"/>
  <c r="AS12" i="176"/>
  <c r="AT10" i="176" s="1"/>
  <c r="AT11" i="176" s="1"/>
  <c r="AQ12" i="176"/>
  <c r="AV10" i="176" s="1"/>
  <c r="AP12" i="176"/>
  <c r="AT8" i="176" s="1"/>
  <c r="AK12" i="176"/>
  <c r="AJ12" i="176"/>
  <c r="S11" i="176"/>
  <c r="P11" i="176"/>
  <c r="J11" i="176"/>
  <c r="G11" i="176"/>
  <c r="D11" i="176"/>
  <c r="AN10" i="176"/>
  <c r="AS8" i="176" s="1"/>
  <c r="AM10" i="176"/>
  <c r="AK10" i="176"/>
  <c r="AK11" i="176" s="1"/>
  <c r="AJ10" i="176"/>
  <c r="S9" i="176"/>
  <c r="P9" i="176"/>
  <c r="M9" i="176"/>
  <c r="G9" i="176"/>
  <c r="D9" i="176"/>
  <c r="AK8" i="176"/>
  <c r="AH8" i="176"/>
  <c r="S7" i="176"/>
  <c r="P7" i="176"/>
  <c r="M7" i="176"/>
  <c r="J7" i="176"/>
  <c r="D7" i="176"/>
  <c r="AQ6" i="176"/>
  <c r="AH6" i="176"/>
  <c r="AM4" i="176" s="1"/>
  <c r="S5" i="176"/>
  <c r="P5" i="176"/>
  <c r="M5" i="176"/>
  <c r="J5" i="176"/>
  <c r="G5" i="176"/>
  <c r="AT4" i="176"/>
  <c r="AQ4" i="176"/>
  <c r="AW2" i="176"/>
  <c r="AT2" i="176"/>
  <c r="AQ2" i="176"/>
  <c r="AN2" i="176"/>
  <c r="AK2" i="176"/>
  <c r="AH2" i="176"/>
  <c r="AF2" i="176"/>
  <c r="AH17" i="176" s="1"/>
  <c r="AH34" i="176" s="1"/>
  <c r="S2" i="176"/>
  <c r="P2" i="176"/>
  <c r="M2" i="176"/>
  <c r="J2" i="176"/>
  <c r="G2" i="176"/>
  <c r="D2" i="176"/>
  <c r="B2" i="176"/>
  <c r="D17" i="176" s="1"/>
  <c r="D34" i="176" s="1"/>
  <c r="AW13" i="176" l="1"/>
  <c r="AW5" i="176"/>
  <c r="AQ15" i="176"/>
  <c r="BC6" i="176"/>
  <c r="AH9" i="176"/>
  <c r="AV8" i="176"/>
  <c r="AT9" i="176" s="1"/>
  <c r="AN13" i="176"/>
  <c r="AK15" i="176"/>
  <c r="AY6" i="176"/>
  <c r="AW7" i="176" s="1"/>
  <c r="AH13" i="176"/>
  <c r="AV4" i="176"/>
  <c r="AK9" i="176"/>
  <c r="AK13" i="176"/>
  <c r="AK4" i="176"/>
  <c r="BC4" i="176"/>
  <c r="AH7" i="176"/>
  <c r="AQ5" i="176"/>
  <c r="AH11" i="176"/>
  <c r="AH15" i="176"/>
  <c r="AT15" i="176"/>
  <c r="AP4" i="176"/>
  <c r="AT5" i="176"/>
  <c r="AS6" i="176"/>
  <c r="AQ7" i="176" s="1"/>
  <c r="AY10" i="176"/>
  <c r="AW11" i="176" s="1"/>
  <c r="AQ13" i="176"/>
  <c r="AN15" i="176"/>
  <c r="AN11" i="176"/>
  <c r="AP6" i="176"/>
  <c r="AN7" i="176" s="1"/>
  <c r="AV6" i="176"/>
  <c r="AT7" i="176" s="1"/>
  <c r="BE14" i="176" l="1"/>
  <c r="BE10" i="176"/>
  <c r="BE12" i="176"/>
  <c r="BC8" i="176"/>
  <c r="AZ10" i="176"/>
  <c r="BC10" i="176"/>
  <c r="BC12" i="176"/>
  <c r="AK5" i="176"/>
  <c r="BC14" i="176"/>
  <c r="BG14" i="176" s="1"/>
  <c r="AZ12" i="176"/>
  <c r="AZ14" i="176"/>
  <c r="AZ6" i="176"/>
  <c r="AZ8" i="176"/>
  <c r="BE4" i="176"/>
  <c r="BG4" i="176" s="1"/>
  <c r="AN5" i="176"/>
  <c r="BE8" i="176" s="1"/>
  <c r="BK15" i="176" l="1"/>
  <c r="AZ4" i="176"/>
  <c r="BK5" i="176" s="1"/>
  <c r="BG10" i="176"/>
  <c r="BE6" i="176"/>
  <c r="BG6" i="176" s="1"/>
  <c r="BK7" i="176" s="1"/>
  <c r="BK11" i="176"/>
  <c r="BG12" i="176"/>
  <c r="BK13" i="176" s="1"/>
  <c r="BG8" i="176"/>
  <c r="BK9" i="176" s="1"/>
  <c r="BH8" i="176" l="1"/>
  <c r="BH12" i="176"/>
  <c r="BH6" i="176"/>
  <c r="BH14" i="176"/>
  <c r="BH4" i="176"/>
  <c r="BH10" i="17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191BDEB3-26F1-4D41-8961-431E8021135A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3239BF91-DE44-4C37-9FFA-374C8FFA167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C9B7B32D-31F8-4590-9030-1152C798FE8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CA9D6E62-2919-4C85-B3EF-5C7390E3389F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6C7F959D-281B-48F3-8E0E-F3AE75578E3B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4884A2AB-2DF2-47B5-A3B1-3C81C3224FE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5946B984-1C2E-4E99-AF7C-2C9BC0A76D1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4F805B4F-FEC0-45AF-A585-8AE8957006D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E4112725-5E0E-4F94-A0F4-7BB44FC8026F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A4D20AA9-5F26-40F5-BCF5-7D29515B3BD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9F80DA9E-ED12-445D-A68F-72E6AB759CB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6DBF8530-B311-4B3D-889F-8EA5925EF6B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FEB59670-120A-4B3A-87B3-518339FD89C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AF7294FC-1CF6-47A1-A9B0-8AE82886839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7DC3C6EE-522B-463D-AFCD-7B1148A6BE06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F2019612-3C74-4CD3-BE80-F962FAF7AEF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DF1F3F7B-613E-46FA-BFE2-1BE3B730993A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A9EFDDF3-5DE4-4836-BB74-3219394F0F9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D04F598D-4EAA-498E-A074-5BEBAE7D3B6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34ADCFC4-A8FB-42EB-BF5D-C85E5F6B28C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EC16F2B1-AB0A-49DD-B711-1EA50115B7DA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6D3F6BAD-C7A8-40F7-85D2-2FDC483C094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F95377B5-CC1F-49AA-AD20-A07DFA0D929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3435D4E3-DA74-40BE-9C73-07D98585A51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17B8F053-53C3-44C6-AC0F-49857808C59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F78372E4-A053-4D1C-B086-CA8CCA5A0EF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8BE9B3FF-8E13-40E9-9DDA-A453051FA1C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06246641-BB9A-40BB-9829-0F03CC959B1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3BB139B5-3996-4B4C-81BD-46B14EA4A31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C4BFAB89-DE23-40E7-8738-FDB752AEEE5B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3362DE6B-5A34-41F1-9792-509245D64ED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AE8855BC-35AB-490B-8DE9-C54405FD722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7F0D8594-747C-4D1A-98EB-938F9916A5D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G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鈴木和幸:</t>
        </r>
        <r>
          <rPr>
            <sz val="9"/>
            <color indexed="81"/>
            <rFont val="ＭＳ Ｐゴシック"/>
            <family val="3"/>
            <charset val="128"/>
          </rPr>
          <t xml:space="preserve">
審判報告書に記載されたとおり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2A35E6E1-12C8-47B8-9F90-7340AD5990E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65C18DA9-CB93-49B2-B1C0-A273E1D8648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635FFE09-685F-4AD2-AFB9-9A55A0B5327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6E7FEA8F-B47D-4A23-B0E4-DC47B2444E7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DFBA4F48-0E33-483E-933D-7D82F33BD38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EE373C3A-B79B-439E-A33C-8B008F2511A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F4" authorId="0" shapeId="0" xr:uid="{64010092-2A3E-4F6D-AFE0-DF5AA531D8D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17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F4" authorId="0" shapeId="0" xr:uid="{00000000-0006-0000-17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21F8D589-686E-4219-B2BC-4B8473F8457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C311086B-8A00-4F59-A243-DB73A45C252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4C0018F6-8554-4C25-9CB2-C21082487CF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A75906A5-C01F-4716-9708-DF416802687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79C11439-2A1B-4B3D-AAA9-99F0CC8B8BD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EE31CC2A-39E9-454C-A98F-59C092B7138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056558DE-0B6F-43CE-AD0C-6F823BA7979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7BDA3BA8-E79D-43CC-9AEE-2E451157D8CB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B23945D7-B6A0-4FBF-98B2-922046F6C24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A17A0351-BBC2-4BD9-A879-BE4E844BFE5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96CF58D8-4584-4C55-B6AB-2FC8800FCED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11D6BB16-8389-4D1E-8F36-AC6C923401F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2B7C57E3-85FD-49B6-9508-6BD9500880D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9F74087A-A19B-47DA-A2A8-B76564BEA89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3A8E6472-FEFF-4709-9334-D0AF58615C6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B115688C-CD0A-45C4-9475-691B3A5D537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7E64855B-AB5A-4220-93F6-5F2456EE909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0E7C575B-4D92-4D00-8631-00533346DC7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267876C1-9A74-4776-A4DC-1177FB49854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D308992B-D424-4F1E-8631-DA4B205FCBD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A49E4722-BC60-4EF6-9AD8-3CFAD934AE6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2509A056-0F32-44C1-BEE2-D2B0BFD6E756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3D38F6B0-2E6B-42AF-BAFC-6818FF6A177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9FB6F021-03F7-41E8-B340-FF3CE6A8D60B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5" authorId="0" shapeId="0" xr:uid="{76E3B4DD-DC89-4822-A6BD-F504B9F7DEE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" authorId="0" shapeId="0" xr:uid="{30515FB3-B5CE-4502-BF1A-8D66A1DCAAF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9" authorId="0" shapeId="0" xr:uid="{E9AC50DF-7A0C-456F-9D70-0C057C40AA9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" authorId="0" shapeId="0" xr:uid="{D064E11E-06E9-4288-851C-DD28BA1505C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sharedStrings.xml><?xml version="1.0" encoding="utf-8"?>
<sst xmlns="http://schemas.openxmlformats.org/spreadsheetml/2006/main" count="2430" uniqueCount="409">
  <si>
    <t>Ｃ</t>
    <phoneticPr fontId="6"/>
  </si>
  <si>
    <t>順序</t>
    <rPh sb="0" eb="2">
      <t>ジュンジョ</t>
    </rPh>
    <phoneticPr fontId="6"/>
  </si>
  <si>
    <t>開始時刻</t>
    <rPh sb="0" eb="2">
      <t>カイシ</t>
    </rPh>
    <rPh sb="2" eb="4">
      <t>ジコク</t>
    </rPh>
    <phoneticPr fontId="6"/>
  </si>
  <si>
    <t>対戦</t>
    <rPh sb="0" eb="2">
      <t>タイセン</t>
    </rPh>
    <phoneticPr fontId="6"/>
  </si>
  <si>
    <t>副審</t>
    <rPh sb="0" eb="2">
      <t>フクシン</t>
    </rPh>
    <phoneticPr fontId="6"/>
  </si>
  <si>
    <t>①</t>
    <phoneticPr fontId="6"/>
  </si>
  <si>
    <t>②</t>
    <phoneticPr fontId="6"/>
  </si>
  <si>
    <t>③</t>
    <phoneticPr fontId="6"/>
  </si>
  <si>
    <t>閉会式</t>
    <rPh sb="0" eb="3">
      <t>ヘイカイシキ</t>
    </rPh>
    <phoneticPr fontId="6"/>
  </si>
  <si>
    <t>Ａ</t>
    <phoneticPr fontId="6"/>
  </si>
  <si>
    <t>2日目</t>
    <rPh sb="1" eb="3">
      <t>ニチメ</t>
    </rPh>
    <phoneticPr fontId="6"/>
  </si>
  <si>
    <t>チーム名</t>
    <rPh sb="3" eb="4">
      <t>メイ</t>
    </rPh>
    <phoneticPr fontId="6"/>
  </si>
  <si>
    <t>審判</t>
    <rPh sb="0" eb="2">
      <t>シンパン</t>
    </rPh>
    <phoneticPr fontId="6"/>
  </si>
  <si>
    <t>会場名</t>
    <rPh sb="0" eb="2">
      <t>カイジョウ</t>
    </rPh>
    <rPh sb="2" eb="3">
      <t>メイ</t>
    </rPh>
    <phoneticPr fontId="6"/>
  </si>
  <si>
    <t>試合NO</t>
    <rPh sb="0" eb="2">
      <t>シアイ</t>
    </rPh>
    <phoneticPr fontId="6"/>
  </si>
  <si>
    <t>：</t>
    <phoneticPr fontId="6"/>
  </si>
  <si>
    <t>開催日</t>
    <rPh sb="0" eb="3">
      <t>カイサイビ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</si>
  <si>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</si>
  <si>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</si>
  <si>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パート</t>
    <phoneticPr fontId="6"/>
  </si>
  <si>
    <t>｛</t>
    <phoneticPr fontId="6"/>
  </si>
  <si>
    <t>天候</t>
    <rPh sb="0" eb="2">
      <t>テンコウ</t>
    </rPh>
    <phoneticPr fontId="6"/>
  </si>
  <si>
    <t>順位</t>
    <rPh sb="0" eb="2">
      <t>ジュンイ</t>
    </rPh>
    <phoneticPr fontId="6"/>
  </si>
  <si>
    <t>勝点</t>
    <rPh sb="0" eb="1">
      <t>カ</t>
    </rPh>
    <rPh sb="1" eb="2">
      <t>テン</t>
    </rPh>
    <phoneticPr fontId="6"/>
  </si>
  <si>
    <t>得点</t>
    <rPh sb="0" eb="2">
      <t>トクテン</t>
    </rPh>
    <phoneticPr fontId="6"/>
  </si>
  <si>
    <t>-</t>
  </si>
  <si>
    <t>主審・４審</t>
    <rPh sb="0" eb="2">
      <t>シュシン</t>
    </rPh>
    <rPh sb="4" eb="5">
      <t>シン</t>
    </rPh>
    <phoneticPr fontId="6"/>
  </si>
  <si>
    <t>-</t>
    <phoneticPr fontId="6"/>
  </si>
  <si>
    <t>（</t>
    <phoneticPr fontId="6"/>
  </si>
  <si>
    <t>）</t>
    <phoneticPr fontId="6"/>
  </si>
  <si>
    <t>1日目</t>
    <rPh sb="1" eb="3">
      <t>ニチメ</t>
    </rPh>
    <phoneticPr fontId="6"/>
  </si>
  <si>
    <t>5ﾁｰﾑ組み合わせ</t>
    <rPh sb="4" eb="5">
      <t>ク</t>
    </rPh>
    <rPh sb="6" eb="7">
      <t>ア</t>
    </rPh>
    <phoneticPr fontId="6"/>
  </si>
  <si>
    <t>主審</t>
    <rPh sb="0" eb="2">
      <t>シュシン</t>
    </rPh>
    <phoneticPr fontId="6"/>
  </si>
  <si>
    <t>4審</t>
    <rPh sb="1" eb="2">
      <t>シン</t>
    </rPh>
    <phoneticPr fontId="6"/>
  </si>
  <si>
    <t>第３日</t>
    <rPh sb="0" eb="1">
      <t>ダイ</t>
    </rPh>
    <rPh sb="2" eb="3">
      <t>ニチ</t>
    </rPh>
    <phoneticPr fontId="6"/>
  </si>
  <si>
    <t>１０：３０～</t>
    <phoneticPr fontId="6"/>
  </si>
  <si>
    <t>第４日（最終日）</t>
    <rPh sb="0" eb="1">
      <t>ダイ</t>
    </rPh>
    <rPh sb="2" eb="3">
      <t>ニチ</t>
    </rPh>
    <rPh sb="4" eb="7">
      <t>サイシュウビ</t>
    </rPh>
    <phoneticPr fontId="6"/>
  </si>
  <si>
    <t>決勝トーナメント　対戦表</t>
    <rPh sb="0" eb="2">
      <t>ケッショウ</t>
    </rPh>
    <rPh sb="9" eb="12">
      <t>タイセンヒョウ</t>
    </rPh>
    <phoneticPr fontId="6"/>
  </si>
  <si>
    <t>⑤準々決勝</t>
    <rPh sb="1" eb="3">
      <t>ジュンジュン</t>
    </rPh>
    <rPh sb="3" eb="5">
      <t>ケッショウ</t>
    </rPh>
    <phoneticPr fontId="6"/>
  </si>
  <si>
    <t>⑥準々決勝</t>
    <rPh sb="1" eb="3">
      <t>ジュンジュン</t>
    </rPh>
    <rPh sb="3" eb="5">
      <t>ケッショウ</t>
    </rPh>
    <phoneticPr fontId="6"/>
  </si>
  <si>
    <t>Ｆ</t>
    <phoneticPr fontId="6"/>
  </si>
  <si>
    <t>９：００～</t>
    <phoneticPr fontId="6"/>
  </si>
  <si>
    <t>失点</t>
    <rPh sb="0" eb="2">
      <t>シッテン</t>
    </rPh>
    <phoneticPr fontId="6"/>
  </si>
  <si>
    <t>得失</t>
    <rPh sb="0" eb="2">
      <t>トクシツ</t>
    </rPh>
    <phoneticPr fontId="6"/>
  </si>
  <si>
    <t>点差</t>
    <rPh sb="0" eb="2">
      <t>テンサ</t>
    </rPh>
    <phoneticPr fontId="6"/>
  </si>
  <si>
    <t>２０分-５分-２０分</t>
    <rPh sb="2" eb="3">
      <t>フン</t>
    </rPh>
    <rPh sb="5" eb="6">
      <t>フン</t>
    </rPh>
    <rPh sb="9" eb="10">
      <t>フン</t>
    </rPh>
    <phoneticPr fontId="6"/>
  </si>
  <si>
    <t>1日目</t>
    <rPh sb="1" eb="2">
      <t>ニチ</t>
    </rPh>
    <rPh sb="2" eb="3">
      <t>メ</t>
    </rPh>
    <phoneticPr fontId="6"/>
  </si>
  <si>
    <t>主審
4審</t>
    <rPh sb="0" eb="2">
      <t>シュシン</t>
    </rPh>
    <rPh sb="4" eb="5">
      <t>シン</t>
    </rPh>
    <phoneticPr fontId="6"/>
  </si>
  <si>
    <t>2日目</t>
    <rPh sb="1" eb="2">
      <t>ニチ</t>
    </rPh>
    <rPh sb="2" eb="3">
      <t>メ</t>
    </rPh>
    <phoneticPr fontId="6"/>
  </si>
  <si>
    <t>１１：５０～</t>
    <phoneticPr fontId="6"/>
  </si>
  <si>
    <t>１２：５０～</t>
    <phoneticPr fontId="6"/>
  </si>
  <si>
    <t>若草バイキング</t>
    <rPh sb="0" eb="2">
      <t>ワカクサ</t>
    </rPh>
    <phoneticPr fontId="6"/>
  </si>
  <si>
    <t>順序</t>
  </si>
  <si>
    <t>開始時刻</t>
  </si>
  <si>
    <t>対戦</t>
  </si>
  <si>
    <t>主審･４審</t>
  </si>
  <si>
    <t>副審</t>
  </si>
  <si>
    <t>―</t>
  </si>
  <si>
    <t>　</t>
  </si>
  <si>
    <t>20分-5分-20分</t>
    <rPh sb="2" eb="3">
      <t>フン</t>
    </rPh>
    <rPh sb="5" eb="6">
      <t>フン</t>
    </rPh>
    <rPh sb="9" eb="10">
      <t>フン</t>
    </rPh>
    <phoneticPr fontId="6"/>
  </si>
  <si>
    <t>当番チーム</t>
    <rPh sb="0" eb="2">
      <t>トウバン</t>
    </rPh>
    <phoneticPr fontId="6"/>
  </si>
  <si>
    <t>①準決勝</t>
    <rPh sb="1" eb="4">
      <t>ジュンケッショウ</t>
    </rPh>
    <phoneticPr fontId="6"/>
  </si>
  <si>
    <t>伊勢SSS</t>
    <rPh sb="0" eb="2">
      <t>イセ</t>
    </rPh>
    <phoneticPr fontId="6"/>
  </si>
  <si>
    <t>石田SSS</t>
    <rPh sb="0" eb="2">
      <t>イシダ</t>
    </rPh>
    <phoneticPr fontId="6"/>
  </si>
  <si>
    <t>石和SSS</t>
    <rPh sb="0" eb="2">
      <t>イサワ</t>
    </rPh>
    <phoneticPr fontId="6"/>
  </si>
  <si>
    <t>山城SSS</t>
    <rPh sb="0" eb="2">
      <t>ヤマシロ</t>
    </rPh>
    <phoneticPr fontId="6"/>
  </si>
  <si>
    <t>韮崎SC</t>
    <rPh sb="0" eb="2">
      <t>ニラサキ</t>
    </rPh>
    <phoneticPr fontId="6"/>
  </si>
  <si>
    <t>JFC青桐</t>
    <rPh sb="3" eb="5">
      <t>アオギリ</t>
    </rPh>
    <phoneticPr fontId="6"/>
  </si>
  <si>
    <t>都留VMC</t>
    <rPh sb="0" eb="2">
      <t>ツル</t>
    </rPh>
    <phoneticPr fontId="6"/>
  </si>
  <si>
    <t>　</t>
    <phoneticPr fontId="6"/>
  </si>
  <si>
    <t>④</t>
    <phoneticPr fontId="6"/>
  </si>
  <si>
    <t>⑥</t>
    <phoneticPr fontId="6"/>
  </si>
  <si>
    <t>審判部</t>
    <rPh sb="0" eb="2">
      <t>シンパン</t>
    </rPh>
    <rPh sb="2" eb="3">
      <t>ブ</t>
    </rPh>
    <phoneticPr fontId="6"/>
  </si>
  <si>
    <t>VS</t>
    <phoneticPr fontId="6"/>
  </si>
  <si>
    <t>９：３０～</t>
    <phoneticPr fontId="6"/>
  </si>
  <si>
    <t>｝</t>
    <phoneticPr fontId="6"/>
  </si>
  <si>
    <t>１１：３０～</t>
    <phoneticPr fontId="6"/>
  </si>
  <si>
    <t>１２：３０～</t>
    <phoneticPr fontId="6"/>
  </si>
  <si>
    <t>１３：３０～</t>
    <phoneticPr fontId="6"/>
  </si>
  <si>
    <t>１４：３０～</t>
    <phoneticPr fontId="6"/>
  </si>
  <si>
    <t>　　　　</t>
    <phoneticPr fontId="6"/>
  </si>
  <si>
    <t>Ｂ</t>
    <phoneticPr fontId="6"/>
  </si>
  <si>
    <t>Ｄ</t>
    <phoneticPr fontId="6"/>
  </si>
  <si>
    <t>Ｅ</t>
    <phoneticPr fontId="6"/>
  </si>
  <si>
    <t>Ｇ</t>
    <phoneticPr fontId="6"/>
  </si>
  <si>
    <t>Ｈ</t>
    <phoneticPr fontId="6"/>
  </si>
  <si>
    <t>Ｉ</t>
    <phoneticPr fontId="6"/>
  </si>
  <si>
    <t>Ｊ</t>
    <phoneticPr fontId="6"/>
  </si>
  <si>
    <t>Ｋ</t>
    <phoneticPr fontId="6"/>
  </si>
  <si>
    <t>Ｌ</t>
    <phoneticPr fontId="6"/>
  </si>
  <si>
    <t>Ｍ</t>
    <phoneticPr fontId="6"/>
  </si>
  <si>
    <t>Ｎ</t>
    <phoneticPr fontId="6"/>
  </si>
  <si>
    <t>Ｏ</t>
    <phoneticPr fontId="6"/>
  </si>
  <si>
    <t>Ｐ</t>
    <phoneticPr fontId="6"/>
  </si>
  <si>
    <t>　９：３０～</t>
    <phoneticPr fontId="6"/>
  </si>
  <si>
    <t>田富SSS</t>
    <rPh sb="0" eb="2">
      <t>タトミ</t>
    </rPh>
    <phoneticPr fontId="6"/>
  </si>
  <si>
    <t>アバンソFC</t>
    <phoneticPr fontId="6"/>
  </si>
  <si>
    <t>運営</t>
    <rPh sb="0" eb="2">
      <t>ウンエイ</t>
    </rPh>
    <phoneticPr fontId="6"/>
  </si>
  <si>
    <t>4種役員・事業運営部</t>
    <rPh sb="1" eb="2">
      <t>シュ</t>
    </rPh>
    <rPh sb="2" eb="4">
      <t>ヤクイン</t>
    </rPh>
    <rPh sb="5" eb="7">
      <t>ジギョウ</t>
    </rPh>
    <rPh sb="7" eb="9">
      <t>ウンエイ</t>
    </rPh>
    <rPh sb="9" eb="10">
      <t>ブ</t>
    </rPh>
    <phoneticPr fontId="6"/>
  </si>
  <si>
    <t>プレジール敷島</t>
    <rPh sb="5" eb="7">
      <t>シキシマ</t>
    </rPh>
    <phoneticPr fontId="6"/>
  </si>
  <si>
    <t>増穂SC</t>
    <rPh sb="0" eb="2">
      <t>マスホ</t>
    </rPh>
    <phoneticPr fontId="6"/>
  </si>
  <si>
    <t>甲府相川JFC</t>
    <rPh sb="0" eb="2">
      <t>コウフ</t>
    </rPh>
    <rPh sb="2" eb="4">
      <t>アイカワ</t>
    </rPh>
    <phoneticPr fontId="6"/>
  </si>
  <si>
    <t>双葉SSS</t>
    <rPh sb="0" eb="2">
      <t>フタバ</t>
    </rPh>
    <phoneticPr fontId="6"/>
  </si>
  <si>
    <t>塩山SSS</t>
    <rPh sb="0" eb="2">
      <t>エンザン</t>
    </rPh>
    <phoneticPr fontId="6"/>
  </si>
  <si>
    <t>羽黒SSS</t>
    <rPh sb="0" eb="2">
      <t>ハグロ</t>
    </rPh>
    <phoneticPr fontId="6"/>
  </si>
  <si>
    <t>FCグリュック</t>
    <phoneticPr fontId="6"/>
  </si>
  <si>
    <t>JFC竜王</t>
    <rPh sb="3" eb="5">
      <t>リュウオウ</t>
    </rPh>
    <phoneticPr fontId="6"/>
  </si>
  <si>
    <t>山梨SSS</t>
    <rPh sb="0" eb="2">
      <t>ヤマナシ</t>
    </rPh>
    <phoneticPr fontId="6"/>
  </si>
  <si>
    <t>池田SSS</t>
    <rPh sb="0" eb="2">
      <t>イケダ</t>
    </rPh>
    <phoneticPr fontId="6"/>
  </si>
  <si>
    <t>当番チーム：</t>
    <rPh sb="0" eb="2">
      <t>トウバン</t>
    </rPh>
    <phoneticPr fontId="6"/>
  </si>
  <si>
    <t>FCヴァリエ都留</t>
    <rPh sb="6" eb="8">
      <t>ツル</t>
    </rPh>
    <phoneticPr fontId="6"/>
  </si>
  <si>
    <t>中道セレソン</t>
    <rPh sb="0" eb="2">
      <t>ナカミチ</t>
    </rPh>
    <phoneticPr fontId="6"/>
  </si>
  <si>
    <t>JFC白根</t>
    <rPh sb="3" eb="5">
      <t>シラネ</t>
    </rPh>
    <phoneticPr fontId="6"/>
  </si>
  <si>
    <t>Uスポーツクラブ</t>
    <phoneticPr fontId="6"/>
  </si>
  <si>
    <t>FC.SABIO</t>
    <phoneticPr fontId="6"/>
  </si>
  <si>
    <t>八ヶ岳グランデ</t>
    <rPh sb="0" eb="3">
      <t>ヤツガタケ</t>
    </rPh>
    <phoneticPr fontId="6"/>
  </si>
  <si>
    <t>FCトラベッソ</t>
    <phoneticPr fontId="6"/>
  </si>
  <si>
    <t>アミーゴスFC</t>
    <phoneticPr fontId="6"/>
  </si>
  <si>
    <t>甲府東SSS</t>
    <rPh sb="0" eb="2">
      <t>コウフ</t>
    </rPh>
    <rPh sb="2" eb="3">
      <t>ヒガシ</t>
    </rPh>
    <phoneticPr fontId="6"/>
  </si>
  <si>
    <t>フォルトゥナSC</t>
    <phoneticPr fontId="6"/>
  </si>
  <si>
    <t>　</t>
    <phoneticPr fontId="28"/>
  </si>
  <si>
    <t>エルフシュリット一宮</t>
    <rPh sb="8" eb="10">
      <t>イチミヤ</t>
    </rPh>
    <phoneticPr fontId="28"/>
  </si>
  <si>
    <t>⑤</t>
    <phoneticPr fontId="6"/>
  </si>
  <si>
    <t>2月7日（日）・14日（日）</t>
    <phoneticPr fontId="6"/>
  </si>
  <si>
    <t>フォルトゥナU-12</t>
    <phoneticPr fontId="6"/>
  </si>
  <si>
    <t>FCアルピーノ</t>
    <phoneticPr fontId="6"/>
  </si>
  <si>
    <t>１０：５０～</t>
    <phoneticPr fontId="6"/>
  </si>
  <si>
    <t>準優勝：</t>
    <rPh sb="0" eb="3">
      <t>ジュンユウショウ</t>
    </rPh>
    <phoneticPr fontId="6"/>
  </si>
  <si>
    <t>第3位：</t>
    <rPh sb="0" eb="1">
      <t>ダイ</t>
    </rPh>
    <rPh sb="2" eb="3">
      <t>イ</t>
    </rPh>
    <phoneticPr fontId="6"/>
  </si>
  <si>
    <t>第4位：</t>
    <rPh sb="0" eb="1">
      <t>ダイ</t>
    </rPh>
    <rPh sb="2" eb="3">
      <t>イ</t>
    </rPh>
    <phoneticPr fontId="6"/>
  </si>
  <si>
    <t>優勝：</t>
    <rPh sb="0" eb="2">
      <t>ユウショウ</t>
    </rPh>
    <phoneticPr fontId="6"/>
  </si>
  <si>
    <t>パート</t>
    <phoneticPr fontId="6"/>
  </si>
  <si>
    <t>６チーム組み合わせ</t>
    <rPh sb="4" eb="5">
      <t>ク</t>
    </rPh>
    <rPh sb="6" eb="7">
      <t>ア</t>
    </rPh>
    <phoneticPr fontId="6"/>
  </si>
  <si>
    <t>15分-5分-15分</t>
    <rPh sb="2" eb="3">
      <t>フン</t>
    </rPh>
    <rPh sb="5" eb="6">
      <t>フン</t>
    </rPh>
    <rPh sb="9" eb="10">
      <t>フン</t>
    </rPh>
    <phoneticPr fontId="6"/>
  </si>
  <si>
    <t>得失
点差</t>
    <rPh sb="0" eb="2">
      <t>トクシツ</t>
    </rPh>
    <rPh sb="3" eb="5">
      <t>テンサ</t>
    </rPh>
    <phoneticPr fontId="6"/>
  </si>
  <si>
    <t>-</t>
    <phoneticPr fontId="6"/>
  </si>
  <si>
    <t>-</t>
    <phoneticPr fontId="6"/>
  </si>
  <si>
    <t>（</t>
    <phoneticPr fontId="6"/>
  </si>
  <si>
    <t>）</t>
    <phoneticPr fontId="6"/>
  </si>
  <si>
    <t>（</t>
    <phoneticPr fontId="6"/>
  </si>
  <si>
    <t>）</t>
    <phoneticPr fontId="6"/>
  </si>
  <si>
    <t>（</t>
    <phoneticPr fontId="6"/>
  </si>
  <si>
    <t>「警告・退場・その他」　報告書</t>
    <rPh sb="1" eb="3">
      <t>ケイコク</t>
    </rPh>
    <rPh sb="9" eb="10">
      <t>タ</t>
    </rPh>
    <phoneticPr fontId="6"/>
  </si>
  <si>
    <t>警告</t>
    <rPh sb="0" eb="2">
      <t>ケイコク</t>
    </rPh>
    <phoneticPr fontId="6"/>
  </si>
  <si>
    <t>日付</t>
    <rPh sb="0" eb="2">
      <t>ヒヅケ</t>
    </rPh>
    <phoneticPr fontId="6"/>
  </si>
  <si>
    <t>時間</t>
    <rPh sb="0" eb="2">
      <t>ジカン</t>
    </rPh>
    <phoneticPr fontId="6"/>
  </si>
  <si>
    <t>背番号</t>
    <rPh sb="0" eb="3">
      <t>セバンゴウ</t>
    </rPh>
    <phoneticPr fontId="6"/>
  </si>
  <si>
    <t>氏名</t>
    <rPh sb="0" eb="2">
      <t>シメイ</t>
    </rPh>
    <phoneticPr fontId="6"/>
  </si>
  <si>
    <t>反則内容</t>
    <rPh sb="0" eb="2">
      <t>ハンソク</t>
    </rPh>
    <rPh sb="2" eb="4">
      <t>ナイヨウ</t>
    </rPh>
    <phoneticPr fontId="6"/>
  </si>
  <si>
    <t>回数</t>
    <rPh sb="0" eb="2">
      <t>カイスウ</t>
    </rPh>
    <phoneticPr fontId="6"/>
  </si>
  <si>
    <t>対戦相手</t>
    <rPh sb="0" eb="2">
      <t>タイセン</t>
    </rPh>
    <rPh sb="2" eb="4">
      <t>アイテ</t>
    </rPh>
    <phoneticPr fontId="6"/>
  </si>
  <si>
    <t>所属</t>
    <rPh sb="0" eb="2">
      <t>ショゾク</t>
    </rPh>
    <phoneticPr fontId="6"/>
  </si>
  <si>
    <t>会場</t>
    <rPh sb="0" eb="2">
      <t>カイジョウ</t>
    </rPh>
    <phoneticPr fontId="6"/>
  </si>
  <si>
    <t>次会場</t>
    <rPh sb="0" eb="1">
      <t>ジ</t>
    </rPh>
    <rPh sb="1" eb="3">
      <t>カイジョウ</t>
    </rPh>
    <phoneticPr fontId="6"/>
  </si>
  <si>
    <t>退場</t>
    <rPh sb="0" eb="2">
      <t>タイジョウ</t>
    </rPh>
    <phoneticPr fontId="6"/>
  </si>
  <si>
    <t>グリーンカード</t>
    <phoneticPr fontId="6"/>
  </si>
  <si>
    <t>内容</t>
    <rPh sb="0" eb="2">
      <t>ナイヨウ</t>
    </rPh>
    <phoneticPr fontId="6"/>
  </si>
  <si>
    <t xml:space="preserve">決勝大会実施要項15の（１）懲罰
本大会の予選リーグは懲罰規定上の同一競技会とみなし、予選終了時点で退場・退席による未消化の出場停止処分は決勝トーナメントにおいて順次消化する。
</t>
    <phoneticPr fontId="6"/>
  </si>
  <si>
    <t>千塚FC</t>
    <rPh sb="0" eb="2">
      <t>チヅカ</t>
    </rPh>
    <phoneticPr fontId="6"/>
  </si>
  <si>
    <t>①勝者</t>
    <rPh sb="1" eb="3">
      <t>ショウシャ</t>
    </rPh>
    <phoneticPr fontId="6"/>
  </si>
  <si>
    <t>②勝者</t>
    <rPh sb="1" eb="3">
      <t>ショウシャ</t>
    </rPh>
    <phoneticPr fontId="6"/>
  </si>
  <si>
    <t>③勝者</t>
    <phoneticPr fontId="6"/>
  </si>
  <si>
    <t>④勝者</t>
    <rPh sb="1" eb="3">
      <t>ショウシャ</t>
    </rPh>
    <phoneticPr fontId="6"/>
  </si>
  <si>
    <t>3位決定戦</t>
    <rPh sb="1" eb="2">
      <t>イ</t>
    </rPh>
    <rPh sb="2" eb="5">
      <t>ケッテイセン</t>
    </rPh>
    <phoneticPr fontId="6"/>
  </si>
  <si>
    <t>決勝戦</t>
    <rPh sb="0" eb="3">
      <t>ケッショウセン</t>
    </rPh>
    <phoneticPr fontId="6"/>
  </si>
  <si>
    <t>Match/C</t>
    <phoneticPr fontId="6"/>
  </si>
  <si>
    <t>担当</t>
    <rPh sb="0" eb="2">
      <t>タントウ</t>
    </rPh>
    <phoneticPr fontId="6"/>
  </si>
  <si>
    <t>Aコート</t>
    <phoneticPr fontId="6"/>
  </si>
  <si>
    <t>Bコート</t>
    <phoneticPr fontId="6"/>
  </si>
  <si>
    <t>準決勝①</t>
    <rPh sb="0" eb="3">
      <t>ジュンケッショウ</t>
    </rPh>
    <phoneticPr fontId="6"/>
  </si>
  <si>
    <t>準決勝</t>
    <rPh sb="0" eb="3">
      <t>ジュンケッショウ</t>
    </rPh>
    <phoneticPr fontId="6"/>
  </si>
  <si>
    <t>9：00～</t>
    <phoneticPr fontId="6"/>
  </si>
  <si>
    <t>10：50～</t>
    <phoneticPr fontId="6"/>
  </si>
  <si>
    <t>三位決定戦</t>
    <rPh sb="0" eb="2">
      <t>サンイ</t>
    </rPh>
    <rPh sb="2" eb="5">
      <t>ケッテイセン</t>
    </rPh>
    <phoneticPr fontId="6"/>
  </si>
  <si>
    <t>11：50～</t>
    <phoneticPr fontId="6"/>
  </si>
  <si>
    <t>閉会式　12：50～
各試合のマッチミーティングは1時間前に行います。</t>
    <rPh sb="0" eb="3">
      <t>ヘイカイシキ</t>
    </rPh>
    <rPh sb="12" eb="15">
      <t>カクシアイ</t>
    </rPh>
    <rPh sb="27" eb="30">
      <t>ジカンマエ</t>
    </rPh>
    <rPh sb="31" eb="32">
      <t>オコナ</t>
    </rPh>
    <phoneticPr fontId="6"/>
  </si>
  <si>
    <t>2月6日（日）・13日（日）</t>
    <rPh sb="1" eb="2">
      <t>ガツ</t>
    </rPh>
    <rPh sb="3" eb="4">
      <t>ニチ</t>
    </rPh>
    <rPh sb="5" eb="6">
      <t>ニチ</t>
    </rPh>
    <rPh sb="10" eb="11">
      <t>ニチ</t>
    </rPh>
    <rPh sb="12" eb="13">
      <t>ニチ</t>
    </rPh>
    <phoneticPr fontId="6"/>
  </si>
  <si>
    <t>a</t>
    <phoneticPr fontId="6"/>
  </si>
  <si>
    <t>エス・ヴィエント</t>
    <phoneticPr fontId="28"/>
  </si>
  <si>
    <t>ラーゴ河口湖U-12</t>
    <rPh sb="3" eb="6">
      <t>カワグチコ</t>
    </rPh>
    <phoneticPr fontId="28"/>
  </si>
  <si>
    <t>スペリオール上吉田</t>
    <rPh sb="6" eb="9">
      <t>カミヨシダ</t>
    </rPh>
    <phoneticPr fontId="28"/>
  </si>
  <si>
    <t>勝沼SSS</t>
    <rPh sb="0" eb="2">
      <t>カツヌマ</t>
    </rPh>
    <phoneticPr fontId="6"/>
  </si>
  <si>
    <t>玉諸SSS</t>
    <rPh sb="0" eb="2">
      <t>タマモロ</t>
    </rPh>
    <phoneticPr fontId="6"/>
  </si>
  <si>
    <t>　（パートの上段が１日目の会場　下段が２日目の会場）</t>
  </si>
  <si>
    <t>○数字はシードチーム（数字はシード順）□数字は会場当番チーム</t>
  </si>
  <si>
    <t>数字は２日間会場当番チーム</t>
  </si>
  <si>
    <t>Ａ　</t>
  </si>
  <si>
    <t>（2日間）</t>
    <rPh sb="2" eb="4">
      <t>カカン</t>
    </rPh>
    <phoneticPr fontId="28"/>
  </si>
  <si>
    <t>Ｂ</t>
  </si>
  <si>
    <t xml:space="preserve">Ｃ </t>
    <phoneticPr fontId="28"/>
  </si>
  <si>
    <t>D</t>
    <phoneticPr fontId="28"/>
  </si>
  <si>
    <t xml:space="preserve">Ｅ </t>
  </si>
  <si>
    <t>南部公園</t>
    <rPh sb="0" eb="2">
      <t>ナンブ</t>
    </rPh>
    <rPh sb="2" eb="4">
      <t>コウエン</t>
    </rPh>
    <phoneticPr fontId="28"/>
  </si>
  <si>
    <t>Ｆ</t>
  </si>
  <si>
    <t xml:space="preserve">Ｇ </t>
  </si>
  <si>
    <t xml:space="preserve">Ｈ </t>
    <phoneticPr fontId="28"/>
  </si>
  <si>
    <t xml:space="preserve"> 1  郡南１</t>
  </si>
  <si>
    <t>VF甲府U-12①</t>
    <rPh sb="2" eb="4">
      <t>コウフ</t>
    </rPh>
    <phoneticPr fontId="28"/>
  </si>
  <si>
    <t>増穂SC</t>
    <rPh sb="0" eb="2">
      <t>マスホ</t>
    </rPh>
    <phoneticPr fontId="28"/>
  </si>
  <si>
    <t>ＦＣ トラベッソ</t>
    <phoneticPr fontId="28"/>
  </si>
  <si>
    <t>エルドラードFC</t>
    <phoneticPr fontId="28"/>
  </si>
  <si>
    <t>浅川Jr</t>
    <rPh sb="0" eb="2">
      <t>アサカワ</t>
    </rPh>
    <phoneticPr fontId="28"/>
  </si>
  <si>
    <t>双葉SSS</t>
    <rPh sb="0" eb="2">
      <t>フタバ</t>
    </rPh>
    <phoneticPr fontId="28"/>
  </si>
  <si>
    <t>ＦＣ ＳＡＢＩＯ</t>
    <phoneticPr fontId="28"/>
  </si>
  <si>
    <t>千塚FC</t>
    <rPh sb="0" eb="2">
      <t>チヅカ</t>
    </rPh>
    <phoneticPr fontId="28"/>
  </si>
  <si>
    <t>若草バイキング</t>
    <rPh sb="0" eb="2">
      <t>ワカクサ</t>
    </rPh>
    <phoneticPr fontId="28"/>
  </si>
  <si>
    <t xml:space="preserve">Ｉ </t>
  </si>
  <si>
    <t>Ｊ</t>
  </si>
  <si>
    <t xml:space="preserve">Ｋ </t>
  </si>
  <si>
    <t>L</t>
  </si>
  <si>
    <t>Ｍ</t>
  </si>
  <si>
    <t>羽黒小学校</t>
    <rPh sb="0" eb="2">
      <t>ハグロ</t>
    </rPh>
    <rPh sb="2" eb="5">
      <t>ショウガッコウ</t>
    </rPh>
    <phoneticPr fontId="28"/>
  </si>
  <si>
    <t xml:space="preserve">Ｏ </t>
  </si>
  <si>
    <t>Ｐ</t>
  </si>
  <si>
    <t>小瀬球技場東</t>
    <rPh sb="0" eb="2">
      <t>コセ</t>
    </rPh>
    <rPh sb="2" eb="5">
      <t>キュウギジョウ</t>
    </rPh>
    <rPh sb="5" eb="6">
      <t>ヒガシ</t>
    </rPh>
    <phoneticPr fontId="28"/>
  </si>
  <si>
    <t>石田SSS</t>
    <rPh sb="0" eb="2">
      <t>イシダ</t>
    </rPh>
    <phoneticPr fontId="28"/>
  </si>
  <si>
    <t>羽黒SSS</t>
    <rPh sb="0" eb="2">
      <t>ハグロ</t>
    </rPh>
    <phoneticPr fontId="28"/>
  </si>
  <si>
    <t>アバンソFC</t>
    <phoneticPr fontId="28"/>
  </si>
  <si>
    <t>都留VMC</t>
    <rPh sb="0" eb="2">
      <t>ツル</t>
    </rPh>
    <phoneticPr fontId="28"/>
  </si>
  <si>
    <t>フォルトゥナSC</t>
    <phoneticPr fontId="28"/>
  </si>
  <si>
    <t>韮崎SC</t>
    <rPh sb="0" eb="2">
      <t>ニラサキ</t>
    </rPh>
    <phoneticPr fontId="28"/>
  </si>
  <si>
    <t>山梨Jr</t>
    <rPh sb="0" eb="2">
      <t>ヤマナシ</t>
    </rPh>
    <phoneticPr fontId="28"/>
  </si>
  <si>
    <t>U韮崎FC</t>
    <rPh sb="1" eb="3">
      <t>ニラサキ</t>
    </rPh>
    <phoneticPr fontId="28"/>
  </si>
  <si>
    <t>玉諸SSS</t>
    <rPh sb="0" eb="2">
      <t>タマモロ</t>
    </rPh>
    <phoneticPr fontId="28"/>
  </si>
  <si>
    <t>試合順序等　（Aパートの例・４チームリーグ戦）</t>
    <phoneticPr fontId="6"/>
  </si>
  <si>
    <t>試合時間２０‐５‐２０</t>
    <rPh sb="0" eb="4">
      <t>シアイジカン</t>
    </rPh>
    <phoneticPr fontId="6"/>
  </si>
  <si>
    <t>：</t>
  </si>
  <si>
    <t>第４日</t>
  </si>
  <si>
    <t>④</t>
    <phoneticPr fontId="28"/>
  </si>
  <si>
    <t>③</t>
    <phoneticPr fontId="28"/>
  </si>
  <si>
    <t>①</t>
  </si>
  <si>
    <t>②</t>
  </si>
  <si>
    <t>閉会式</t>
  </si>
  <si>
    <t>第３日</t>
  </si>
  <si>
    <t>Ａ</t>
  </si>
  <si>
    <t>Ｃ</t>
  </si>
  <si>
    <t>Ｄ</t>
  </si>
  <si>
    <t>Ｅ</t>
  </si>
  <si>
    <t>Ｇ</t>
  </si>
  <si>
    <t>Ｈ</t>
  </si>
  <si>
    <t>Ｉ</t>
  </si>
  <si>
    <t>Ｋ</t>
  </si>
  <si>
    <t>Ｌ</t>
  </si>
  <si>
    <t>Ｎ</t>
  </si>
  <si>
    <t>Ｏ</t>
  </si>
  <si>
    <t>②</t>
    <phoneticPr fontId="28"/>
  </si>
  <si>
    <t>押原公園天然芝・人工芝</t>
    <rPh sb="0" eb="4">
      <t>オシハラコウエン</t>
    </rPh>
    <rPh sb="4" eb="6">
      <t>テンネン</t>
    </rPh>
    <rPh sb="6" eb="7">
      <t>シバ</t>
    </rPh>
    <rPh sb="8" eb="11">
      <t>ジンコウシバ</t>
    </rPh>
    <phoneticPr fontId="6"/>
  </si>
  <si>
    <t>②準決勝</t>
    <rPh sb="1" eb="4">
      <t>ジュンケッショウ</t>
    </rPh>
    <phoneticPr fontId="6"/>
  </si>
  <si>
    <t>③三位決定戦</t>
    <rPh sb="1" eb="3">
      <t>サンイ</t>
    </rPh>
    <rPh sb="3" eb="5">
      <t>ケッテイ</t>
    </rPh>
    <rPh sb="5" eb="6">
      <t>セン</t>
    </rPh>
    <phoneticPr fontId="6"/>
  </si>
  <si>
    <t>④決勝戦</t>
    <rPh sb="1" eb="3">
      <t>ケッショウ</t>
    </rPh>
    <rPh sb="3" eb="4">
      <t>セン</t>
    </rPh>
    <phoneticPr fontId="6"/>
  </si>
  <si>
    <t>①②</t>
    <phoneticPr fontId="6"/>
  </si>
  <si>
    <t>竜北SSS</t>
    <rPh sb="0" eb="2">
      <t>リュウホク</t>
    </rPh>
    <phoneticPr fontId="6"/>
  </si>
  <si>
    <t>アルプスプラッツ</t>
    <phoneticPr fontId="6"/>
  </si>
  <si>
    <t>第１・２日（２月５日・１２日）予選リーグ</t>
    <phoneticPr fontId="28"/>
  </si>
  <si>
    <t>　１日目　（２月５日）</t>
    <phoneticPr fontId="6"/>
  </si>
  <si>
    <t>　２日目　（２月１２日）</t>
    <phoneticPr fontId="6"/>
  </si>
  <si>
    <t>YSK e-comシルクパーク</t>
    <phoneticPr fontId="28"/>
  </si>
  <si>
    <t xml:space="preserve">2022年度第39回ニッサングリーンカップ
山梨県U-12サッカー選手権大会
</t>
    <phoneticPr fontId="6"/>
  </si>
  <si>
    <t>令和4年度「第３9回ニッサングリーンカップ山梨県U-12サッカー選手権大会」組み合わせ</t>
    <rPh sb="0" eb="1">
      <t>レイ</t>
    </rPh>
    <rPh sb="1" eb="2">
      <t>ワ</t>
    </rPh>
    <phoneticPr fontId="28"/>
  </si>
  <si>
    <t>小瀬補助北</t>
    <rPh sb="0" eb="2">
      <t>コセ</t>
    </rPh>
    <rPh sb="2" eb="4">
      <t>ホジョ</t>
    </rPh>
    <rPh sb="4" eb="5">
      <t>キタ</t>
    </rPh>
    <phoneticPr fontId="28"/>
  </si>
  <si>
    <t>小瀬補助南</t>
    <rPh sb="0" eb="2">
      <t>コセ</t>
    </rPh>
    <rPh sb="2" eb="4">
      <t>ホジョ</t>
    </rPh>
    <rPh sb="4" eb="5">
      <t>ミナミ</t>
    </rPh>
    <phoneticPr fontId="28"/>
  </si>
  <si>
    <t>貢川小学校</t>
    <rPh sb="0" eb="2">
      <t>クガワ</t>
    </rPh>
    <rPh sb="2" eb="5">
      <t>ショウガッコウ</t>
    </rPh>
    <phoneticPr fontId="28"/>
  </si>
  <si>
    <t>小瀬球技場東</t>
    <rPh sb="0" eb="5">
      <t>コセキュウギジョウ</t>
    </rPh>
    <rPh sb="5" eb="6">
      <t>ヒガシ</t>
    </rPh>
    <phoneticPr fontId="28"/>
  </si>
  <si>
    <t>山梨市小原G</t>
    <rPh sb="0" eb="3">
      <t>ヤマナシシ</t>
    </rPh>
    <rPh sb="3" eb="5">
      <t>コバラ</t>
    </rPh>
    <phoneticPr fontId="28"/>
  </si>
  <si>
    <t>小瀬球技場西</t>
    <rPh sb="0" eb="2">
      <t>コセ</t>
    </rPh>
    <rPh sb="2" eb="5">
      <t>キュウギジョウ</t>
    </rPh>
    <rPh sb="5" eb="6">
      <t>ニシ</t>
    </rPh>
    <phoneticPr fontId="28"/>
  </si>
  <si>
    <t>富士川いきいき</t>
    <rPh sb="0" eb="3">
      <t>フジカワ</t>
    </rPh>
    <phoneticPr fontId="28"/>
  </si>
  <si>
    <t>塩山総合G</t>
    <rPh sb="0" eb="4">
      <t>エンザンソウゴウ</t>
    </rPh>
    <phoneticPr fontId="28"/>
  </si>
  <si>
    <t>石田小学校</t>
    <rPh sb="0" eb="2">
      <t>イシダ</t>
    </rPh>
    <rPh sb="2" eb="5">
      <t>ショウガッコウ</t>
    </rPh>
    <phoneticPr fontId="28"/>
  </si>
  <si>
    <t>プラッツ</t>
    <phoneticPr fontId="28"/>
  </si>
  <si>
    <t>塩山SSS⑧</t>
    <rPh sb="0" eb="2">
      <t>エンザン</t>
    </rPh>
    <phoneticPr fontId="28"/>
  </si>
  <si>
    <t>JFC竜王⑤</t>
    <rPh sb="3" eb="5">
      <t>リュウオウ</t>
    </rPh>
    <phoneticPr fontId="28"/>
  </si>
  <si>
    <t>国母SC</t>
    <rPh sb="0" eb="2">
      <t>コクボ</t>
    </rPh>
    <phoneticPr fontId="28"/>
  </si>
  <si>
    <t>フォルトゥナU-12④</t>
    <phoneticPr fontId="28"/>
  </si>
  <si>
    <t>２</t>
    <phoneticPr fontId="28"/>
  </si>
  <si>
    <t>甲府西Jr</t>
    <rPh sb="0" eb="2">
      <t>コウフ</t>
    </rPh>
    <rPh sb="2" eb="3">
      <t>ニシ</t>
    </rPh>
    <phoneticPr fontId="28"/>
  </si>
  <si>
    <t>勝沼SSS</t>
    <rPh sb="0" eb="2">
      <t>カツヌマ</t>
    </rPh>
    <phoneticPr fontId="28"/>
  </si>
  <si>
    <t>３</t>
    <phoneticPr fontId="28"/>
  </si>
  <si>
    <t>VCひがしJr</t>
    <phoneticPr fontId="28"/>
  </si>
  <si>
    <t>昭和SSS</t>
    <rPh sb="0" eb="2">
      <t>ショウワ</t>
    </rPh>
    <phoneticPr fontId="28"/>
  </si>
  <si>
    <t>大里SSS</t>
    <rPh sb="0" eb="2">
      <t>オオサト</t>
    </rPh>
    <phoneticPr fontId="28"/>
  </si>
  <si>
    <t>４</t>
    <phoneticPr fontId="28"/>
  </si>
  <si>
    <t>リヴィエール</t>
    <phoneticPr fontId="28"/>
  </si>
  <si>
    <t>アロンドラ(アズール)</t>
    <phoneticPr fontId="28"/>
  </si>
  <si>
    <t>伊勢SSS</t>
    <rPh sb="0" eb="2">
      <t>イセ</t>
    </rPh>
    <phoneticPr fontId="28"/>
  </si>
  <si>
    <t>テクニカル・SJr</t>
    <phoneticPr fontId="28"/>
  </si>
  <si>
    <t>ヴァリエ都留</t>
    <rPh sb="4" eb="6">
      <t>ツル</t>
    </rPh>
    <phoneticPr fontId="28"/>
  </si>
  <si>
    <t>石和農村広場</t>
    <rPh sb="0" eb="2">
      <t>イサワ</t>
    </rPh>
    <rPh sb="2" eb="4">
      <t>ノウソン</t>
    </rPh>
    <rPh sb="4" eb="6">
      <t>ヒロバ</t>
    </rPh>
    <phoneticPr fontId="28"/>
  </si>
  <si>
    <t>富士川いきいき</t>
    <rPh sb="0" eb="3">
      <t>フジカワ</t>
    </rPh>
    <phoneticPr fontId="38"/>
  </si>
  <si>
    <r>
      <t>Ｎ</t>
    </r>
    <r>
      <rPr>
        <b/>
        <sz val="9"/>
        <rFont val="ＭＳ Ｐゴシック"/>
        <family val="3"/>
        <charset val="128"/>
      </rPr>
      <t xml:space="preserve"> </t>
    </r>
  </si>
  <si>
    <t>敷島総合</t>
    <rPh sb="0" eb="4">
      <t>シキシマソウゴウ</t>
    </rPh>
    <phoneticPr fontId="28"/>
  </si>
  <si>
    <t>甲府東小学校</t>
    <rPh sb="0" eb="3">
      <t>コウフヒガシ</t>
    </rPh>
    <rPh sb="3" eb="6">
      <t>ショウガッコウ</t>
    </rPh>
    <phoneticPr fontId="28"/>
  </si>
  <si>
    <t>石和西小学校</t>
    <rPh sb="0" eb="3">
      <t>イサワニシ</t>
    </rPh>
    <rPh sb="3" eb="6">
      <t>ショウガッコウ</t>
    </rPh>
    <phoneticPr fontId="28"/>
  </si>
  <si>
    <t>百田小学校</t>
    <rPh sb="0" eb="3">
      <t>ヒャクタショウ</t>
    </rPh>
    <rPh sb="3" eb="5">
      <t>ガッコウ</t>
    </rPh>
    <phoneticPr fontId="28"/>
  </si>
  <si>
    <t>御坂花鳥の里</t>
    <rPh sb="0" eb="2">
      <t>ミサカ</t>
    </rPh>
    <rPh sb="2" eb="4">
      <t>ハナトリ</t>
    </rPh>
    <rPh sb="5" eb="6">
      <t>サト</t>
    </rPh>
    <phoneticPr fontId="28"/>
  </si>
  <si>
    <t>ドリームピッチ</t>
  </si>
  <si>
    <t>プレジール敷島③</t>
    <rPh sb="5" eb="7">
      <t>シキシマ</t>
    </rPh>
    <phoneticPr fontId="28"/>
  </si>
  <si>
    <t>石和SSS</t>
    <rPh sb="0" eb="2">
      <t>イサワ</t>
    </rPh>
    <phoneticPr fontId="28"/>
  </si>
  <si>
    <t>Fantasista FC⑥</t>
    <phoneticPr fontId="28"/>
  </si>
  <si>
    <t>御坂SSS⑦</t>
    <rPh sb="0" eb="2">
      <t>ミサカ</t>
    </rPh>
    <phoneticPr fontId="28"/>
  </si>
  <si>
    <t>Uスポーツクラブ②</t>
    <phoneticPr fontId="28"/>
  </si>
  <si>
    <t>FC.PARTIRE</t>
  </si>
  <si>
    <t>UFCドリーム</t>
  </si>
  <si>
    <t>JFC白根</t>
    <rPh sb="3" eb="5">
      <t>シラネ</t>
    </rPh>
    <phoneticPr fontId="38"/>
  </si>
  <si>
    <t>玉穂FC</t>
    <rPh sb="0" eb="2">
      <t>タマホ</t>
    </rPh>
    <phoneticPr fontId="38"/>
  </si>
  <si>
    <t>グランデ</t>
    <phoneticPr fontId="28"/>
  </si>
  <si>
    <t>山梨ＳＳＳ</t>
    <rPh sb="0" eb="2">
      <t>ヤマナシ</t>
    </rPh>
    <phoneticPr fontId="28"/>
  </si>
  <si>
    <t>FCアルピーノ</t>
  </si>
  <si>
    <t>FCグリュック</t>
  </si>
  <si>
    <t>南部FC</t>
    <rPh sb="0" eb="2">
      <t>ナンブ</t>
    </rPh>
    <phoneticPr fontId="38"/>
  </si>
  <si>
    <t>身延ユナイテッドSC</t>
    <rPh sb="0" eb="2">
      <t>ミノブ</t>
    </rPh>
    <phoneticPr fontId="38"/>
  </si>
  <si>
    <t>アミーゴスFC</t>
  </si>
  <si>
    <t>田富SSS</t>
    <rPh sb="0" eb="2">
      <t>タトミ</t>
    </rPh>
    <phoneticPr fontId="38"/>
  </si>
  <si>
    <t>北杜UFCS</t>
    <rPh sb="0" eb="2">
      <t>ホクト</t>
    </rPh>
    <phoneticPr fontId="28"/>
  </si>
  <si>
    <t>エイブル</t>
  </si>
  <si>
    <t>エアフォルク山梨</t>
    <rPh sb="6" eb="8">
      <t>ヤマナシ</t>
    </rPh>
    <phoneticPr fontId="6"/>
  </si>
  <si>
    <t>アロンドラ(ブランコ)</t>
    <phoneticPr fontId="28"/>
  </si>
  <si>
    <t>竜北SSS</t>
    <rPh sb="0" eb="2">
      <t>リュウホク</t>
    </rPh>
    <phoneticPr fontId="38"/>
  </si>
  <si>
    <t>第３・４日　（２月１９日・２月２３日）　決勝トーナメント（小瀬補助・YSK-e-comシルクパーク・押原公園）</t>
    <rPh sb="29" eb="33">
      <t>コセホジョ</t>
    </rPh>
    <rPh sb="50" eb="52">
      <t>オシハラ</t>
    </rPh>
    <rPh sb="52" eb="54">
      <t>コウエン</t>
    </rPh>
    <phoneticPr fontId="6"/>
  </si>
  <si>
    <t>(　　　　)</t>
    <phoneticPr fontId="28"/>
  </si>
  <si>
    <t>押原公園天然芝G</t>
    <rPh sb="0" eb="8">
      <t>オシハラコウエンテンネンシバg</t>
    </rPh>
    <phoneticPr fontId="28"/>
  </si>
  <si>
    <t>2022年度第39回ニッサングリーンカップ山梨県U-12サッカー選手権大会</t>
    <rPh sb="4" eb="6">
      <t>ネンド</t>
    </rPh>
    <rPh sb="6" eb="7">
      <t>ダイ</t>
    </rPh>
    <rPh sb="9" eb="10">
      <t>カイ</t>
    </rPh>
    <rPh sb="21" eb="24">
      <t>ヤマナシケン</t>
    </rPh>
    <rPh sb="32" eb="35">
      <t>センシュケン</t>
    </rPh>
    <rPh sb="35" eb="37">
      <t>タイカイ</t>
    </rPh>
    <phoneticPr fontId="6"/>
  </si>
  <si>
    <t>2月5日(日)・12日(日)</t>
    <rPh sb="1" eb="2">
      <t>ガツ</t>
    </rPh>
    <rPh sb="3" eb="4">
      <t>ニチ</t>
    </rPh>
    <rPh sb="5" eb="6">
      <t>ニチ</t>
    </rPh>
    <rPh sb="10" eb="11">
      <t>ニチ</t>
    </rPh>
    <rPh sb="12" eb="13">
      <t>ニチ</t>
    </rPh>
    <phoneticPr fontId="6"/>
  </si>
  <si>
    <t>VCひがしJr</t>
    <phoneticPr fontId="6"/>
  </si>
  <si>
    <t>リヴィエールFC</t>
    <phoneticPr fontId="6"/>
  </si>
  <si>
    <t>VF甲府U-12</t>
    <rPh sb="0" eb="4">
      <t>vfコウフ</t>
    </rPh>
    <phoneticPr fontId="6"/>
  </si>
  <si>
    <t>B</t>
    <phoneticPr fontId="6"/>
  </si>
  <si>
    <t>小瀬補助　北</t>
    <rPh sb="0" eb="4">
      <t>コセホジョ</t>
    </rPh>
    <rPh sb="5" eb="6">
      <t>キタ</t>
    </rPh>
    <phoneticPr fontId="6"/>
  </si>
  <si>
    <t>小瀬球技場西</t>
    <rPh sb="0" eb="5">
      <t>コセキュウギジョウ</t>
    </rPh>
    <rPh sb="5" eb="6">
      <t>ニシ</t>
    </rPh>
    <phoneticPr fontId="6"/>
  </si>
  <si>
    <t>小瀬補助　南</t>
    <rPh sb="0" eb="4">
      <t>コセホジョ</t>
    </rPh>
    <rPh sb="5" eb="6">
      <t>ミナミ</t>
    </rPh>
    <phoneticPr fontId="6"/>
  </si>
  <si>
    <t>小瀬球技場　東</t>
    <rPh sb="0" eb="5">
      <t>コセキュウギジョウ</t>
    </rPh>
    <rPh sb="6" eb="7">
      <t>ヒガシ</t>
    </rPh>
    <phoneticPr fontId="6"/>
  </si>
  <si>
    <t>浅川ジュニア</t>
    <rPh sb="0" eb="2">
      <t>アサカワ</t>
    </rPh>
    <phoneticPr fontId="6"/>
  </si>
  <si>
    <t>アロンドラアズール</t>
    <phoneticPr fontId="6"/>
  </si>
  <si>
    <t>C</t>
    <phoneticPr fontId="6"/>
  </si>
  <si>
    <t>増穂SC</t>
    <rPh sb="0" eb="4">
      <t>マスホsc</t>
    </rPh>
    <phoneticPr fontId="6"/>
  </si>
  <si>
    <t>富士川いきいき</t>
    <rPh sb="0" eb="3">
      <t>フジカワ</t>
    </rPh>
    <phoneticPr fontId="6"/>
  </si>
  <si>
    <t>D</t>
    <phoneticPr fontId="6"/>
  </si>
  <si>
    <t>甲府西Jr</t>
    <rPh sb="0" eb="4">
      <t>コウフニシj</t>
    </rPh>
    <phoneticPr fontId="6"/>
  </si>
  <si>
    <t>昭和町SSS</t>
    <rPh sb="0" eb="3">
      <t>ショウワチョウ</t>
    </rPh>
    <phoneticPr fontId="6"/>
  </si>
  <si>
    <t>甲府西Jr</t>
    <rPh sb="0" eb="3">
      <t>コウフニシ</t>
    </rPh>
    <phoneticPr fontId="6"/>
  </si>
  <si>
    <t>貢川小学校G</t>
    <rPh sb="0" eb="5">
      <t>クガワショウガッコウ</t>
    </rPh>
    <phoneticPr fontId="6"/>
  </si>
  <si>
    <t>塩山総合G</t>
    <rPh sb="0" eb="4">
      <t>エンザンソウゴウ</t>
    </rPh>
    <phoneticPr fontId="6"/>
  </si>
  <si>
    <t>E</t>
    <phoneticPr fontId="6"/>
  </si>
  <si>
    <t>ラーゴ河口湖U-12</t>
    <rPh sb="3" eb="6">
      <t>カワグチコ</t>
    </rPh>
    <phoneticPr fontId="6"/>
  </si>
  <si>
    <t>南部公園G</t>
    <rPh sb="0" eb="4">
      <t>ナンブコウエン</t>
    </rPh>
    <phoneticPr fontId="6"/>
  </si>
  <si>
    <t>勝沼SS</t>
    <rPh sb="0" eb="2">
      <t>カツヌマ</t>
    </rPh>
    <phoneticPr fontId="6"/>
  </si>
  <si>
    <t>F</t>
    <phoneticPr fontId="6"/>
  </si>
  <si>
    <t>国母SS</t>
    <rPh sb="0" eb="2">
      <t>コクボ</t>
    </rPh>
    <phoneticPr fontId="6"/>
  </si>
  <si>
    <t>エス・ヴィエント</t>
    <phoneticPr fontId="6"/>
  </si>
  <si>
    <t>エルドラードFC</t>
    <phoneticPr fontId="6"/>
  </si>
  <si>
    <t>テクニカルSjr</t>
    <phoneticPr fontId="6"/>
  </si>
  <si>
    <t>G</t>
    <phoneticPr fontId="6"/>
  </si>
  <si>
    <t>U韮崎FC</t>
    <rPh sb="1" eb="3">
      <t>ニラサキ</t>
    </rPh>
    <phoneticPr fontId="6"/>
  </si>
  <si>
    <t>山梨市小原G</t>
    <rPh sb="0" eb="2">
      <t>ヤマナシ</t>
    </rPh>
    <rPh sb="2" eb="3">
      <t>シ</t>
    </rPh>
    <rPh sb="3" eb="5">
      <t>コバラ</t>
    </rPh>
    <phoneticPr fontId="6"/>
  </si>
  <si>
    <t>石田小学校G</t>
    <rPh sb="0" eb="2">
      <t>イシダ</t>
    </rPh>
    <rPh sb="2" eb="5">
      <t>ショウガッコウ</t>
    </rPh>
    <phoneticPr fontId="6"/>
  </si>
  <si>
    <t>H</t>
    <phoneticPr fontId="6"/>
  </si>
  <si>
    <t>スペリオール上吉田</t>
    <rPh sb="6" eb="9">
      <t>カミヨシダ</t>
    </rPh>
    <phoneticPr fontId="6"/>
  </si>
  <si>
    <t>大里SSS</t>
    <rPh sb="0" eb="2">
      <t>オオサト</t>
    </rPh>
    <phoneticPr fontId="6"/>
  </si>
  <si>
    <t>フォルトゥナ</t>
    <phoneticPr fontId="6"/>
  </si>
  <si>
    <t>I</t>
    <phoneticPr fontId="6"/>
  </si>
  <si>
    <t>FC.PARTIRE</t>
    <phoneticPr fontId="6"/>
  </si>
  <si>
    <t>エルフシュリット一宮</t>
    <rPh sb="8" eb="10">
      <t>イチミヤ</t>
    </rPh>
    <phoneticPr fontId="6"/>
  </si>
  <si>
    <t>敷島総合G</t>
    <rPh sb="0" eb="2">
      <t>シキシマ</t>
    </rPh>
    <rPh sb="2" eb="4">
      <t>ソウゴウ</t>
    </rPh>
    <phoneticPr fontId="6"/>
  </si>
  <si>
    <t>J</t>
    <phoneticPr fontId="6"/>
  </si>
  <si>
    <t>甲府東SSS</t>
    <rPh sb="0" eb="3">
      <t>コウフヒガシ</t>
    </rPh>
    <phoneticPr fontId="6"/>
  </si>
  <si>
    <t>エイブルSC</t>
    <phoneticPr fontId="6"/>
  </si>
  <si>
    <t>甲府東小G</t>
    <rPh sb="0" eb="3">
      <t>コウフヒガシ</t>
    </rPh>
    <rPh sb="3" eb="5">
      <t>ショウg</t>
    </rPh>
    <phoneticPr fontId="6"/>
  </si>
  <si>
    <t>甲府東小G</t>
    <rPh sb="0" eb="3">
      <t>コウフヒガシ</t>
    </rPh>
    <rPh sb="3" eb="4">
      <t>ショウ</t>
    </rPh>
    <phoneticPr fontId="6"/>
  </si>
  <si>
    <t>K</t>
    <phoneticPr fontId="6"/>
  </si>
  <si>
    <t>UFC・DREAM</t>
    <phoneticPr fontId="6"/>
  </si>
  <si>
    <t>南部FC</t>
    <rPh sb="0" eb="4">
      <t>ナンブfc</t>
    </rPh>
    <phoneticPr fontId="6"/>
  </si>
  <si>
    <t>石和農村広場</t>
    <rPh sb="0" eb="6">
      <t>イサワノウソンヒロバ</t>
    </rPh>
    <phoneticPr fontId="6"/>
  </si>
  <si>
    <t>石和西小学校</t>
    <rPh sb="0" eb="2">
      <t>イサワ</t>
    </rPh>
    <rPh sb="2" eb="3">
      <t>ニシ</t>
    </rPh>
    <rPh sb="3" eb="6">
      <t>ショウガッコウ</t>
    </rPh>
    <phoneticPr fontId="6"/>
  </si>
  <si>
    <t>L</t>
    <phoneticPr fontId="6"/>
  </si>
  <si>
    <t>FantasistaFC</t>
    <phoneticPr fontId="6"/>
  </si>
  <si>
    <t>山梨JrSSS</t>
    <rPh sb="0" eb="2">
      <t>ヤマナシ</t>
    </rPh>
    <phoneticPr fontId="6"/>
  </si>
  <si>
    <t>百田小学校G</t>
    <rPh sb="0" eb="2">
      <t>ヒャクタ</t>
    </rPh>
    <rPh sb="2" eb="3">
      <t>ショウ</t>
    </rPh>
    <rPh sb="3" eb="5">
      <t>ガッコウ</t>
    </rPh>
    <phoneticPr fontId="6"/>
  </si>
  <si>
    <t>百田小学校</t>
    <rPh sb="0" eb="2">
      <t>ヒャクタ</t>
    </rPh>
    <rPh sb="2" eb="5">
      <t>ショウガッコウ</t>
    </rPh>
    <phoneticPr fontId="6"/>
  </si>
  <si>
    <t>M</t>
    <phoneticPr fontId="6"/>
  </si>
  <si>
    <t>御坂SSS</t>
    <rPh sb="0" eb="2">
      <t>ミサカ</t>
    </rPh>
    <phoneticPr fontId="6"/>
  </si>
  <si>
    <t>玉穂SSS</t>
    <rPh sb="0" eb="2">
      <t>タマホ</t>
    </rPh>
    <phoneticPr fontId="6"/>
  </si>
  <si>
    <t>玉穂FC</t>
    <rPh sb="0" eb="2">
      <t>タマホ</t>
    </rPh>
    <phoneticPr fontId="6"/>
  </si>
  <si>
    <t>身延ユナイテッドSC</t>
    <rPh sb="0" eb="2">
      <t>ミノブ</t>
    </rPh>
    <phoneticPr fontId="6"/>
  </si>
  <si>
    <t>御坂花鳥の里</t>
    <rPh sb="0" eb="2">
      <t>ミサカ</t>
    </rPh>
    <rPh sb="2" eb="4">
      <t>ハナトリ</t>
    </rPh>
    <rPh sb="5" eb="6">
      <t>サト</t>
    </rPh>
    <phoneticPr fontId="6"/>
  </si>
  <si>
    <t>N</t>
    <phoneticPr fontId="6"/>
  </si>
  <si>
    <t>アロンドラブランコ</t>
    <phoneticPr fontId="6"/>
  </si>
  <si>
    <t>羽黒小学校G</t>
    <rPh sb="0" eb="2">
      <t>ハグロ</t>
    </rPh>
    <rPh sb="2" eb="5">
      <t>ショウガッコウ</t>
    </rPh>
    <phoneticPr fontId="6"/>
  </si>
  <si>
    <t>羽黒小学校G</t>
    <rPh sb="0" eb="5">
      <t>ハグロショウガッコウ</t>
    </rPh>
    <phoneticPr fontId="6"/>
  </si>
  <si>
    <t>O</t>
    <phoneticPr fontId="6"/>
  </si>
  <si>
    <t>甲府相川JFC</t>
    <rPh sb="0" eb="4">
      <t>コウフアイカワ</t>
    </rPh>
    <phoneticPr fontId="6"/>
  </si>
  <si>
    <t>小瀬球技場　西</t>
    <rPh sb="0" eb="5">
      <t>コセキュウギジョウ</t>
    </rPh>
    <rPh sb="6" eb="7">
      <t>ニシ</t>
    </rPh>
    <phoneticPr fontId="6"/>
  </si>
  <si>
    <t>P</t>
    <phoneticPr fontId="6"/>
  </si>
  <si>
    <t>北杜UFC少年団</t>
    <rPh sb="0" eb="5">
      <t>ホクトウfc</t>
    </rPh>
    <rPh sb="5" eb="8">
      <t>ショウネンダン</t>
    </rPh>
    <phoneticPr fontId="6"/>
  </si>
  <si>
    <t>Uスポーツ</t>
    <phoneticPr fontId="6"/>
  </si>
  <si>
    <t>ドリームピッチ</t>
    <phoneticPr fontId="6"/>
  </si>
  <si>
    <t>( - )
( - )</t>
  </si>
  <si>
    <t>( - )
( - )</t>
    <phoneticPr fontId="6"/>
  </si>
  <si>
    <t>小瀬補助競技場</t>
    <rPh sb="0" eb="7">
      <t>コセホジョキョウギジョウ</t>
    </rPh>
    <phoneticPr fontId="6"/>
  </si>
  <si>
    <t>YSKe-comシルク</t>
    <phoneticPr fontId="6"/>
  </si>
  <si>
    <t>鈴木和幸4種委員長</t>
    <rPh sb="0" eb="2">
      <t>スズキ</t>
    </rPh>
    <rPh sb="2" eb="4">
      <t>カズユキ</t>
    </rPh>
    <rPh sb="5" eb="9">
      <t>シュイインチョウ</t>
    </rPh>
    <phoneticPr fontId="6"/>
  </si>
  <si>
    <t>（担当地区理事）</t>
    <rPh sb="1" eb="7">
      <t>タントウチクリジ</t>
    </rPh>
    <phoneticPr fontId="6"/>
  </si>
  <si>
    <t>①の2チーム
各1名</t>
    <rPh sb="7" eb="8">
      <t>カク</t>
    </rPh>
    <rPh sb="9" eb="10">
      <t>メイ</t>
    </rPh>
    <phoneticPr fontId="6"/>
  </si>
  <si>
    <t>②の2チーム
各1名</t>
    <rPh sb="7" eb="8">
      <t>カク</t>
    </rPh>
    <rPh sb="9" eb="10">
      <t>メイ</t>
    </rPh>
    <phoneticPr fontId="6"/>
  </si>
  <si>
    <t>③の2チーム
各1名</t>
    <rPh sb="7" eb="8">
      <t>カク</t>
    </rPh>
    <rPh sb="9" eb="10">
      <t>メイ</t>
    </rPh>
    <phoneticPr fontId="6"/>
  </si>
  <si>
    <t>④の2チーム
各1名</t>
    <rPh sb="7" eb="8">
      <t>カク</t>
    </rPh>
    <rPh sb="9" eb="10">
      <t>メイ</t>
    </rPh>
    <phoneticPr fontId="6"/>
  </si>
  <si>
    <t>⑤の2チーム
各1名</t>
    <rPh sb="7" eb="8">
      <t>カク</t>
    </rPh>
    <rPh sb="9" eb="10">
      <t>メイ</t>
    </rPh>
    <phoneticPr fontId="6"/>
  </si>
  <si>
    <t>(木)</t>
    <rPh sb="1" eb="2">
      <t>モク</t>
    </rPh>
    <phoneticPr fontId="6"/>
  </si>
  <si>
    <t>小瀬補助競技場</t>
    <rPh sb="0" eb="4">
      <t>コセホジョ</t>
    </rPh>
    <rPh sb="4" eb="7">
      <t>キョウギジョウ</t>
    </rPh>
    <phoneticPr fontId="28"/>
  </si>
  <si>
    <t>2022年度　第39回ニッサングリーンカップ山梨県U-12サッカー選手権大会
決勝トーナメント　対戦表</t>
    <rPh sb="4" eb="6">
      <t>ネンド</t>
    </rPh>
    <rPh sb="7" eb="8">
      <t>ダイ</t>
    </rPh>
    <rPh sb="10" eb="11">
      <t>カイ</t>
    </rPh>
    <rPh sb="22" eb="27">
      <t>ヤマナシケンウー</t>
    </rPh>
    <rPh sb="33" eb="38">
      <t>センシュケンタイカイ</t>
    </rPh>
    <rPh sb="40" eb="42">
      <t>ケッショウ</t>
    </rPh>
    <rPh sb="49" eb="52">
      <t>タイセンヒョウ</t>
    </rPh>
    <phoneticPr fontId="6"/>
  </si>
  <si>
    <t>2022令和4年度第39回ニッサングリーンカップ山梨県少年サッカー選手権大会</t>
    <rPh sb="4" eb="5">
      <t>レイ</t>
    </rPh>
    <rPh sb="5" eb="6">
      <t>ワ</t>
    </rPh>
    <rPh sb="7" eb="8">
      <t>ネン</t>
    </rPh>
    <rPh sb="8" eb="9">
      <t>ド</t>
    </rPh>
    <rPh sb="24" eb="27">
      <t>ヤマナシケン</t>
    </rPh>
    <rPh sb="27" eb="29">
      <t>ショウネン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</si>
</sst>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m&quot;月&quot;d&quot;日&quot;;@"/>
    <numFmt numFmtId="178" formatCode="#"/>
    <numFmt numFmtId="179" formatCode="0_ ;[Red]\-0\ 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ck">
        <color rgb="FF00B050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4">
    <xf numFmtId="0" fontId="0" fillId="0" borderId="0">
      <alignment vertical="center"/>
    </xf>
    <xf numFmtId="40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3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11" fillId="0" borderId="0" xfId="0" applyFont="1">
      <alignment vertical="center"/>
    </xf>
    <xf numFmtId="0" fontId="0" fillId="0" borderId="0" xfId="7" applyFont="1" applyAlignment="1">
      <alignment horizontal="distributed" vertical="center" justifyLastLine="1"/>
    </xf>
    <xf numFmtId="0" fontId="13" fillId="0" borderId="0" xfId="7" applyFont="1" applyAlignment="1">
      <alignment horizontal="center" vertical="center" wrapText="1"/>
    </xf>
    <xf numFmtId="0" fontId="0" fillId="0" borderId="0" xfId="7" applyFont="1" applyAlignment="1">
      <alignment horizontal="center"/>
    </xf>
    <xf numFmtId="0" fontId="0" fillId="0" borderId="0" xfId="7" applyFont="1" applyAlignment="1">
      <alignment horizontal="left"/>
    </xf>
    <xf numFmtId="0" fontId="0" fillId="0" borderId="0" xfId="7" applyFont="1"/>
    <xf numFmtId="0" fontId="10" fillId="0" borderId="0" xfId="7" applyFont="1" applyAlignment="1">
      <alignment vertical="center"/>
    </xf>
    <xf numFmtId="0" fontId="0" fillId="0" borderId="6" xfId="7" applyFont="1" applyBorder="1" applyAlignment="1">
      <alignment horizontal="center"/>
    </xf>
    <xf numFmtId="0" fontId="0" fillId="0" borderId="7" xfId="7" applyFont="1" applyBorder="1" applyAlignment="1">
      <alignment horizontal="center"/>
    </xf>
    <xf numFmtId="0" fontId="16" fillId="0" borderId="0" xfId="0" applyFont="1" applyAlignment="1">
      <alignment horizontal="center" vertical="top" textRotation="255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7" xfId="7" applyFont="1" applyBorder="1"/>
    <xf numFmtId="0" fontId="0" fillId="0" borderId="6" xfId="7" applyFont="1" applyBorder="1"/>
    <xf numFmtId="2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15" xfId="7" applyFont="1" applyBorder="1" applyAlignment="1">
      <alignment horizontal="center" vertical="center" shrinkToFit="1"/>
    </xf>
    <xf numFmtId="0" fontId="0" fillId="0" borderId="6" xfId="7" applyFont="1" applyBorder="1" applyAlignment="1">
      <alignment horizontal="center" vertical="center" shrinkToFit="1"/>
    </xf>
    <xf numFmtId="0" fontId="0" fillId="0" borderId="1" xfId="7" applyFont="1" applyBorder="1" applyAlignment="1">
      <alignment horizontal="center" vertical="center" shrinkToFit="1"/>
    </xf>
    <xf numFmtId="0" fontId="0" fillId="0" borderId="15" xfId="7" applyFont="1" applyBorder="1" applyAlignment="1" applyProtection="1">
      <alignment horizontal="center" vertical="center" shrinkToFit="1"/>
      <protection locked="0"/>
    </xf>
    <xf numFmtId="0" fontId="0" fillId="0" borderId="6" xfId="7" applyFont="1" applyBorder="1" applyAlignment="1" applyProtection="1">
      <alignment horizontal="center" vertical="center" shrinkToFit="1"/>
      <protection locked="0"/>
    </xf>
    <xf numFmtId="0" fontId="0" fillId="0" borderId="1" xfId="7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4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10" fillId="0" borderId="0" xfId="7" applyFont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shrinkToFit="1"/>
    </xf>
    <xf numFmtId="0" fontId="25" fillId="0" borderId="12" xfId="0" applyFont="1" applyBorder="1" applyAlignment="1">
      <alignment vertical="center" shrinkToFit="1"/>
    </xf>
    <xf numFmtId="0" fontId="25" fillId="0" borderId="14" xfId="0" applyFont="1" applyBorder="1" applyAlignment="1">
      <alignment vertical="center" shrinkToFit="1"/>
    </xf>
    <xf numFmtId="0" fontId="25" fillId="0" borderId="10" xfId="0" applyFont="1" applyBorder="1" applyAlignment="1">
      <alignment vertical="center" shrinkToFit="1"/>
    </xf>
    <xf numFmtId="0" fontId="14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2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>
      <alignment vertical="center"/>
    </xf>
    <xf numFmtId="176" fontId="9" fillId="0" borderId="0" xfId="0" applyNumberFormat="1" applyFont="1">
      <alignment vertical="center"/>
    </xf>
    <xf numFmtId="0" fontId="12" fillId="0" borderId="0" xfId="0" applyFont="1" applyAlignment="1">
      <alignment vertical="top"/>
    </xf>
    <xf numFmtId="0" fontId="12" fillId="0" borderId="6" xfId="0" applyFont="1" applyBorder="1" applyAlignment="1">
      <alignment vertical="top"/>
    </xf>
    <xf numFmtId="0" fontId="0" fillId="0" borderId="6" xfId="0" applyBorder="1">
      <alignment vertical="center"/>
    </xf>
    <xf numFmtId="0" fontId="12" fillId="0" borderId="7" xfId="0" applyFont="1" applyBorder="1" applyAlignment="1">
      <alignment vertical="top"/>
    </xf>
    <xf numFmtId="0" fontId="13" fillId="0" borderId="0" xfId="0" applyFont="1" applyAlignment="1">
      <alignment vertical="top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vertical="top" shrinkToFit="1"/>
    </xf>
    <xf numFmtId="0" fontId="12" fillId="0" borderId="7" xfId="0" applyFont="1" applyBorder="1" applyAlignment="1">
      <alignment horizontal="center" vertical="top" shrinkToFit="1"/>
    </xf>
    <xf numFmtId="0" fontId="12" fillId="0" borderId="0" xfId="0" applyFont="1" applyAlignment="1">
      <alignment horizontal="center" vertical="top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vertical="top"/>
    </xf>
    <xf numFmtId="0" fontId="10" fillId="0" borderId="3" xfId="0" applyFont="1" applyBorder="1">
      <alignment vertical="center"/>
    </xf>
    <xf numFmtId="0" fontId="10" fillId="0" borderId="0" xfId="0" applyFont="1" applyAlignment="1">
      <alignment vertical="top" shrinkToFit="1"/>
    </xf>
    <xf numFmtId="0" fontId="0" fillId="0" borderId="3" xfId="0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12" fillId="0" borderId="3" xfId="0" applyFont="1" applyBorder="1" applyAlignment="1">
      <alignment vertical="top"/>
    </xf>
    <xf numFmtId="0" fontId="0" fillId="0" borderId="1" xfId="0" applyBorder="1">
      <alignment vertical="center"/>
    </xf>
    <xf numFmtId="0" fontId="19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vertical="center" shrinkToFit="1"/>
    </xf>
    <xf numFmtId="0" fontId="26" fillId="0" borderId="7" xfId="0" applyFont="1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3" xfId="0" applyFont="1" applyBorder="1">
      <alignment vertical="center"/>
    </xf>
    <xf numFmtId="0" fontId="13" fillId="0" borderId="0" xfId="0" applyFont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26" fillId="0" borderId="0" xfId="0" applyFont="1" applyAlignment="1">
      <alignment horizontal="left" vertical="center" indent="1" shrinkToFit="1"/>
    </xf>
    <xf numFmtId="0" fontId="27" fillId="0" borderId="0" xfId="0" applyFont="1" applyAlignment="1">
      <alignment horizontal="left" vertical="center" textRotation="255" indent="1" shrinkToFit="1"/>
    </xf>
    <xf numFmtId="0" fontId="27" fillId="0" borderId="0" xfId="0" applyFont="1" applyAlignment="1">
      <alignment horizontal="left" vertical="center" indent="1" shrinkToFit="1"/>
    </xf>
    <xf numFmtId="0" fontId="13" fillId="0" borderId="7" xfId="0" applyFont="1" applyBorder="1">
      <alignment vertical="center"/>
    </xf>
    <xf numFmtId="0" fontId="13" fillId="0" borderId="7" xfId="0" applyFont="1" applyBorder="1" applyAlignment="1">
      <alignment horizontal="left" vertical="center"/>
    </xf>
    <xf numFmtId="0" fontId="10" fillId="0" borderId="6" xfId="0" applyFont="1" applyBorder="1">
      <alignment vertical="center"/>
    </xf>
    <xf numFmtId="0" fontId="12" fillId="0" borderId="6" xfId="0" applyFont="1" applyBorder="1">
      <alignment vertical="center"/>
    </xf>
    <xf numFmtId="49" fontId="10" fillId="0" borderId="0" xfId="0" applyNumberFormat="1" applyFont="1">
      <alignment vertical="center"/>
    </xf>
    <xf numFmtId="0" fontId="12" fillId="0" borderId="25" xfId="0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12" fillId="0" borderId="26" xfId="0" applyFont="1" applyBorder="1">
      <alignment vertical="center"/>
    </xf>
    <xf numFmtId="0" fontId="10" fillId="0" borderId="26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9" fillId="0" borderId="24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3" fillId="0" borderId="2" xfId="0" applyFont="1" applyBorder="1">
      <alignment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0" fillId="0" borderId="28" xfId="0" applyBorder="1">
      <alignment vertical="center"/>
    </xf>
    <xf numFmtId="0" fontId="13" fillId="0" borderId="22" xfId="0" applyFont="1" applyBorder="1" applyAlignment="1">
      <alignment horizontal="left" vertical="center"/>
    </xf>
    <xf numFmtId="0" fontId="13" fillId="0" borderId="26" xfId="0" applyFont="1" applyBorder="1">
      <alignment vertical="center"/>
    </xf>
    <xf numFmtId="49" fontId="12" fillId="0" borderId="26" xfId="0" applyNumberFormat="1" applyFont="1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0" xfId="7" applyFont="1" applyAlignment="1">
      <alignment horizontal="right"/>
    </xf>
    <xf numFmtId="0" fontId="0" fillId="0" borderId="0" xfId="7" applyFont="1" applyAlignment="1">
      <alignment horizontal="right" vertical="center"/>
    </xf>
    <xf numFmtId="0" fontId="0" fillId="0" borderId="0" xfId="7" applyFont="1" applyAlignment="1">
      <alignment vertical="center"/>
    </xf>
    <xf numFmtId="0" fontId="10" fillId="0" borderId="0" xfId="7" applyFont="1" applyAlignment="1">
      <alignment horizontal="left" vertical="center"/>
    </xf>
    <xf numFmtId="0" fontId="12" fillId="0" borderId="7" xfId="7" applyFont="1" applyBorder="1" applyAlignment="1">
      <alignment vertical="center"/>
    </xf>
    <xf numFmtId="0" fontId="0" fillId="0" borderId="0" xfId="7" applyFont="1" applyAlignment="1">
      <alignment horizontal="center" vertical="center" justifyLastLine="1"/>
    </xf>
    <xf numFmtId="0" fontId="10" fillId="0" borderId="0" xfId="7" applyFont="1" applyAlignment="1">
      <alignment horizontal="distributed" vertical="center" justifyLastLine="1"/>
    </xf>
    <xf numFmtId="0" fontId="0" fillId="4" borderId="0" xfId="7" applyFont="1" applyFill="1"/>
    <xf numFmtId="0" fontId="0" fillId="4" borderId="7" xfId="7" applyFont="1" applyFill="1" applyBorder="1"/>
    <xf numFmtId="0" fontId="0" fillId="4" borderId="6" xfId="7" applyFont="1" applyFill="1" applyBorder="1"/>
    <xf numFmtId="0" fontId="0" fillId="0" borderId="4" xfId="7" applyFont="1" applyBorder="1"/>
    <xf numFmtId="0" fontId="5" fillId="0" borderId="0" xfId="7"/>
    <xf numFmtId="0" fontId="0" fillId="0" borderId="0" xfId="7" applyFont="1" applyAlignment="1">
      <alignment horizontal="center" vertical="center"/>
    </xf>
    <xf numFmtId="0" fontId="5" fillId="0" borderId="0" xfId="7" applyAlignment="1">
      <alignment horizontal="center" vertical="center" wrapText="1"/>
    </xf>
    <xf numFmtId="0" fontId="13" fillId="0" borderId="0" xfId="7" applyFont="1" applyAlignment="1">
      <alignment vertical="center" wrapText="1"/>
    </xf>
    <xf numFmtId="20" fontId="0" fillId="0" borderId="0" xfId="7" applyNumberFormat="1" applyFont="1" applyAlignment="1">
      <alignment vertical="center"/>
    </xf>
    <xf numFmtId="20" fontId="13" fillId="0" borderId="0" xfId="7" applyNumberFormat="1" applyFont="1" applyAlignment="1">
      <alignment vertical="center" wrapText="1"/>
    </xf>
    <xf numFmtId="20" fontId="0" fillId="0" borderId="0" xfId="7" applyNumberFormat="1" applyFont="1" applyAlignment="1">
      <alignment horizontal="center" vertical="center"/>
    </xf>
    <xf numFmtId="20" fontId="13" fillId="0" borderId="0" xfId="7" applyNumberFormat="1" applyFont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0" fillId="0" borderId="0" xfId="7" applyFont="1" applyAlignment="1">
      <alignment horizontal="right" vertical="center"/>
    </xf>
    <xf numFmtId="0" fontId="0" fillId="0" borderId="0" xfId="3" applyFont="1">
      <alignment vertical="center"/>
    </xf>
    <xf numFmtId="0" fontId="0" fillId="0" borderId="0" xfId="3" applyFont="1" applyAlignment="1">
      <alignment horizontal="center" vertical="center" shrinkToFit="1"/>
    </xf>
    <xf numFmtId="0" fontId="0" fillId="0" borderId="0" xfId="3" applyFont="1" applyAlignment="1">
      <alignment horizontal="right" vertical="center"/>
    </xf>
    <xf numFmtId="0" fontId="0" fillId="0" borderId="0" xfId="3" applyFont="1" applyAlignment="1">
      <alignment horizontal="center" vertical="center"/>
    </xf>
    <xf numFmtId="0" fontId="0" fillId="0" borderId="13" xfId="3" applyFont="1" applyBorder="1">
      <alignment vertical="center"/>
    </xf>
    <xf numFmtId="0" fontId="12" fillId="0" borderId="1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 shrinkToFit="1"/>
    </xf>
    <xf numFmtId="0" fontId="0" fillId="0" borderId="8" xfId="3" applyFont="1" applyBorder="1" applyAlignment="1">
      <alignment horizontal="center" vertical="center"/>
    </xf>
    <xf numFmtId="0" fontId="0" fillId="0" borderId="8" xfId="3" applyFont="1" applyBorder="1">
      <alignment vertical="center"/>
    </xf>
    <xf numFmtId="56" fontId="5" fillId="6" borderId="8" xfId="3" applyNumberFormat="1" applyFill="1" applyBorder="1" applyAlignment="1">
      <alignment horizontal="right" vertical="center"/>
    </xf>
    <xf numFmtId="0" fontId="0" fillId="6" borderId="8" xfId="3" applyFont="1" applyFill="1" applyBorder="1" applyAlignment="1">
      <alignment horizontal="center" vertical="center"/>
    </xf>
    <xf numFmtId="0" fontId="0" fillId="6" borderId="8" xfId="3" applyFont="1" applyFill="1" applyBorder="1" applyAlignment="1">
      <alignment horizontal="center" vertical="center" shrinkToFit="1"/>
    </xf>
    <xf numFmtId="0" fontId="0" fillId="6" borderId="8" xfId="3" applyFont="1" applyFill="1" applyBorder="1" applyAlignment="1">
      <alignment vertical="center" wrapText="1"/>
    </xf>
    <xf numFmtId="56" fontId="0" fillId="0" borderId="8" xfId="3" applyNumberFormat="1" applyFont="1" applyBorder="1" applyAlignment="1">
      <alignment horizontal="right" vertical="center"/>
    </xf>
    <xf numFmtId="0" fontId="0" fillId="0" borderId="8" xfId="3" applyFont="1" applyBorder="1" applyAlignment="1">
      <alignment horizontal="center" vertical="center" shrinkToFit="1"/>
    </xf>
    <xf numFmtId="0" fontId="0" fillId="0" borderId="8" xfId="3" applyFont="1" applyBorder="1" applyAlignment="1">
      <alignment vertical="center" shrinkToFit="1"/>
    </xf>
    <xf numFmtId="0" fontId="5" fillId="6" borderId="8" xfId="3" applyFill="1" applyBorder="1" applyAlignment="1">
      <alignment horizontal="center" vertical="center"/>
    </xf>
    <xf numFmtId="0" fontId="0" fillId="6" borderId="8" xfId="3" applyFont="1" applyFill="1" applyBorder="1" applyAlignment="1">
      <alignment vertical="center" wrapText="1" shrinkToFit="1"/>
    </xf>
    <xf numFmtId="0" fontId="0" fillId="6" borderId="8" xfId="3" applyFont="1" applyFill="1" applyBorder="1" applyAlignment="1">
      <alignment vertical="center" shrinkToFit="1"/>
    </xf>
    <xf numFmtId="56" fontId="5" fillId="7" borderId="8" xfId="3" applyNumberFormat="1" applyFill="1" applyBorder="1" applyAlignment="1">
      <alignment horizontal="right" vertical="center"/>
    </xf>
    <xf numFmtId="0" fontId="0" fillId="7" borderId="8" xfId="3" applyFont="1" applyFill="1" applyBorder="1" applyAlignment="1">
      <alignment horizontal="center" vertical="center"/>
    </xf>
    <xf numFmtId="0" fontId="0" fillId="7" borderId="8" xfId="3" applyFont="1" applyFill="1" applyBorder="1" applyAlignment="1">
      <alignment horizontal="center" vertical="center" shrinkToFit="1"/>
    </xf>
    <xf numFmtId="0" fontId="0" fillId="7" borderId="8" xfId="3" applyFont="1" applyFill="1" applyBorder="1" applyAlignment="1">
      <alignment vertical="center" wrapText="1"/>
    </xf>
    <xf numFmtId="0" fontId="0" fillId="7" borderId="8" xfId="3" applyFont="1" applyFill="1" applyBorder="1">
      <alignment vertical="center"/>
    </xf>
    <xf numFmtId="0" fontId="0" fillId="7" borderId="9" xfId="3" applyFont="1" applyFill="1" applyBorder="1">
      <alignment vertical="center"/>
    </xf>
    <xf numFmtId="56" fontId="5" fillId="7" borderId="9" xfId="3" applyNumberFormat="1" applyFill="1" applyBorder="1" applyAlignment="1">
      <alignment horizontal="right" vertical="center"/>
    </xf>
    <xf numFmtId="0" fontId="5" fillId="7" borderId="8" xfId="3" applyFill="1" applyBorder="1" applyAlignment="1">
      <alignment horizontal="center" vertical="center"/>
    </xf>
    <xf numFmtId="0" fontId="0" fillId="0" borderId="8" xfId="3" applyFont="1" applyBorder="1" applyAlignment="1">
      <alignment horizontal="right" vertical="center"/>
    </xf>
    <xf numFmtId="0" fontId="17" fillId="0" borderId="8" xfId="3" applyFont="1" applyBorder="1" applyAlignment="1">
      <alignment horizontal="center" vertical="center" shrinkToFit="1"/>
    </xf>
    <xf numFmtId="0" fontId="6" fillId="0" borderId="8" xfId="3" applyFont="1" applyBorder="1" applyAlignment="1">
      <alignment horizontal="center" vertical="center" shrinkToFit="1"/>
    </xf>
    <xf numFmtId="0" fontId="13" fillId="0" borderId="0" xfId="3" applyFont="1" applyAlignment="1">
      <alignment horizontal="left" vertical="top" wrapText="1"/>
    </xf>
    <xf numFmtId="0" fontId="13" fillId="0" borderId="0" xfId="3" applyFont="1" applyAlignment="1">
      <alignment horizontal="left" vertical="center" shrinkToFit="1"/>
    </xf>
    <xf numFmtId="0" fontId="0" fillId="0" borderId="8" xfId="3" applyFont="1" applyBorder="1" applyAlignment="1">
      <alignment vertical="center" wrapText="1" shrinkToFit="1"/>
    </xf>
    <xf numFmtId="0" fontId="5" fillId="0" borderId="8" xfId="3" applyBorder="1" applyAlignment="1">
      <alignment horizontal="center" vertical="center" shrinkToFit="1"/>
    </xf>
    <xf numFmtId="0" fontId="13" fillId="0" borderId="0" xfId="3" applyFont="1" applyAlignment="1">
      <alignment horizontal="right" vertical="center" wrapText="1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0" fillId="0" borderId="0" xfId="3" applyFont="1" applyAlignment="1">
      <alignment horizontal="left" vertical="center"/>
    </xf>
    <xf numFmtId="56" fontId="13" fillId="0" borderId="0" xfId="3" applyNumberFormat="1" applyFont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3" fillId="0" borderId="0" xfId="3" applyFont="1">
      <alignment vertical="center"/>
    </xf>
    <xf numFmtId="0" fontId="13" fillId="0" borderId="0" xfId="3" applyFont="1" applyAlignment="1">
      <alignment horizontal="center" vertical="center" shrinkToFit="1"/>
    </xf>
    <xf numFmtId="56" fontId="0" fillId="0" borderId="0" xfId="3" applyNumberFormat="1" applyFont="1" applyAlignment="1">
      <alignment horizontal="right" vertical="center"/>
    </xf>
    <xf numFmtId="0" fontId="0" fillId="0" borderId="0" xfId="3" applyFont="1" applyAlignment="1">
      <alignment vertical="top" wrapText="1"/>
    </xf>
    <xf numFmtId="0" fontId="21" fillId="0" borderId="6" xfId="0" applyFont="1" applyBorder="1" applyAlignment="1">
      <alignment vertical="center" shrinkToFit="1"/>
    </xf>
    <xf numFmtId="0" fontId="35" fillId="0" borderId="0" xfId="0" applyFont="1">
      <alignment vertical="center"/>
    </xf>
    <xf numFmtId="0" fontId="0" fillId="0" borderId="7" xfId="7" applyFont="1" applyBorder="1" applyAlignment="1">
      <alignment shrinkToFit="1"/>
    </xf>
    <xf numFmtId="0" fontId="0" fillId="0" borderId="0" xfId="7" applyFont="1" applyAlignment="1">
      <alignment shrinkToFit="1"/>
    </xf>
    <xf numFmtId="0" fontId="5" fillId="0" borderId="15" xfId="7" applyBorder="1" applyAlignment="1">
      <alignment shrinkToFit="1"/>
    </xf>
    <xf numFmtId="0" fontId="8" fillId="0" borderId="1" xfId="7" applyFont="1" applyBorder="1" applyAlignment="1">
      <alignment horizontal="distributed" vertical="center" shrinkToFit="1"/>
    </xf>
    <xf numFmtId="0" fontId="10" fillId="0" borderId="0" xfId="7" applyFont="1" applyAlignment="1">
      <alignment horizontal="distributed" vertical="center" shrinkToFit="1"/>
    </xf>
    <xf numFmtId="0" fontId="5" fillId="0" borderId="4" xfId="7" applyBorder="1" applyAlignment="1">
      <alignment shrinkToFit="1"/>
    </xf>
    <xf numFmtId="0" fontId="8" fillId="0" borderId="2" xfId="7" applyFont="1" applyBorder="1" applyAlignment="1">
      <alignment horizontal="distributed" vertical="center" shrinkToFit="1"/>
    </xf>
    <xf numFmtId="0" fontId="0" fillId="0" borderId="0" xfId="7" applyFont="1" applyAlignment="1">
      <alignment horizontal="distributed" vertical="center" shrinkToFit="1"/>
    </xf>
    <xf numFmtId="0" fontId="13" fillId="0" borderId="0" xfId="7" applyFont="1" applyAlignment="1">
      <alignment vertical="center"/>
    </xf>
    <xf numFmtId="0" fontId="11" fillId="0" borderId="6" xfId="7" applyFont="1" applyBorder="1" applyAlignment="1">
      <alignment vertical="center" shrinkToFit="1"/>
    </xf>
    <xf numFmtId="0" fontId="5" fillId="0" borderId="0" xfId="7" applyAlignment="1">
      <alignment horizontal="center" vertical="center" shrinkToFit="1"/>
    </xf>
    <xf numFmtId="0" fontId="11" fillId="0" borderId="7" xfId="7" applyFont="1" applyBorder="1" applyAlignment="1">
      <alignment vertical="center" shrinkToFit="1"/>
    </xf>
    <xf numFmtId="0" fontId="11" fillId="0" borderId="6" xfId="7" applyFont="1" applyBorder="1" applyAlignment="1">
      <alignment shrinkToFit="1"/>
    </xf>
    <xf numFmtId="0" fontId="11" fillId="0" borderId="6" xfId="7" applyFont="1" applyBorder="1" applyAlignment="1">
      <alignment horizontal="center" shrinkToFit="1"/>
    </xf>
    <xf numFmtId="0" fontId="0" fillId="0" borderId="6" xfId="7" applyFont="1" applyBorder="1" applyAlignment="1">
      <alignment shrinkToFit="1"/>
    </xf>
    <xf numFmtId="0" fontId="0" fillId="0" borderId="6" xfId="7" applyFont="1" applyBorder="1" applyAlignment="1">
      <alignment horizontal="center" shrinkToFit="1"/>
    </xf>
    <xf numFmtId="0" fontId="11" fillId="0" borderId="7" xfId="7" applyFont="1" applyBorder="1" applyAlignment="1">
      <alignment shrinkToFit="1"/>
    </xf>
    <xf numFmtId="0" fontId="11" fillId="0" borderId="7" xfId="7" applyFont="1" applyBorder="1" applyAlignment="1">
      <alignment horizontal="center" shrinkToFit="1"/>
    </xf>
    <xf numFmtId="0" fontId="0" fillId="0" borderId="7" xfId="7" applyFont="1" applyBorder="1" applyAlignment="1">
      <alignment horizontal="center" shrinkToFit="1"/>
    </xf>
    <xf numFmtId="0" fontId="11" fillId="0" borderId="0" xfId="7" applyFont="1" applyAlignment="1">
      <alignment shrinkToFit="1"/>
    </xf>
    <xf numFmtId="0" fontId="11" fillId="0" borderId="0" xfId="7" applyFont="1" applyAlignment="1">
      <alignment horizontal="center" shrinkToFit="1"/>
    </xf>
    <xf numFmtId="0" fontId="0" fillId="0" borderId="0" xfId="7" applyFont="1" applyAlignment="1">
      <alignment horizontal="center" shrinkToFit="1"/>
    </xf>
    <xf numFmtId="0" fontId="0" fillId="0" borderId="0" xfId="7" applyFont="1" applyAlignment="1">
      <alignment vertical="center" shrinkToFit="1"/>
    </xf>
    <xf numFmtId="20" fontId="0" fillId="0" borderId="0" xfId="7" applyNumberFormat="1" applyFont="1" applyAlignment="1">
      <alignment vertical="center" shrinkToFit="1"/>
    </xf>
    <xf numFmtId="20" fontId="13" fillId="0" borderId="0" xfId="7" applyNumberFormat="1" applyFont="1" applyAlignment="1">
      <alignment vertical="center" shrinkToFit="1"/>
    </xf>
    <xf numFmtId="0" fontId="13" fillId="0" borderId="0" xfId="7" applyFont="1" applyAlignment="1">
      <alignment vertical="center" shrinkToFit="1"/>
    </xf>
    <xf numFmtId="0" fontId="14" fillId="0" borderId="6" xfId="7" applyFont="1" applyBorder="1" applyAlignment="1">
      <alignment vertical="center" shrinkToFit="1"/>
    </xf>
    <xf numFmtId="0" fontId="14" fillId="0" borderId="7" xfId="7" applyFont="1" applyBorder="1" applyAlignment="1">
      <alignment vertical="center" shrinkToFit="1"/>
    </xf>
    <xf numFmtId="0" fontId="0" fillId="0" borderId="0" xfId="7" applyFont="1" applyAlignment="1">
      <alignment horizontal="center" vertical="center" shrinkToFit="1"/>
    </xf>
    <xf numFmtId="0" fontId="13" fillId="0" borderId="0" xfId="7" applyFont="1" applyAlignment="1">
      <alignment horizontal="center" vertical="center" shrinkToFit="1"/>
    </xf>
    <xf numFmtId="0" fontId="0" fillId="0" borderId="0" xfId="7" applyFont="1" applyAlignment="1">
      <alignment horizontal="right" shrinkToFit="1"/>
    </xf>
    <xf numFmtId="0" fontId="0" fillId="0" borderId="0" xfId="7" applyFont="1" applyAlignment="1">
      <alignment horizontal="right" vertical="center" shrinkToFit="1"/>
    </xf>
    <xf numFmtId="20" fontId="0" fillId="0" borderId="0" xfId="7" applyNumberFormat="1" applyFont="1" applyAlignment="1">
      <alignment horizontal="center" vertical="center" shrinkToFit="1"/>
    </xf>
    <xf numFmtId="20" fontId="13" fillId="0" borderId="0" xfId="7" applyNumberFormat="1" applyFont="1" applyAlignment="1">
      <alignment horizontal="center" vertical="center" shrinkToFit="1"/>
    </xf>
    <xf numFmtId="0" fontId="10" fillId="0" borderId="0" xfId="7" applyFont="1" applyAlignment="1">
      <alignment horizontal="right" vertical="center" shrinkToFit="1"/>
    </xf>
    <xf numFmtId="0" fontId="5" fillId="0" borderId="15" xfId="7" applyBorder="1"/>
    <xf numFmtId="0" fontId="0" fillId="0" borderId="1" xfId="7" applyFont="1" applyBorder="1" applyAlignment="1">
      <alignment horizontal="distributed" vertical="center" justifyLastLine="1"/>
    </xf>
    <xf numFmtId="0" fontId="5" fillId="0" borderId="4" xfId="7" applyBorder="1"/>
    <xf numFmtId="0" fontId="0" fillId="0" borderId="2" xfId="7" applyFont="1" applyBorder="1" applyAlignment="1">
      <alignment horizontal="distributed" vertical="center" justifyLastLine="1"/>
    </xf>
    <xf numFmtId="0" fontId="0" fillId="0" borderId="0" xfId="7" applyFont="1" applyAlignment="1">
      <alignment wrapText="1"/>
    </xf>
    <xf numFmtId="0" fontId="9" fillId="0" borderId="0" xfId="9" applyFont="1" applyAlignment="1">
      <alignment horizontal="center" vertical="center"/>
    </xf>
    <xf numFmtId="0" fontId="10" fillId="0" borderId="15" xfId="9" applyFont="1" applyBorder="1">
      <alignment vertical="center"/>
    </xf>
    <xf numFmtId="0" fontId="10" fillId="0" borderId="15" xfId="9" applyFont="1" applyBorder="1" applyAlignment="1">
      <alignment horizontal="center" vertical="center"/>
    </xf>
    <xf numFmtId="0" fontId="5" fillId="0" borderId="0" xfId="9">
      <alignment vertical="center"/>
    </xf>
    <xf numFmtId="0" fontId="5" fillId="0" borderId="12" xfId="9" applyBorder="1">
      <alignment vertical="center"/>
    </xf>
    <xf numFmtId="0" fontId="5" fillId="0" borderId="12" xfId="9" applyBorder="1" applyAlignment="1">
      <alignment horizontal="center" vertical="center"/>
    </xf>
    <xf numFmtId="0" fontId="5" fillId="0" borderId="6" xfId="9" applyBorder="1">
      <alignment vertical="center"/>
    </xf>
    <xf numFmtId="0" fontId="5" fillId="0" borderId="6" xfId="9" applyBorder="1" applyAlignment="1">
      <alignment horizontal="center" vertical="center"/>
    </xf>
    <xf numFmtId="0" fontId="6" fillId="0" borderId="6" xfId="9" applyFont="1" applyBorder="1">
      <alignment vertical="center"/>
    </xf>
    <xf numFmtId="0" fontId="11" fillId="0" borderId="0" xfId="9" applyFont="1">
      <alignment vertical="center"/>
    </xf>
    <xf numFmtId="0" fontId="10" fillId="0" borderId="0" xfId="9" applyFont="1">
      <alignment vertical="center"/>
    </xf>
    <xf numFmtId="0" fontId="17" fillId="0" borderId="8" xfId="9" applyFont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9" fillId="0" borderId="8" xfId="9" applyFont="1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9" fillId="0" borderId="14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9" fillId="0" borderId="6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0" fillId="0" borderId="3" xfId="9" applyFont="1" applyBorder="1">
      <alignment vertical="center"/>
    </xf>
    <xf numFmtId="0" fontId="12" fillId="0" borderId="0" xfId="9" applyFont="1" applyAlignment="1">
      <alignment horizontal="center" vertical="center"/>
    </xf>
    <xf numFmtId="0" fontId="5" fillId="0" borderId="11" xfId="9" applyBorder="1">
      <alignment vertical="center"/>
    </xf>
    <xf numFmtId="0" fontId="5" fillId="0" borderId="4" xfId="9" applyBorder="1">
      <alignment vertical="center"/>
    </xf>
    <xf numFmtId="0" fontId="5" fillId="0" borderId="3" xfId="9" applyBorder="1">
      <alignment vertical="center"/>
    </xf>
    <xf numFmtId="0" fontId="11" fillId="0" borderId="0" xfId="9" applyFont="1" applyAlignment="1">
      <alignment horizontal="center" vertical="top"/>
    </xf>
    <xf numFmtId="0" fontId="11" fillId="0" borderId="0" xfId="9" applyFont="1" applyAlignment="1">
      <alignment horizontal="center" vertical="center"/>
    </xf>
    <xf numFmtId="0" fontId="9" fillId="0" borderId="0" xfId="9" applyFont="1" applyAlignment="1">
      <alignment horizontal="center" vertical="top"/>
    </xf>
    <xf numFmtId="0" fontId="5" fillId="0" borderId="0" xfId="9" applyAlignment="1">
      <alignment horizontal="center" vertical="center"/>
    </xf>
    <xf numFmtId="0" fontId="9" fillId="0" borderId="0" xfId="9" applyFont="1">
      <alignment vertical="center"/>
    </xf>
    <xf numFmtId="0" fontId="12" fillId="0" borderId="15" xfId="9" applyFont="1" applyBorder="1" applyAlignment="1">
      <alignment horizontal="center" vertical="top"/>
    </xf>
    <xf numFmtId="0" fontId="12" fillId="0" borderId="0" xfId="9" applyFont="1" applyAlignment="1">
      <alignment horizontal="center" vertical="top"/>
    </xf>
    <xf numFmtId="0" fontId="12" fillId="0" borderId="1" xfId="9" applyFont="1" applyBorder="1" applyAlignment="1">
      <alignment horizontal="center" vertical="top"/>
    </xf>
    <xf numFmtId="0" fontId="5" fillId="0" borderId="0" xfId="12" applyFont="1">
      <alignment vertical="center"/>
    </xf>
    <xf numFmtId="49" fontId="5" fillId="0" borderId="12" xfId="9" applyNumberFormat="1" applyBorder="1" applyAlignment="1">
      <alignment horizontal="center" vertical="center"/>
    </xf>
    <xf numFmtId="0" fontId="12" fillId="0" borderId="14" xfId="9" applyFont="1" applyBorder="1" applyAlignment="1">
      <alignment horizontal="center" vertical="top"/>
    </xf>
    <xf numFmtId="0" fontId="12" fillId="0" borderId="11" xfId="9" applyFont="1" applyBorder="1" applyAlignment="1">
      <alignment horizontal="center" vertical="top"/>
    </xf>
    <xf numFmtId="0" fontId="12" fillId="0" borderId="7" xfId="9" applyFont="1" applyBorder="1" applyAlignment="1">
      <alignment horizontal="center" vertical="top"/>
    </xf>
    <xf numFmtId="0" fontId="12" fillId="0" borderId="13" xfId="9" applyFont="1" applyBorder="1" applyAlignment="1">
      <alignment horizontal="center" vertical="top"/>
    </xf>
    <xf numFmtId="0" fontId="0" fillId="0" borderId="7" xfId="0" applyBorder="1" applyAlignment="1">
      <alignment vertical="center" shrinkToFit="1"/>
    </xf>
    <xf numFmtId="49" fontId="8" fillId="0" borderId="0" xfId="0" applyNumberFormat="1" applyFont="1" applyAlignment="1">
      <alignment vertical="top" wrapText="1"/>
    </xf>
    <xf numFmtId="0" fontId="10" fillId="0" borderId="4" xfId="0" applyFont="1" applyBorder="1">
      <alignment vertical="center"/>
    </xf>
    <xf numFmtId="0" fontId="40" fillId="0" borderId="12" xfId="0" applyFont="1" applyBorder="1" applyAlignment="1">
      <alignment vertical="center" shrinkToFit="1"/>
    </xf>
    <xf numFmtId="0" fontId="40" fillId="0" borderId="14" xfId="0" applyFont="1" applyBorder="1" applyAlignment="1">
      <alignment vertical="center" shrinkToFit="1"/>
    </xf>
    <xf numFmtId="0" fontId="40" fillId="0" borderId="10" xfId="0" applyFont="1" applyBorder="1" applyAlignment="1">
      <alignment vertical="center" shrinkToFit="1"/>
    </xf>
    <xf numFmtId="0" fontId="10" fillId="0" borderId="0" xfId="9" applyFont="1" applyAlignment="1">
      <alignment horizontal="center" vertical="center"/>
    </xf>
    <xf numFmtId="176" fontId="5" fillId="0" borderId="0" xfId="9" applyNumberFormat="1" applyAlignment="1">
      <alignment horizontal="center" vertical="center"/>
    </xf>
    <xf numFmtId="0" fontId="12" fillId="0" borderId="0" xfId="9" applyFont="1" applyAlignment="1">
      <alignment horizontal="center" vertical="top"/>
    </xf>
    <xf numFmtId="0" fontId="12" fillId="0" borderId="15" xfId="9" applyFont="1" applyBorder="1" applyAlignment="1">
      <alignment horizontal="center" vertical="top"/>
    </xf>
    <xf numFmtId="0" fontId="12" fillId="0" borderId="6" xfId="9" applyFont="1" applyBorder="1" applyAlignment="1">
      <alignment horizontal="center" vertical="top"/>
    </xf>
    <xf numFmtId="0" fontId="12" fillId="0" borderId="3" xfId="9" applyFont="1" applyBorder="1" applyAlignment="1">
      <alignment horizontal="center" vertical="top"/>
    </xf>
    <xf numFmtId="0" fontId="12" fillId="0" borderId="4" xfId="9" applyFont="1" applyBorder="1" applyAlignment="1">
      <alignment horizontal="center" vertical="top"/>
    </xf>
    <xf numFmtId="0" fontId="12" fillId="0" borderId="1" xfId="9" applyFont="1" applyBorder="1" applyAlignment="1">
      <alignment horizontal="center" vertical="top"/>
    </xf>
    <xf numFmtId="0" fontId="10" fillId="0" borderId="15" xfId="9" applyFont="1" applyBorder="1" applyAlignment="1">
      <alignment horizontal="center" vertical="top"/>
    </xf>
    <xf numFmtId="0" fontId="10" fillId="0" borderId="1" xfId="9" applyFont="1" applyBorder="1" applyAlignment="1">
      <alignment horizontal="center" vertical="top"/>
    </xf>
    <xf numFmtId="0" fontId="10" fillId="0" borderId="4" xfId="9" applyFont="1" applyBorder="1" applyAlignment="1">
      <alignment horizontal="center" vertical="top"/>
    </xf>
    <xf numFmtId="0" fontId="10" fillId="0" borderId="3" xfId="9" applyFont="1" applyBorder="1" applyAlignment="1">
      <alignment horizontal="center" vertical="top"/>
    </xf>
    <xf numFmtId="20" fontId="15" fillId="0" borderId="6" xfId="9" applyNumberFormat="1" applyFont="1" applyBorder="1" applyAlignment="1">
      <alignment horizontal="center" vertical="center"/>
    </xf>
    <xf numFmtId="0" fontId="5" fillId="0" borderId="6" xfId="9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14" xfId="9" applyFont="1" applyBorder="1" applyAlignment="1">
      <alignment horizontal="center" vertical="top"/>
    </xf>
    <xf numFmtId="20" fontId="15" fillId="0" borderId="12" xfId="9" applyNumberFormat="1" applyFont="1" applyBorder="1" applyAlignment="1">
      <alignment horizontal="center" vertical="center"/>
    </xf>
    <xf numFmtId="0" fontId="5" fillId="0" borderId="14" xfId="9" applyBorder="1" applyAlignment="1">
      <alignment horizontal="center" vertical="center"/>
    </xf>
    <xf numFmtId="0" fontId="5" fillId="0" borderId="10" xfId="9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20" fontId="15" fillId="0" borderId="0" xfId="9" applyNumberFormat="1" applyFont="1" applyAlignment="1">
      <alignment horizontal="center" vertical="center"/>
    </xf>
    <xf numFmtId="0" fontId="5" fillId="0" borderId="0" xfId="9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17" fillId="0" borderId="12" xfId="9" applyFont="1" applyBorder="1" applyAlignment="1">
      <alignment horizontal="center" vertical="center"/>
    </xf>
    <xf numFmtId="0" fontId="17" fillId="0" borderId="10" xfId="9" applyFont="1" applyBorder="1" applyAlignment="1">
      <alignment horizontal="center" vertical="center"/>
    </xf>
    <xf numFmtId="0" fontId="10" fillId="0" borderId="12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 vertical="center"/>
    </xf>
    <xf numFmtId="0" fontId="5" fillId="0" borderId="6" xfId="9" applyBorder="1" applyAlignment="1">
      <alignment horizontal="center" vertical="center" shrinkToFit="1"/>
    </xf>
    <xf numFmtId="0" fontId="5" fillId="0" borderId="0" xfId="12" applyFont="1" applyAlignment="1">
      <alignment horizontal="left" vertical="center"/>
    </xf>
    <xf numFmtId="0" fontId="10" fillId="0" borderId="14" xfId="9" applyFont="1" applyBorder="1" applyAlignment="1">
      <alignment horizontal="center" vertical="center"/>
    </xf>
    <xf numFmtId="0" fontId="39" fillId="0" borderId="14" xfId="12" applyFont="1" applyBorder="1" applyAlignment="1">
      <alignment horizontal="center" shrinkToFit="1"/>
    </xf>
    <xf numFmtId="0" fontId="39" fillId="0" borderId="10" xfId="12" applyFont="1" applyBorder="1" applyAlignment="1">
      <alignment horizontal="center" shrinkToFit="1"/>
    </xf>
    <xf numFmtId="0" fontId="5" fillId="0" borderId="14" xfId="9" applyBorder="1" applyAlignment="1">
      <alignment horizontal="center" vertical="center" shrinkToFit="1"/>
    </xf>
    <xf numFmtId="0" fontId="5" fillId="0" borderId="10" xfId="9" applyBorder="1" applyAlignment="1">
      <alignment horizontal="center" vertical="center" shrinkToFit="1"/>
    </xf>
    <xf numFmtId="0" fontId="5" fillId="0" borderId="14" xfId="12" applyFont="1" applyBorder="1" applyAlignment="1">
      <alignment horizontal="center" vertical="center" shrinkToFit="1"/>
    </xf>
    <xf numFmtId="0" fontId="5" fillId="0" borderId="10" xfId="12" applyFont="1" applyBorder="1" applyAlignment="1">
      <alignment horizontal="center" vertical="center" shrinkToFit="1"/>
    </xf>
    <xf numFmtId="0" fontId="20" fillId="0" borderId="6" xfId="9" applyFont="1" applyBorder="1" applyAlignment="1">
      <alignment horizontal="center" vertical="center"/>
    </xf>
    <xf numFmtId="0" fontId="17" fillId="0" borderId="6" xfId="9" applyFont="1" applyBorder="1" applyAlignment="1">
      <alignment horizontal="center" vertical="center"/>
    </xf>
    <xf numFmtId="0" fontId="17" fillId="0" borderId="1" xfId="9" applyFont="1" applyBorder="1" applyAlignment="1">
      <alignment horizontal="center" vertical="center"/>
    </xf>
    <xf numFmtId="0" fontId="37" fillId="0" borderId="6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10" fillId="0" borderId="11" xfId="9" applyFont="1" applyBorder="1" applyAlignment="1">
      <alignment horizontal="center" vertical="center"/>
    </xf>
    <xf numFmtId="0" fontId="5" fillId="0" borderId="7" xfId="9" applyBorder="1" applyAlignment="1">
      <alignment horizontal="center" vertical="center"/>
    </xf>
    <xf numFmtId="0" fontId="5" fillId="0" borderId="2" xfId="9" applyBorder="1" applyAlignment="1">
      <alignment horizontal="center" vertical="center"/>
    </xf>
    <xf numFmtId="0" fontId="10" fillId="0" borderId="11" xfId="9" applyFont="1" applyBorder="1" applyAlignment="1">
      <alignment horizontal="center" vertical="center" shrinkToFit="1"/>
    </xf>
    <xf numFmtId="0" fontId="5" fillId="0" borderId="7" xfId="9" applyBorder="1" applyAlignment="1">
      <alignment horizontal="center" vertical="center" shrinkToFit="1"/>
    </xf>
    <xf numFmtId="0" fontId="5" fillId="0" borderId="2" xfId="9" applyBorder="1" applyAlignment="1">
      <alignment horizontal="center" vertical="center" shrinkToFit="1"/>
    </xf>
    <xf numFmtId="0" fontId="19" fillId="0" borderId="11" xfId="9" applyFont="1" applyBorder="1" applyAlignment="1">
      <alignment horizontal="center" vertical="center"/>
    </xf>
    <xf numFmtId="0" fontId="8" fillId="0" borderId="7" xfId="9" applyFont="1" applyBorder="1" applyAlignment="1">
      <alignment horizontal="center" vertical="center"/>
    </xf>
    <xf numFmtId="0" fontId="8" fillId="0" borderId="2" xfId="9" applyFont="1" applyBorder="1" applyAlignment="1">
      <alignment horizontal="center" vertical="center"/>
    </xf>
    <xf numFmtId="0" fontId="10" fillId="0" borderId="4" xfId="9" applyFont="1" applyBorder="1" applyAlignment="1">
      <alignment horizontal="center" vertical="center"/>
    </xf>
    <xf numFmtId="0" fontId="5" fillId="0" borderId="3" xfId="9" applyBorder="1" applyAlignment="1">
      <alignment horizontal="center" vertical="center"/>
    </xf>
    <xf numFmtId="0" fontId="10" fillId="0" borderId="7" xfId="9" applyFont="1" applyBorder="1" applyAlignment="1">
      <alignment horizontal="center" vertical="center" shrinkToFit="1"/>
    </xf>
    <xf numFmtId="0" fontId="10" fillId="0" borderId="2" xfId="9" applyFont="1" applyBorder="1" applyAlignment="1">
      <alignment horizontal="center" vertical="center" shrinkToFit="1"/>
    </xf>
    <xf numFmtId="0" fontId="8" fillId="0" borderId="14" xfId="9" applyFont="1" applyBorder="1" applyAlignment="1">
      <alignment horizontal="center" vertical="center" shrinkToFit="1"/>
    </xf>
    <xf numFmtId="0" fontId="8" fillId="0" borderId="10" xfId="9" applyFont="1" applyBorder="1" applyAlignment="1">
      <alignment horizontal="center" vertical="center" shrinkToFit="1"/>
    </xf>
    <xf numFmtId="0" fontId="8" fillId="0" borderId="6" xfId="9" applyFont="1" applyBorder="1" applyAlignment="1">
      <alignment horizontal="center" vertical="center" shrinkToFit="1"/>
    </xf>
    <xf numFmtId="0" fontId="5" fillId="0" borderId="6" xfId="9" applyBorder="1" applyAlignment="1">
      <alignment vertical="center" shrinkToFit="1"/>
    </xf>
    <xf numFmtId="0" fontId="37" fillId="0" borderId="11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0" fontId="5" fillId="0" borderId="14" xfId="9" applyBorder="1" applyAlignment="1">
      <alignment vertical="center" shrinkToFit="1"/>
    </xf>
    <xf numFmtId="0" fontId="5" fillId="0" borderId="10" xfId="9" applyBorder="1" applyAlignment="1">
      <alignment vertical="center" shrinkToFit="1"/>
    </xf>
    <xf numFmtId="0" fontId="21" fillId="0" borderId="0" xfId="9" applyFont="1" applyAlignment="1">
      <alignment horizontal="center" vertical="center" shrinkToFit="1"/>
    </xf>
    <xf numFmtId="0" fontId="21" fillId="0" borderId="0" xfId="7" applyFont="1" applyAlignment="1">
      <alignment horizontal="center" vertical="center" shrinkToFit="1"/>
    </xf>
    <xf numFmtId="0" fontId="16" fillId="0" borderId="7" xfId="7" applyFont="1" applyBorder="1" applyAlignment="1">
      <alignment horizontal="right" vertical="center" shrinkToFit="1"/>
    </xf>
    <xf numFmtId="0" fontId="16" fillId="0" borderId="7" xfId="7" applyFont="1" applyBorder="1" applyAlignment="1">
      <alignment horizontal="left" vertical="center" shrinkToFit="1"/>
    </xf>
    <xf numFmtId="0" fontId="12" fillId="0" borderId="7" xfId="7" applyFont="1" applyBorder="1" applyAlignment="1">
      <alignment horizontal="center" vertical="center" shrinkToFit="1"/>
    </xf>
    <xf numFmtId="0" fontId="13" fillId="0" borderId="7" xfId="7" applyFont="1" applyBorder="1" applyAlignment="1">
      <alignment horizontal="center" vertical="center" shrinkToFit="1"/>
    </xf>
    <xf numFmtId="0" fontId="10" fillId="0" borderId="6" xfId="7" applyFont="1" applyBorder="1" applyAlignment="1">
      <alignment horizontal="center" vertical="center" shrinkToFit="1"/>
    </xf>
    <xf numFmtId="0" fontId="10" fillId="0" borderId="1" xfId="7" applyFont="1" applyBorder="1" applyAlignment="1">
      <alignment horizontal="center" vertical="center" shrinkToFit="1"/>
    </xf>
    <xf numFmtId="0" fontId="10" fillId="0" borderId="7" xfId="7" applyFont="1" applyBorder="1" applyAlignment="1">
      <alignment horizontal="center" vertical="center" shrinkToFit="1"/>
    </xf>
    <xf numFmtId="0" fontId="10" fillId="0" borderId="2" xfId="7" applyFont="1" applyBorder="1" applyAlignment="1">
      <alignment horizontal="center" vertical="center" shrinkToFit="1"/>
    </xf>
    <xf numFmtId="0" fontId="0" fillId="0" borderId="15" xfId="7" applyFont="1" applyBorder="1" applyAlignment="1">
      <alignment horizontal="center" vertical="center" shrinkToFit="1"/>
    </xf>
    <xf numFmtId="0" fontId="5" fillId="0" borderId="6" xfId="7" applyBorder="1" applyAlignment="1">
      <alignment horizontal="center" vertical="center" shrinkToFit="1"/>
    </xf>
    <xf numFmtId="0" fontId="5" fillId="0" borderId="1" xfId="7" applyBorder="1" applyAlignment="1">
      <alignment horizontal="center" vertical="center" shrinkToFit="1"/>
    </xf>
    <xf numFmtId="0" fontId="5" fillId="0" borderId="11" xfId="7" applyBorder="1" applyAlignment="1">
      <alignment horizontal="center" vertical="center" shrinkToFit="1"/>
    </xf>
    <xf numFmtId="0" fontId="5" fillId="0" borderId="7" xfId="7" applyBorder="1" applyAlignment="1">
      <alignment horizontal="center" vertical="center" shrinkToFit="1"/>
    </xf>
    <xf numFmtId="0" fontId="5" fillId="0" borderId="2" xfId="7" applyBorder="1" applyAlignment="1">
      <alignment horizontal="center" vertical="center" shrinkToFit="1"/>
    </xf>
    <xf numFmtId="0" fontId="5" fillId="0" borderId="8" xfId="7" applyBorder="1" applyAlignment="1">
      <alignment horizontal="center" vertical="center" shrinkToFit="1"/>
    </xf>
    <xf numFmtId="0" fontId="0" fillId="0" borderId="8" xfId="7" applyFont="1" applyBorder="1" applyAlignment="1">
      <alignment horizontal="center" vertical="center" shrinkToFit="1"/>
    </xf>
    <xf numFmtId="0" fontId="10" fillId="0" borderId="8" xfId="7" applyFont="1" applyBorder="1" applyAlignment="1">
      <alignment horizontal="distributed" vertical="center" shrinkToFit="1"/>
    </xf>
    <xf numFmtId="0" fontId="0" fillId="0" borderId="9" xfId="7" applyFont="1" applyBorder="1" applyAlignment="1">
      <alignment horizontal="center" vertical="center" shrinkToFit="1"/>
    </xf>
    <xf numFmtId="0" fontId="0" fillId="0" borderId="13" xfId="7" applyFont="1" applyBorder="1" applyAlignment="1">
      <alignment horizontal="center" vertical="center" shrinkToFit="1"/>
    </xf>
    <xf numFmtId="0" fontId="13" fillId="0" borderId="15" xfId="7" applyFont="1" applyBorder="1" applyAlignment="1" applyProtection="1">
      <alignment horizontal="center" vertical="center" shrinkToFit="1"/>
      <protection locked="0"/>
    </xf>
    <xf numFmtId="0" fontId="13" fillId="0" borderId="1" xfId="7" applyFont="1" applyBorder="1" applyAlignment="1">
      <alignment horizontal="center" vertical="center" shrinkToFit="1"/>
    </xf>
    <xf numFmtId="0" fontId="13" fillId="0" borderId="11" xfId="7" applyFont="1" applyBorder="1" applyAlignment="1">
      <alignment horizontal="center" vertical="center" shrinkToFit="1"/>
    </xf>
    <xf numFmtId="0" fontId="13" fillId="0" borderId="2" xfId="7" applyFont="1" applyBorder="1" applyAlignment="1">
      <alignment horizontal="center" vertical="center" shrinkToFit="1"/>
    </xf>
    <xf numFmtId="0" fontId="0" fillId="0" borderId="16" xfId="7" applyFont="1" applyBorder="1" applyAlignment="1">
      <alignment horizontal="center" vertical="center" shrinkToFit="1"/>
    </xf>
    <xf numFmtId="0" fontId="0" fillId="0" borderId="17" xfId="7" applyFont="1" applyBorder="1" applyAlignment="1">
      <alignment horizontal="center" vertical="center" shrinkToFit="1"/>
    </xf>
    <xf numFmtId="0" fontId="0" fillId="0" borderId="18" xfId="7" applyFont="1" applyBorder="1" applyAlignment="1">
      <alignment horizontal="center" vertical="center" shrinkToFit="1"/>
    </xf>
    <xf numFmtId="0" fontId="0" fillId="0" borderId="19" xfId="7" applyFont="1" applyBorder="1" applyAlignment="1">
      <alignment horizontal="center" vertical="center" shrinkToFit="1"/>
    </xf>
    <xf numFmtId="0" fontId="0" fillId="0" borderId="20" xfId="7" applyFont="1" applyBorder="1" applyAlignment="1">
      <alignment horizontal="center" vertical="center" shrinkToFit="1"/>
    </xf>
    <xf numFmtId="0" fontId="0" fillId="0" borderId="21" xfId="7" applyFont="1" applyBorder="1" applyAlignment="1">
      <alignment horizontal="center" vertical="center" shrinkToFit="1"/>
    </xf>
    <xf numFmtId="178" fontId="13" fillId="0" borderId="8" xfId="7" applyNumberFormat="1" applyFont="1" applyBorder="1" applyAlignment="1">
      <alignment horizontal="center" vertical="center" shrinkToFit="1"/>
    </xf>
    <xf numFmtId="0" fontId="13" fillId="0" borderId="8" xfId="7" applyFont="1" applyBorder="1" applyAlignment="1">
      <alignment horizontal="center" vertical="center" shrinkToFit="1"/>
    </xf>
    <xf numFmtId="0" fontId="13" fillId="0" borderId="9" xfId="7" applyFont="1" applyBorder="1" applyAlignment="1">
      <alignment horizontal="distributed" vertical="center" shrinkToFit="1"/>
    </xf>
    <xf numFmtId="0" fontId="13" fillId="0" borderId="13" xfId="7" applyFont="1" applyBorder="1" applyAlignment="1">
      <alignment horizontal="distributed" vertical="center" shrinkToFit="1"/>
    </xf>
    <xf numFmtId="0" fontId="13" fillId="0" borderId="6" xfId="7" applyFont="1" applyBorder="1" applyAlignment="1" applyProtection="1">
      <alignment horizontal="center" vertical="center" shrinkToFit="1"/>
      <protection locked="0"/>
    </xf>
    <xf numFmtId="0" fontId="12" fillId="0" borderId="8" xfId="7" applyFont="1" applyBorder="1" applyAlignment="1">
      <alignment horizontal="distributed" vertical="center" shrinkToFit="1"/>
    </xf>
    <xf numFmtId="0" fontId="0" fillId="0" borderId="11" xfId="7" applyFont="1" applyBorder="1" applyAlignment="1">
      <alignment horizontal="center" vertical="center" shrinkToFit="1"/>
    </xf>
    <xf numFmtId="0" fontId="0" fillId="0" borderId="7" xfId="7" applyFont="1" applyBorder="1" applyAlignment="1">
      <alignment horizontal="center" vertical="center" shrinkToFit="1"/>
    </xf>
    <xf numFmtId="0" fontId="0" fillId="0" borderId="2" xfId="7" applyFont="1" applyBorder="1" applyAlignment="1">
      <alignment horizontal="center" vertical="center" shrinkToFit="1"/>
    </xf>
    <xf numFmtId="0" fontId="0" fillId="0" borderId="9" xfId="7" applyFont="1" applyBorder="1" applyAlignment="1">
      <alignment horizontal="center" vertical="center" wrapText="1" shrinkToFit="1"/>
    </xf>
    <xf numFmtId="0" fontId="0" fillId="0" borderId="13" xfId="7" applyFont="1" applyBorder="1" applyAlignment="1">
      <alignment horizontal="center" vertical="center" wrapText="1" shrinkToFit="1"/>
    </xf>
    <xf numFmtId="0" fontId="0" fillId="0" borderId="9" xfId="7" applyFont="1" applyBorder="1" applyAlignment="1">
      <alignment vertical="center" shrinkToFit="1"/>
    </xf>
    <xf numFmtId="0" fontId="0" fillId="0" borderId="13" xfId="7" applyFont="1" applyBorder="1" applyAlignment="1">
      <alignment vertical="center" shrinkToFit="1"/>
    </xf>
    <xf numFmtId="20" fontId="0" fillId="0" borderId="15" xfId="7" applyNumberFormat="1" applyFont="1" applyBorder="1" applyAlignment="1">
      <alignment horizontal="center" vertical="center" shrinkToFit="1"/>
    </xf>
    <xf numFmtId="20" fontId="0" fillId="0" borderId="1" xfId="7" applyNumberFormat="1" applyFont="1" applyBorder="1" applyAlignment="1">
      <alignment horizontal="center" vertical="center" shrinkToFit="1"/>
    </xf>
    <xf numFmtId="20" fontId="0" fillId="0" borderId="11" xfId="7" applyNumberFormat="1" applyFont="1" applyBorder="1" applyAlignment="1">
      <alignment horizontal="center" vertical="center" shrinkToFit="1"/>
    </xf>
    <xf numFmtId="20" fontId="0" fillId="0" borderId="2" xfId="7" applyNumberFormat="1" applyFont="1" applyBorder="1" applyAlignment="1">
      <alignment horizontal="center" vertical="center" shrinkToFit="1"/>
    </xf>
    <xf numFmtId="0" fontId="13" fillId="0" borderId="15" xfId="7" applyFont="1" applyBorder="1" applyAlignment="1">
      <alignment horizontal="center" vertical="center" shrinkToFit="1"/>
    </xf>
    <xf numFmtId="0" fontId="13" fillId="0" borderId="6" xfId="7" applyFont="1" applyBorder="1" applyAlignment="1">
      <alignment horizontal="center" vertical="center" shrinkToFit="1"/>
    </xf>
    <xf numFmtId="0" fontId="9" fillId="0" borderId="15" xfId="7" applyFont="1" applyBorder="1" applyAlignment="1">
      <alignment horizontal="right" vertical="center" shrinkToFit="1"/>
    </xf>
    <xf numFmtId="0" fontId="9" fillId="0" borderId="6" xfId="7" applyFont="1" applyBorder="1" applyAlignment="1">
      <alignment horizontal="right" vertical="center" shrinkToFit="1"/>
    </xf>
    <xf numFmtId="0" fontId="9" fillId="0" borderId="11" xfId="7" applyFont="1" applyBorder="1" applyAlignment="1">
      <alignment horizontal="right" vertical="center" shrinkToFit="1"/>
    </xf>
    <xf numFmtId="0" fontId="9" fillId="0" borderId="7" xfId="7" applyFont="1" applyBorder="1" applyAlignment="1">
      <alignment horizontal="right" vertical="center" shrinkToFit="1"/>
    </xf>
    <xf numFmtId="0" fontId="11" fillId="0" borderId="6" xfId="7" applyFont="1" applyBorder="1" applyAlignment="1">
      <alignment horizontal="right" vertical="center" shrinkToFit="1"/>
    </xf>
    <xf numFmtId="0" fontId="11" fillId="0" borderId="7" xfId="7" applyFont="1" applyBorder="1" applyAlignment="1">
      <alignment horizontal="right" vertical="center" shrinkToFit="1"/>
    </xf>
    <xf numFmtId="0" fontId="11" fillId="0" borderId="6" xfId="7" applyFont="1" applyBorder="1" applyAlignment="1">
      <alignment vertical="center" shrinkToFit="1"/>
    </xf>
    <xf numFmtId="0" fontId="11" fillId="0" borderId="7" xfId="7" applyFont="1" applyBorder="1" applyAlignment="1">
      <alignment vertical="center" shrinkToFit="1"/>
    </xf>
    <xf numFmtId="0" fontId="11" fillId="0" borderId="6" xfId="7" applyFont="1" applyBorder="1" applyAlignment="1">
      <alignment horizontal="center" vertical="center" shrinkToFit="1"/>
    </xf>
    <xf numFmtId="0" fontId="11" fillId="0" borderId="1" xfId="7" applyFont="1" applyBorder="1" applyAlignment="1">
      <alignment horizontal="center" vertical="center" shrinkToFit="1"/>
    </xf>
    <xf numFmtId="0" fontId="11" fillId="0" borderId="7" xfId="7" applyFont="1" applyBorder="1" applyAlignment="1">
      <alignment horizontal="center" vertical="center" shrinkToFit="1"/>
    </xf>
    <xf numFmtId="0" fontId="11" fillId="0" borderId="2" xfId="7" applyFont="1" applyBorder="1" applyAlignment="1">
      <alignment horizontal="center" vertical="center" shrinkToFit="1"/>
    </xf>
    <xf numFmtId="0" fontId="5" fillId="0" borderId="9" xfId="7" applyBorder="1" applyAlignment="1">
      <alignment shrinkToFit="1"/>
    </xf>
    <xf numFmtId="0" fontId="5" fillId="0" borderId="13" xfId="7" applyBorder="1" applyAlignment="1">
      <alignment shrinkToFit="1"/>
    </xf>
    <xf numFmtId="0" fontId="5" fillId="0" borderId="15" xfId="7" applyBorder="1" applyAlignment="1">
      <alignment horizontal="center" vertical="center" shrinkToFit="1"/>
    </xf>
    <xf numFmtId="0" fontId="11" fillId="0" borderId="15" xfId="7" applyFont="1" applyBorder="1" applyAlignment="1">
      <alignment horizontal="center" vertical="center" shrinkToFit="1"/>
    </xf>
    <xf numFmtId="0" fontId="11" fillId="0" borderId="11" xfId="7" applyFont="1" applyBorder="1" applyAlignment="1">
      <alignment horizontal="center" vertical="center" shrinkToFit="1"/>
    </xf>
    <xf numFmtId="0" fontId="5" fillId="0" borderId="9" xfId="7" applyBorder="1" applyAlignment="1">
      <alignment horizontal="center" vertical="center" shrinkToFit="1"/>
    </xf>
    <xf numFmtId="0" fontId="5" fillId="0" borderId="13" xfId="7" applyBorder="1" applyAlignment="1">
      <alignment horizontal="center" vertical="center" shrinkToFit="1"/>
    </xf>
    <xf numFmtId="0" fontId="0" fillId="0" borderId="8" xfId="7" applyFont="1" applyBorder="1" applyAlignment="1">
      <alignment vertical="center" shrinkToFit="1"/>
    </xf>
    <xf numFmtId="0" fontId="10" fillId="0" borderId="15" xfId="7" applyFont="1" applyBorder="1" applyAlignment="1">
      <alignment horizontal="right" vertical="center" shrinkToFit="1"/>
    </xf>
    <xf numFmtId="0" fontId="0" fillId="0" borderId="6" xfId="7" applyFont="1" applyBorder="1" applyAlignment="1">
      <alignment horizontal="right" shrinkToFit="1"/>
    </xf>
    <xf numFmtId="0" fontId="0" fillId="0" borderId="11" xfId="7" applyFont="1" applyBorder="1" applyAlignment="1">
      <alignment horizontal="right" shrinkToFit="1"/>
    </xf>
    <xf numFmtId="0" fontId="0" fillId="0" borderId="7" xfId="7" applyFont="1" applyBorder="1" applyAlignment="1">
      <alignment horizontal="right" shrinkToFit="1"/>
    </xf>
    <xf numFmtId="0" fontId="0" fillId="0" borderId="6" xfId="7" applyFont="1" applyBorder="1" applyAlignment="1">
      <alignment horizontal="right" vertical="center" shrinkToFit="1"/>
    </xf>
    <xf numFmtId="0" fontId="0" fillId="0" borderId="7" xfId="7" applyFont="1" applyBorder="1" applyAlignment="1">
      <alignment horizontal="right" vertical="center" shrinkToFit="1"/>
    </xf>
    <xf numFmtId="0" fontId="0" fillId="0" borderId="6" xfId="7" applyFont="1" applyBorder="1" applyAlignment="1">
      <alignment vertical="center" shrinkToFit="1"/>
    </xf>
    <xf numFmtId="0" fontId="0" fillId="0" borderId="7" xfId="7" applyFont="1" applyBorder="1" applyAlignment="1">
      <alignment vertical="center" shrinkToFit="1"/>
    </xf>
    <xf numFmtId="0" fontId="5" fillId="0" borderId="8" xfId="7" applyBorder="1" applyAlignment="1">
      <alignment shrinkToFit="1"/>
    </xf>
    <xf numFmtId="0" fontId="14" fillId="0" borderId="15" xfId="7" applyFont="1" applyBorder="1" applyAlignment="1">
      <alignment horizontal="center" vertical="center" shrinkToFit="1"/>
    </xf>
    <xf numFmtId="0" fontId="14" fillId="0" borderId="6" xfId="7" applyFont="1" applyBorder="1" applyAlignment="1">
      <alignment horizontal="center" vertical="center" shrinkToFit="1"/>
    </xf>
    <xf numFmtId="0" fontId="14" fillId="0" borderId="11" xfId="7" applyFont="1" applyBorder="1" applyAlignment="1">
      <alignment horizontal="center" vertical="center" shrinkToFit="1"/>
    </xf>
    <xf numFmtId="0" fontId="14" fillId="0" borderId="7" xfId="7" applyFont="1" applyBorder="1" applyAlignment="1">
      <alignment horizontal="center" vertical="center" shrinkToFit="1"/>
    </xf>
    <xf numFmtId="0" fontId="12" fillId="0" borderId="15" xfId="7" applyFont="1" applyBorder="1" applyAlignment="1">
      <alignment horizontal="right" vertical="center" shrinkToFit="1"/>
    </xf>
    <xf numFmtId="0" fontId="13" fillId="0" borderId="6" xfId="7" applyFont="1" applyBorder="1" applyAlignment="1">
      <alignment horizontal="right" shrinkToFit="1"/>
    </xf>
    <xf numFmtId="0" fontId="13" fillId="0" borderId="11" xfId="7" applyFont="1" applyBorder="1" applyAlignment="1">
      <alignment horizontal="right" shrinkToFit="1"/>
    </xf>
    <xf numFmtId="0" fontId="13" fillId="0" borderId="7" xfId="7" applyFont="1" applyBorder="1" applyAlignment="1">
      <alignment horizontal="right" shrinkToFit="1"/>
    </xf>
    <xf numFmtId="0" fontId="13" fillId="0" borderId="13" xfId="7" applyFont="1" applyBorder="1" applyAlignment="1">
      <alignment horizontal="center" vertical="center" shrinkToFit="1"/>
    </xf>
    <xf numFmtId="0" fontId="12" fillId="0" borderId="4" xfId="7" applyFont="1" applyBorder="1" applyAlignment="1">
      <alignment horizontal="right" vertical="center" shrinkToFit="1"/>
    </xf>
    <xf numFmtId="0" fontId="13" fillId="0" borderId="0" xfId="7" applyFont="1" applyAlignment="1">
      <alignment horizontal="right" shrinkToFit="1"/>
    </xf>
    <xf numFmtId="0" fontId="0" fillId="0" borderId="0" xfId="7" applyFont="1" applyAlignment="1">
      <alignment horizontal="right" vertical="center" shrinkToFit="1"/>
    </xf>
    <xf numFmtId="0" fontId="0" fillId="0" borderId="0" xfId="7" applyFont="1" applyAlignment="1">
      <alignment vertical="center" shrinkToFit="1"/>
    </xf>
    <xf numFmtId="0" fontId="15" fillId="0" borderId="0" xfId="0" applyFont="1" applyAlignment="1">
      <alignment horizontal="center" vertical="center" wrapText="1"/>
    </xf>
    <xf numFmtId="17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shrinkToFit="1"/>
    </xf>
    <xf numFmtId="0" fontId="13" fillId="0" borderId="3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top" shrinkToFit="1"/>
    </xf>
    <xf numFmtId="49" fontId="10" fillId="0" borderId="0" xfId="0" applyNumberFormat="1" applyFont="1" applyAlignment="1">
      <alignment horizontal="center" vertical="top" wrapText="1"/>
    </xf>
    <xf numFmtId="0" fontId="10" fillId="0" borderId="4" xfId="0" applyFont="1" applyBorder="1" applyAlignment="1">
      <alignment horizontal="center" vertical="top" shrinkToFit="1"/>
    </xf>
    <xf numFmtId="49" fontId="8" fillId="0" borderId="15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textRotation="255" shrinkToFit="1"/>
    </xf>
    <xf numFmtId="0" fontId="21" fillId="0" borderId="0" xfId="0" applyFont="1" applyAlignment="1">
      <alignment horizontal="center" vertical="top" textRotation="255" indent="1" shrinkToFi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177" fontId="33" fillId="0" borderId="0" xfId="0" applyNumberFormat="1" applyFont="1" applyAlignment="1">
      <alignment horizontal="center" vertical="center"/>
    </xf>
    <xf numFmtId="0" fontId="40" fillId="0" borderId="12" xfId="0" applyFont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41" fillId="0" borderId="12" xfId="0" applyFont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shrinkToFit="1"/>
    </xf>
    <xf numFmtId="0" fontId="42" fillId="0" borderId="12" xfId="0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1" fillId="0" borderId="14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right" vertical="center" shrinkToFit="1"/>
    </xf>
    <xf numFmtId="0" fontId="11" fillId="0" borderId="14" xfId="0" applyFont="1" applyBorder="1" applyAlignment="1">
      <alignment horizontal="righ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3" fillId="0" borderId="0" xfId="0" applyNumberFormat="1" applyFont="1" applyAlignment="1">
      <alignment horizontal="center" vertical="top"/>
    </xf>
    <xf numFmtId="49" fontId="13" fillId="0" borderId="3" xfId="0" applyNumberFormat="1" applyFont="1" applyBorder="1" applyAlignment="1">
      <alignment horizontal="center" vertical="top"/>
    </xf>
    <xf numFmtId="0" fontId="27" fillId="0" borderId="8" xfId="0" applyFont="1" applyBorder="1" applyAlignment="1">
      <alignment horizontal="center" vertical="top" textRotation="255" indent="1" shrinkToFit="1"/>
    </xf>
    <xf numFmtId="49" fontId="26" fillId="0" borderId="0" xfId="0" applyNumberFormat="1" applyFont="1" applyAlignment="1">
      <alignment horizontal="left" vertical="center" indent="1" shrinkToFit="1"/>
    </xf>
    <xf numFmtId="49" fontId="13" fillId="0" borderId="0" xfId="0" applyNumberFormat="1" applyFont="1" applyAlignment="1">
      <alignment horizontal="left" vertical="center" indent="1" shrinkToFit="1"/>
    </xf>
    <xf numFmtId="0" fontId="31" fillId="0" borderId="8" xfId="0" applyFont="1" applyBorder="1" applyAlignment="1">
      <alignment horizontal="center" vertical="top" textRotation="255" indent="1" shrinkToFit="1"/>
    </xf>
    <xf numFmtId="0" fontId="36" fillId="0" borderId="12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14" fontId="36" fillId="0" borderId="12" xfId="0" applyNumberFormat="1" applyFont="1" applyBorder="1" applyAlignment="1">
      <alignment horizontal="center" vertical="center" shrinkToFit="1"/>
    </xf>
    <xf numFmtId="14" fontId="36" fillId="0" borderId="14" xfId="0" applyNumberFormat="1" applyFont="1" applyBorder="1" applyAlignment="1">
      <alignment horizontal="center" vertical="center" shrinkToFit="1"/>
    </xf>
    <xf numFmtId="14" fontId="36" fillId="0" borderId="10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9" fillId="0" borderId="29" xfId="3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0" fillId="0" borderId="0" xfId="3" applyFont="1" applyAlignment="1">
      <alignment horizontal="left" vertical="center" wrapText="1"/>
    </xf>
    <xf numFmtId="0" fontId="9" fillId="5" borderId="8" xfId="3" applyFont="1" applyFill="1" applyBorder="1" applyAlignment="1">
      <alignment horizontal="center" vertical="center"/>
    </xf>
    <xf numFmtId="0" fontId="12" fillId="8" borderId="8" xfId="3" applyFont="1" applyFill="1" applyBorder="1" applyAlignment="1">
      <alignment horizontal="center" vertical="center"/>
    </xf>
    <xf numFmtId="0" fontId="14" fillId="0" borderId="1" xfId="7" applyFont="1" applyBorder="1" applyAlignment="1">
      <alignment horizontal="center" vertical="center" shrinkToFit="1"/>
    </xf>
    <xf numFmtId="0" fontId="14" fillId="0" borderId="2" xfId="7" applyFont="1" applyBorder="1" applyAlignment="1">
      <alignment horizontal="center" vertical="center" shrinkToFit="1"/>
    </xf>
    <xf numFmtId="0" fontId="13" fillId="0" borderId="8" xfId="7" applyFont="1" applyBorder="1" applyAlignment="1">
      <alignment horizontal="center" vertical="center" wrapText="1"/>
    </xf>
    <xf numFmtId="0" fontId="10" fillId="0" borderId="15" xfId="7" applyFont="1" applyBorder="1" applyAlignment="1">
      <alignment horizontal="right" vertical="center"/>
    </xf>
    <xf numFmtId="0" fontId="0" fillId="0" borderId="6" xfId="7" applyFont="1" applyBorder="1" applyAlignment="1">
      <alignment horizontal="right"/>
    </xf>
    <xf numFmtId="0" fontId="0" fillId="0" borderId="11" xfId="7" applyFont="1" applyBorder="1" applyAlignment="1">
      <alignment horizontal="right"/>
    </xf>
    <xf numFmtId="0" fontId="0" fillId="0" borderId="7" xfId="7" applyFont="1" applyBorder="1" applyAlignment="1">
      <alignment horizontal="right"/>
    </xf>
    <xf numFmtId="0" fontId="0" fillId="0" borderId="6" xfId="7" applyFont="1" applyBorder="1" applyAlignment="1">
      <alignment horizontal="right" vertical="center"/>
    </xf>
    <xf numFmtId="0" fontId="0" fillId="0" borderId="7" xfId="7" applyFont="1" applyBorder="1" applyAlignment="1">
      <alignment horizontal="right" vertical="center"/>
    </xf>
    <xf numFmtId="0" fontId="0" fillId="0" borderId="6" xfId="7" applyFont="1" applyBorder="1" applyAlignment="1">
      <alignment vertical="center"/>
    </xf>
    <xf numFmtId="0" fontId="0" fillId="0" borderId="7" xfId="7" applyFont="1" applyBorder="1" applyAlignment="1">
      <alignment vertical="center"/>
    </xf>
    <xf numFmtId="0" fontId="10" fillId="0" borderId="6" xfId="7" applyFont="1" applyBorder="1" applyAlignment="1">
      <alignment horizontal="left" vertical="center"/>
    </xf>
    <xf numFmtId="0" fontId="0" fillId="0" borderId="1" xfId="7" applyFont="1" applyBorder="1" applyAlignment="1">
      <alignment horizontal="left"/>
    </xf>
    <xf numFmtId="0" fontId="10" fillId="0" borderId="7" xfId="7" applyFont="1" applyBorder="1" applyAlignment="1">
      <alignment horizontal="left" vertical="center"/>
    </xf>
    <xf numFmtId="0" fontId="0" fillId="0" borderId="2" xfId="7" applyFont="1" applyBorder="1" applyAlignment="1">
      <alignment horizontal="left"/>
    </xf>
    <xf numFmtId="0" fontId="5" fillId="0" borderId="8" xfId="7" applyBorder="1" applyAlignment="1">
      <alignment horizontal="center" vertical="center" wrapText="1"/>
    </xf>
    <xf numFmtId="0" fontId="5" fillId="0" borderId="8" xfId="7" applyBorder="1"/>
    <xf numFmtId="0" fontId="0" fillId="0" borderId="8" xfId="7" applyFont="1" applyBorder="1" applyAlignment="1">
      <alignment vertical="center"/>
    </xf>
    <xf numFmtId="20" fontId="0" fillId="0" borderId="8" xfId="7" applyNumberFormat="1" applyFont="1" applyBorder="1" applyAlignment="1">
      <alignment horizontal="center" vertical="center"/>
    </xf>
    <xf numFmtId="0" fontId="0" fillId="0" borderId="8" xfId="7" applyFont="1" applyBorder="1" applyAlignment="1">
      <alignment horizontal="center" vertical="center"/>
    </xf>
    <xf numFmtId="20" fontId="0" fillId="0" borderId="15" xfId="7" applyNumberFormat="1" applyFont="1" applyBorder="1" applyAlignment="1">
      <alignment horizontal="center" vertical="center"/>
    </xf>
    <xf numFmtId="20" fontId="0" fillId="0" borderId="1" xfId="7" applyNumberFormat="1" applyFont="1" applyBorder="1" applyAlignment="1">
      <alignment horizontal="center" vertical="center"/>
    </xf>
    <xf numFmtId="20" fontId="0" fillId="0" borderId="11" xfId="7" applyNumberFormat="1" applyFont="1" applyBorder="1" applyAlignment="1">
      <alignment horizontal="center" vertical="center"/>
    </xf>
    <xf numFmtId="20" fontId="0" fillId="0" borderId="2" xfId="7" applyNumberFormat="1" applyFont="1" applyBorder="1" applyAlignment="1">
      <alignment horizontal="center" vertical="center"/>
    </xf>
    <xf numFmtId="0" fontId="12" fillId="0" borderId="15" xfId="7" applyFont="1" applyBorder="1" applyAlignment="1">
      <alignment horizontal="right" vertical="center"/>
    </xf>
    <xf numFmtId="0" fontId="13" fillId="0" borderId="6" xfId="7" applyFont="1" applyBorder="1" applyAlignment="1">
      <alignment horizontal="right"/>
    </xf>
    <xf numFmtId="0" fontId="13" fillId="0" borderId="11" xfId="7" applyFont="1" applyBorder="1" applyAlignment="1">
      <alignment horizontal="right"/>
    </xf>
    <xf numFmtId="0" fontId="13" fillId="0" borderId="7" xfId="7" applyFont="1" applyBorder="1" applyAlignment="1">
      <alignment horizontal="right"/>
    </xf>
    <xf numFmtId="0" fontId="12" fillId="0" borderId="6" xfId="7" applyFont="1" applyBorder="1" applyAlignment="1">
      <alignment horizontal="left" vertical="center"/>
    </xf>
    <xf numFmtId="0" fontId="13" fillId="0" borderId="1" xfId="7" applyFont="1" applyBorder="1" applyAlignment="1">
      <alignment horizontal="left"/>
    </xf>
    <xf numFmtId="0" fontId="12" fillId="0" borderId="7" xfId="7" applyFont="1" applyBorder="1" applyAlignment="1">
      <alignment horizontal="left" vertical="center"/>
    </xf>
    <xf numFmtId="0" fontId="13" fillId="0" borderId="2" xfId="7" applyFont="1" applyBorder="1" applyAlignment="1">
      <alignment horizontal="left"/>
    </xf>
    <xf numFmtId="0" fontId="13" fillId="0" borderId="13" xfId="7" applyFont="1" applyBorder="1" applyAlignment="1">
      <alignment horizontal="center" vertical="center" wrapText="1"/>
    </xf>
    <xf numFmtId="0" fontId="13" fillId="0" borderId="6" xfId="7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/>
    </xf>
    <xf numFmtId="0" fontId="13" fillId="0" borderId="7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5" fillId="0" borderId="8" xfId="7" applyBorder="1" applyAlignment="1">
      <alignment horizontal="center" vertical="center"/>
    </xf>
    <xf numFmtId="0" fontId="5" fillId="0" borderId="8" xfId="7" applyBorder="1" applyAlignment="1">
      <alignment wrapText="1"/>
    </xf>
    <xf numFmtId="0" fontId="13" fillId="0" borderId="15" xfId="7" applyFont="1" applyBorder="1" applyAlignment="1">
      <alignment horizontal="center" vertical="center"/>
    </xf>
    <xf numFmtId="0" fontId="13" fillId="0" borderId="11" xfId="7" applyFont="1" applyBorder="1" applyAlignment="1">
      <alignment horizontal="center" vertical="center"/>
    </xf>
    <xf numFmtId="0" fontId="13" fillId="0" borderId="7" xfId="7" applyFont="1" applyBorder="1" applyAlignment="1">
      <alignment horizontal="center" vertical="center" justifyLastLine="1"/>
    </xf>
    <xf numFmtId="0" fontId="5" fillId="0" borderId="15" xfId="7" applyBorder="1" applyAlignment="1">
      <alignment horizontal="center" vertical="center"/>
    </xf>
    <xf numFmtId="0" fontId="5" fillId="0" borderId="1" xfId="7" applyBorder="1" applyAlignment="1">
      <alignment horizontal="center" vertical="center"/>
    </xf>
    <xf numFmtId="0" fontId="5" fillId="0" borderId="11" xfId="7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11" fillId="0" borderId="15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11" xfId="7" applyFont="1" applyBorder="1" applyAlignment="1">
      <alignment horizontal="center" vertical="center"/>
    </xf>
    <xf numFmtId="0" fontId="11" fillId="0" borderId="7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/>
    </xf>
    <xf numFmtId="0" fontId="5" fillId="0" borderId="8" xfId="7" applyBorder="1" applyAlignment="1">
      <alignment horizontal="center" vertical="center" wrapText="1" shrinkToFit="1"/>
    </xf>
    <xf numFmtId="0" fontId="5" fillId="0" borderId="15" xfId="7" applyBorder="1" applyAlignment="1">
      <alignment horizontal="center" vertical="center" wrapText="1" shrinkToFit="1"/>
    </xf>
    <xf numFmtId="0" fontId="5" fillId="0" borderId="6" xfId="7" applyBorder="1" applyAlignment="1">
      <alignment horizontal="center" vertical="center" wrapText="1" shrinkToFit="1"/>
    </xf>
    <xf numFmtId="0" fontId="5" fillId="0" borderId="1" xfId="7" applyBorder="1" applyAlignment="1">
      <alignment horizontal="center" vertical="center" wrapText="1" shrinkToFit="1"/>
    </xf>
    <xf numFmtId="0" fontId="5" fillId="0" borderId="11" xfId="7" applyBorder="1" applyAlignment="1">
      <alignment horizontal="center" vertical="center" wrapText="1" shrinkToFit="1"/>
    </xf>
    <xf numFmtId="0" fontId="5" fillId="0" borderId="7" xfId="7" applyBorder="1" applyAlignment="1">
      <alignment horizontal="center" vertical="center" wrapText="1" shrinkToFit="1"/>
    </xf>
    <xf numFmtId="0" fontId="5" fillId="0" borderId="2" xfId="7" applyBorder="1" applyAlignment="1">
      <alignment horizontal="center" vertical="center" wrapText="1" shrinkToFit="1"/>
    </xf>
    <xf numFmtId="0" fontId="0" fillId="0" borderId="9" xfId="7" applyFont="1" applyBorder="1" applyAlignment="1">
      <alignment vertical="center"/>
    </xf>
    <xf numFmtId="0" fontId="0" fillId="0" borderId="13" xfId="7" applyFont="1" applyBorder="1" applyAlignment="1">
      <alignment vertical="center"/>
    </xf>
    <xf numFmtId="0" fontId="13" fillId="0" borderId="15" xfId="7" applyFont="1" applyBorder="1" applyAlignment="1">
      <alignment horizontal="center" vertical="center" wrapText="1"/>
    </xf>
    <xf numFmtId="0" fontId="13" fillId="0" borderId="6" xfId="7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0" borderId="11" xfId="7" applyFont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12" fillId="0" borderId="6" xfId="7" applyFont="1" applyBorder="1" applyAlignment="1">
      <alignment horizontal="right" vertical="center"/>
    </xf>
    <xf numFmtId="0" fontId="12" fillId="0" borderId="11" xfId="7" applyFont="1" applyBorder="1" applyAlignment="1">
      <alignment horizontal="right" vertical="center"/>
    </xf>
    <xf numFmtId="0" fontId="12" fillId="0" borderId="7" xfId="7" applyFont="1" applyBorder="1" applyAlignment="1">
      <alignment horizontal="right" vertical="center"/>
    </xf>
    <xf numFmtId="0" fontId="12" fillId="0" borderId="1" xfId="7" applyFont="1" applyBorder="1" applyAlignment="1">
      <alignment horizontal="left" vertical="center"/>
    </xf>
    <xf numFmtId="0" fontId="12" fillId="0" borderId="2" xfId="7" applyFont="1" applyBorder="1" applyAlignment="1">
      <alignment horizontal="left" vertical="center"/>
    </xf>
    <xf numFmtId="0" fontId="10" fillId="0" borderId="4" xfId="7" applyFont="1" applyBorder="1" applyAlignment="1">
      <alignment horizontal="right" vertical="center"/>
    </xf>
    <xf numFmtId="0" fontId="0" fillId="0" borderId="0" xfId="7" applyFont="1" applyAlignment="1">
      <alignment horizontal="right"/>
    </xf>
    <xf numFmtId="0" fontId="0" fillId="0" borderId="0" xfId="7" applyFont="1" applyAlignment="1">
      <alignment horizontal="right" vertical="center"/>
    </xf>
    <xf numFmtId="0" fontId="0" fillId="0" borderId="0" xfId="7" applyFont="1" applyAlignment="1">
      <alignment vertical="center"/>
    </xf>
    <xf numFmtId="0" fontId="10" fillId="0" borderId="0" xfId="7" applyFont="1" applyAlignment="1">
      <alignment horizontal="left" vertical="center"/>
    </xf>
    <xf numFmtId="0" fontId="0" fillId="0" borderId="3" xfId="7" applyFont="1" applyBorder="1" applyAlignment="1">
      <alignment horizontal="left"/>
    </xf>
    <xf numFmtId="49" fontId="13" fillId="0" borderId="13" xfId="7" applyNumberFormat="1" applyFont="1" applyBorder="1" applyAlignment="1">
      <alignment horizontal="center" vertical="center" wrapText="1"/>
    </xf>
    <xf numFmtId="49" fontId="13" fillId="0" borderId="8" xfId="7" applyNumberFormat="1" applyFont="1" applyBorder="1" applyAlignment="1">
      <alignment horizontal="center" vertical="center" wrapText="1"/>
    </xf>
    <xf numFmtId="49" fontId="13" fillId="0" borderId="15" xfId="7" applyNumberFormat="1" applyFont="1" applyBorder="1" applyAlignment="1">
      <alignment horizontal="center" vertical="center" wrapText="1"/>
    </xf>
    <xf numFmtId="49" fontId="13" fillId="0" borderId="6" xfId="7" applyNumberFormat="1" applyFont="1" applyBorder="1" applyAlignment="1">
      <alignment horizontal="center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3" fillId="0" borderId="11" xfId="7" applyNumberFormat="1" applyFont="1" applyBorder="1" applyAlignment="1">
      <alignment horizontal="center" vertical="center" wrapText="1"/>
    </xf>
    <xf numFmtId="49" fontId="13" fillId="0" borderId="7" xfId="7" applyNumberFormat="1" applyFont="1" applyBorder="1" applyAlignment="1">
      <alignment horizontal="center" vertical="center" wrapText="1"/>
    </xf>
    <xf numFmtId="49" fontId="13" fillId="0" borderId="2" xfId="7" applyNumberFormat="1" applyFont="1" applyBorder="1" applyAlignment="1">
      <alignment horizontal="center" vertical="center" wrapText="1"/>
    </xf>
    <xf numFmtId="0" fontId="0" fillId="0" borderId="8" xfId="7" applyFont="1" applyBorder="1" applyAlignment="1">
      <alignment horizontal="center" vertical="center" wrapText="1"/>
    </xf>
    <xf numFmtId="0" fontId="5" fillId="0" borderId="9" xfId="7" applyBorder="1" applyAlignment="1">
      <alignment wrapText="1"/>
    </xf>
    <xf numFmtId="0" fontId="5" fillId="0" borderId="13" xfId="7" applyBorder="1" applyAlignment="1">
      <alignment wrapText="1"/>
    </xf>
    <xf numFmtId="0" fontId="5" fillId="0" borderId="6" xfId="7" applyBorder="1" applyAlignment="1">
      <alignment horizontal="center" vertical="center"/>
    </xf>
    <xf numFmtId="0" fontId="5" fillId="0" borderId="7" xfId="7" applyBorder="1" applyAlignment="1">
      <alignment horizontal="center" vertical="center"/>
    </xf>
    <xf numFmtId="0" fontId="10" fillId="0" borderId="8" xfId="7" applyFont="1" applyBorder="1" applyAlignment="1">
      <alignment horizontal="distributed" vertical="center" justifyLastLine="1"/>
    </xf>
    <xf numFmtId="0" fontId="0" fillId="0" borderId="0" xfId="7" applyFont="1" applyAlignment="1">
      <alignment horizontal="distributed" vertical="center"/>
    </xf>
    <xf numFmtId="0" fontId="0" fillId="0" borderId="0" xfId="7" applyFont="1"/>
    <xf numFmtId="179" fontId="13" fillId="0" borderId="9" xfId="7" applyNumberFormat="1" applyFont="1" applyBorder="1" applyAlignment="1">
      <alignment horizontal="distributed" vertical="center" justifyLastLine="1"/>
    </xf>
    <xf numFmtId="179" fontId="13" fillId="0" borderId="13" xfId="7" applyNumberFormat="1" applyFont="1" applyBorder="1" applyAlignment="1">
      <alignment horizontal="distributed" vertical="center" justifyLastLine="1"/>
    </xf>
    <xf numFmtId="0" fontId="12" fillId="0" borderId="9" xfId="7" applyFont="1" applyBorder="1" applyAlignment="1">
      <alignment horizontal="distributed" vertical="center" justifyLastLine="1"/>
    </xf>
    <xf numFmtId="0" fontId="12" fillId="0" borderId="13" xfId="7" applyFont="1" applyBorder="1" applyAlignment="1">
      <alignment horizontal="distributed" vertical="center" justifyLastLine="1"/>
    </xf>
    <xf numFmtId="0" fontId="0" fillId="0" borderId="8" xfId="7" applyFont="1" applyBorder="1" applyAlignment="1">
      <alignment horizontal="center" vertical="center" justifyLastLine="1"/>
    </xf>
    <xf numFmtId="0" fontId="0" fillId="0" borderId="9" xfId="7" applyFont="1" applyBorder="1" applyAlignment="1">
      <alignment horizontal="center" vertical="center"/>
    </xf>
    <xf numFmtId="0" fontId="0" fillId="0" borderId="13" xfId="7" applyFont="1" applyBorder="1" applyAlignment="1">
      <alignment horizontal="center" vertical="center"/>
    </xf>
    <xf numFmtId="178" fontId="13" fillId="0" borderId="15" xfId="7" applyNumberFormat="1" applyFont="1" applyBorder="1" applyAlignment="1">
      <alignment horizontal="center" vertical="center" justifyLastLine="1"/>
    </xf>
    <xf numFmtId="178" fontId="13" fillId="0" borderId="6" xfId="7" applyNumberFormat="1" applyFont="1" applyBorder="1" applyAlignment="1">
      <alignment horizontal="center" vertical="center" justifyLastLine="1"/>
    </xf>
    <xf numFmtId="178" fontId="13" fillId="0" borderId="1" xfId="7" applyNumberFormat="1" applyFont="1" applyBorder="1" applyAlignment="1">
      <alignment horizontal="center" vertical="center" justifyLastLine="1"/>
    </xf>
    <xf numFmtId="178" fontId="13" fillId="0" borderId="11" xfId="7" applyNumberFormat="1" applyFont="1" applyBorder="1" applyAlignment="1">
      <alignment horizontal="center" vertical="center" justifyLastLine="1"/>
    </xf>
    <xf numFmtId="178" fontId="13" fillId="0" borderId="7" xfId="7" applyNumberFormat="1" applyFont="1" applyBorder="1" applyAlignment="1">
      <alignment horizontal="center" vertical="center" justifyLastLine="1"/>
    </xf>
    <xf numFmtId="178" fontId="13" fillId="0" borderId="2" xfId="7" applyNumberFormat="1" applyFont="1" applyBorder="1" applyAlignment="1">
      <alignment horizontal="center" vertical="center" justifyLastLine="1"/>
    </xf>
    <xf numFmtId="0" fontId="13" fillId="0" borderId="15" xfId="7" applyFont="1" applyBorder="1" applyAlignment="1">
      <alignment horizontal="center" vertical="center" justifyLastLine="1"/>
    </xf>
    <xf numFmtId="0" fontId="13" fillId="0" borderId="6" xfId="7" applyFont="1" applyBorder="1" applyAlignment="1">
      <alignment horizontal="center" vertical="center" justifyLastLine="1"/>
    </xf>
    <xf numFmtId="0" fontId="13" fillId="0" borderId="1" xfId="7" applyFont="1" applyBorder="1" applyAlignment="1">
      <alignment horizontal="center" vertical="center" justifyLastLine="1"/>
    </xf>
    <xf numFmtId="0" fontId="13" fillId="0" borderId="11" xfId="7" applyFont="1" applyBorder="1" applyAlignment="1">
      <alignment horizontal="center" vertical="center" justifyLastLine="1"/>
    </xf>
    <xf numFmtId="0" fontId="13" fillId="0" borderId="2" xfId="7" applyFont="1" applyBorder="1" applyAlignment="1">
      <alignment horizontal="center" vertical="center" justifyLastLine="1"/>
    </xf>
    <xf numFmtId="0" fontId="0" fillId="0" borderId="9" xfId="7" applyFont="1" applyBorder="1" applyAlignment="1">
      <alignment horizontal="distributed" vertical="center" justifyLastLine="1"/>
    </xf>
    <xf numFmtId="0" fontId="0" fillId="0" borderId="13" xfId="7" applyFont="1" applyBorder="1" applyAlignment="1">
      <alignment horizontal="distributed" vertical="center" justifyLastLine="1"/>
    </xf>
    <xf numFmtId="0" fontId="0" fillId="0" borderId="0" xfId="7" applyFont="1" applyAlignment="1">
      <alignment horizontal="distributed" vertical="center" justifyLastLine="1"/>
    </xf>
    <xf numFmtId="0" fontId="5" fillId="0" borderId="8" xfId="7" applyBorder="1" applyAlignment="1">
      <alignment horizontal="center" vertical="center" justifyLastLine="1"/>
    </xf>
    <xf numFmtId="0" fontId="5" fillId="0" borderId="15" xfId="7" applyBorder="1" applyAlignment="1">
      <alignment horizontal="center" vertical="center" justifyLastLine="1"/>
    </xf>
    <xf numFmtId="0" fontId="5" fillId="0" borderId="6" xfId="7" applyBorder="1" applyAlignment="1">
      <alignment horizontal="center" vertical="center" justifyLastLine="1"/>
    </xf>
    <xf numFmtId="0" fontId="5" fillId="0" borderId="1" xfId="7" applyBorder="1" applyAlignment="1">
      <alignment horizontal="center" vertical="center" justifyLastLine="1"/>
    </xf>
    <xf numFmtId="0" fontId="5" fillId="0" borderId="11" xfId="7" applyBorder="1" applyAlignment="1">
      <alignment horizontal="center" vertical="center" justifyLastLine="1"/>
    </xf>
    <xf numFmtId="0" fontId="5" fillId="0" borderId="7" xfId="7" applyBorder="1" applyAlignment="1">
      <alignment horizontal="center" vertical="center" justifyLastLine="1"/>
    </xf>
    <xf numFmtId="0" fontId="5" fillId="0" borderId="2" xfId="7" applyBorder="1" applyAlignment="1">
      <alignment horizontal="center" vertical="center" justifyLastLine="1"/>
    </xf>
    <xf numFmtId="0" fontId="0" fillId="0" borderId="15" xfId="7" applyFont="1" applyBorder="1" applyAlignment="1">
      <alignment horizontal="center" vertical="center" justifyLastLine="1"/>
    </xf>
    <xf numFmtId="0" fontId="0" fillId="0" borderId="6" xfId="7" applyFont="1" applyBorder="1" applyAlignment="1">
      <alignment horizontal="center" vertical="center" justifyLastLine="1"/>
    </xf>
    <xf numFmtId="0" fontId="0" fillId="0" borderId="1" xfId="7" applyFont="1" applyBorder="1" applyAlignment="1">
      <alignment horizontal="center" vertical="center" justifyLastLine="1"/>
    </xf>
    <xf numFmtId="0" fontId="0" fillId="0" borderId="11" xfId="7" applyFont="1" applyBorder="1" applyAlignment="1">
      <alignment horizontal="center" vertical="center" justifyLastLine="1"/>
    </xf>
    <xf numFmtId="0" fontId="0" fillId="0" borderId="7" xfId="7" applyFont="1" applyBorder="1" applyAlignment="1">
      <alignment horizontal="center" vertical="center" justifyLastLine="1"/>
    </xf>
    <xf numFmtId="0" fontId="0" fillId="0" borderId="2" xfId="7" applyFont="1" applyBorder="1" applyAlignment="1">
      <alignment horizontal="center" vertical="center" justifyLastLine="1"/>
    </xf>
    <xf numFmtId="0" fontId="10" fillId="0" borderId="6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/>
    </xf>
    <xf numFmtId="0" fontId="10" fillId="0" borderId="2" xfId="7" applyFont="1" applyBorder="1" applyAlignment="1">
      <alignment horizontal="center" vertical="center"/>
    </xf>
    <xf numFmtId="0" fontId="16" fillId="0" borderId="7" xfId="7" applyFont="1" applyBorder="1" applyAlignment="1">
      <alignment horizontal="left" vertical="center"/>
    </xf>
    <xf numFmtId="0" fontId="16" fillId="0" borderId="7" xfId="7" applyFont="1" applyBorder="1" applyAlignment="1">
      <alignment horizontal="right" vertical="center"/>
    </xf>
    <xf numFmtId="0" fontId="12" fillId="0" borderId="7" xfId="7" applyFont="1" applyBorder="1" applyAlignment="1">
      <alignment horizontal="center" vertical="center"/>
    </xf>
    <xf numFmtId="0" fontId="0" fillId="2" borderId="8" xfId="7" applyFont="1" applyFill="1" applyBorder="1" applyAlignment="1">
      <alignment horizontal="center" vertical="center" justifyLastLine="1"/>
    </xf>
    <xf numFmtId="0" fontId="5" fillId="2" borderId="8" xfId="7" applyFill="1" applyBorder="1" applyAlignment="1">
      <alignment horizontal="center" vertical="center" justifyLastLine="1"/>
    </xf>
    <xf numFmtId="0" fontId="0" fillId="2" borderId="9" xfId="7" applyFont="1" applyFill="1" applyBorder="1" applyAlignment="1">
      <alignment horizontal="center" vertical="center" wrapText="1" justifyLastLine="1"/>
    </xf>
    <xf numFmtId="0" fontId="0" fillId="2" borderId="13" xfId="7" applyFont="1" applyFill="1" applyBorder="1" applyAlignment="1">
      <alignment horizontal="center" vertical="center" justifyLastLine="1"/>
    </xf>
    <xf numFmtId="0" fontId="10" fillId="2" borderId="8" xfId="7" applyFont="1" applyFill="1" applyBorder="1" applyAlignment="1">
      <alignment horizontal="distributed" vertical="center" justifyLastLine="1"/>
    </xf>
    <xf numFmtId="0" fontId="5" fillId="2" borderId="15" xfId="7" applyFill="1" applyBorder="1"/>
    <xf numFmtId="0" fontId="5" fillId="2" borderId="11" xfId="7" applyFill="1" applyBorder="1"/>
    <xf numFmtId="0" fontId="0" fillId="0" borderId="7" xfId="7" applyFont="1" applyBorder="1" applyAlignment="1">
      <alignment horizontal="left" vertical="center"/>
    </xf>
    <xf numFmtId="0" fontId="12" fillId="2" borderId="6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/>
    </xf>
    <xf numFmtId="0" fontId="12" fillId="2" borderId="7" xfId="7" applyFont="1" applyFill="1" applyBorder="1" applyAlignment="1">
      <alignment horizontal="center" vertical="center"/>
    </xf>
    <xf numFmtId="0" fontId="12" fillId="2" borderId="2" xfId="7" applyFont="1" applyFill="1" applyBorder="1" applyAlignment="1">
      <alignment horizontal="center" vertical="center"/>
    </xf>
    <xf numFmtId="0" fontId="5" fillId="2" borderId="15" xfId="7" applyFill="1" applyBorder="1" applyAlignment="1">
      <alignment horizontal="distributed" vertical="center" wrapText="1" justifyLastLine="1"/>
    </xf>
    <xf numFmtId="0" fontId="5" fillId="2" borderId="6" xfId="7" applyFill="1" applyBorder="1" applyAlignment="1">
      <alignment horizontal="distributed" vertical="center" wrapText="1" justifyLastLine="1"/>
    </xf>
    <xf numFmtId="0" fontId="5" fillId="2" borderId="1" xfId="7" applyFill="1" applyBorder="1" applyAlignment="1">
      <alignment horizontal="distributed" vertical="center" wrapText="1" justifyLastLine="1"/>
    </xf>
    <xf numFmtId="0" fontId="5" fillId="2" borderId="11" xfId="7" applyFill="1" applyBorder="1" applyAlignment="1">
      <alignment horizontal="distributed" vertical="center" wrapText="1" justifyLastLine="1"/>
    </xf>
    <xf numFmtId="0" fontId="5" fillId="2" borderId="7" xfId="7" applyFill="1" applyBorder="1" applyAlignment="1">
      <alignment horizontal="distributed" vertical="center" wrapText="1" justifyLastLine="1"/>
    </xf>
    <xf numFmtId="0" fontId="5" fillId="2" borderId="2" xfId="7" applyFill="1" applyBorder="1" applyAlignment="1">
      <alignment horizontal="distributed" vertical="center" wrapText="1" justifyLastLine="1"/>
    </xf>
    <xf numFmtId="0" fontId="13" fillId="0" borderId="0" xfId="7" applyFont="1" applyAlignment="1">
      <alignment horizontal="center"/>
    </xf>
    <xf numFmtId="0" fontId="0" fillId="0" borderId="8" xfId="7" applyFont="1" applyBorder="1" applyAlignment="1">
      <alignment horizontal="distributed" vertical="center" justifyLastLine="1"/>
    </xf>
    <xf numFmtId="0" fontId="13" fillId="3" borderId="6" xfId="7" applyFont="1" applyFill="1" applyBorder="1" applyAlignment="1" applyProtection="1">
      <alignment horizontal="distributed" vertical="center" wrapText="1"/>
      <protection locked="0"/>
    </xf>
    <xf numFmtId="0" fontId="13" fillId="3" borderId="1" xfId="7" applyFont="1" applyFill="1" applyBorder="1" applyAlignment="1">
      <alignment wrapText="1"/>
    </xf>
    <xf numFmtId="0" fontId="13" fillId="3" borderId="7" xfId="7" applyFont="1" applyFill="1" applyBorder="1" applyAlignment="1">
      <alignment wrapText="1"/>
    </xf>
    <xf numFmtId="0" fontId="13" fillId="3" borderId="2" xfId="7" applyFont="1" applyFill="1" applyBorder="1" applyAlignment="1">
      <alignment wrapText="1"/>
    </xf>
    <xf numFmtId="0" fontId="13" fillId="3" borderId="6" xfId="7" applyFont="1" applyFill="1" applyBorder="1" applyAlignment="1" applyProtection="1">
      <alignment horizontal="center" vertical="center" shrinkToFit="1"/>
      <protection locked="0"/>
    </xf>
    <xf numFmtId="0" fontId="13" fillId="3" borderId="1" xfId="7" applyFont="1" applyFill="1" applyBorder="1" applyAlignment="1">
      <alignment horizontal="center" vertical="center" shrinkToFit="1"/>
    </xf>
    <xf numFmtId="0" fontId="13" fillId="3" borderId="7" xfId="7" applyFont="1" applyFill="1" applyBorder="1" applyAlignment="1">
      <alignment horizontal="center" vertical="center" shrinkToFit="1"/>
    </xf>
    <xf numFmtId="0" fontId="13" fillId="3" borderId="2" xfId="7" applyFont="1" applyFill="1" applyBorder="1" applyAlignment="1">
      <alignment horizontal="center" vertical="center" shrinkToFit="1"/>
    </xf>
    <xf numFmtId="0" fontId="13" fillId="2" borderId="6" xfId="7" applyFont="1" applyFill="1" applyBorder="1" applyAlignment="1">
      <alignment horizontal="center" vertical="center"/>
    </xf>
    <xf numFmtId="0" fontId="13" fillId="2" borderId="7" xfId="7" applyFont="1" applyFill="1" applyBorder="1" applyAlignment="1">
      <alignment horizontal="center" vertical="center"/>
    </xf>
    <xf numFmtId="0" fontId="13" fillId="2" borderId="1" xfId="7" applyFont="1" applyFill="1" applyBorder="1" applyAlignment="1">
      <alignment horizontal="center" vertical="center"/>
    </xf>
    <xf numFmtId="0" fontId="13" fillId="2" borderId="0" xfId="7" applyFont="1" applyFill="1" applyAlignment="1">
      <alignment horizontal="center" vertical="center"/>
    </xf>
    <xf numFmtId="0" fontId="13" fillId="2" borderId="3" xfId="7" applyFont="1" applyFill="1" applyBorder="1" applyAlignment="1">
      <alignment horizontal="center" vertical="center"/>
    </xf>
    <xf numFmtId="0" fontId="5" fillId="2" borderId="8" xfId="7" applyFill="1" applyBorder="1" applyAlignment="1">
      <alignment horizontal="center" vertical="center"/>
    </xf>
    <xf numFmtId="20" fontId="5" fillId="0" borderId="15" xfId="7" applyNumberFormat="1" applyBorder="1" applyAlignment="1">
      <alignment horizontal="center" vertical="center"/>
    </xf>
    <xf numFmtId="20" fontId="5" fillId="0" borderId="1" xfId="7" applyNumberFormat="1" applyBorder="1" applyAlignment="1">
      <alignment horizontal="center" vertical="center"/>
    </xf>
    <xf numFmtId="20" fontId="5" fillId="0" borderId="11" xfId="7" applyNumberFormat="1" applyBorder="1" applyAlignment="1">
      <alignment horizontal="center" vertical="center"/>
    </xf>
    <xf numFmtId="20" fontId="5" fillId="0" borderId="2" xfId="7" applyNumberFormat="1" applyBorder="1" applyAlignment="1">
      <alignment horizontal="center" vertical="center"/>
    </xf>
    <xf numFmtId="0" fontId="5" fillId="2" borderId="8" xfId="7" applyFill="1" applyBorder="1" applyAlignment="1">
      <alignment wrapText="1"/>
    </xf>
    <xf numFmtId="0" fontId="5" fillId="2" borderId="15" xfId="7" applyFill="1" applyBorder="1" applyAlignment="1">
      <alignment horizontal="center" vertical="center"/>
    </xf>
    <xf numFmtId="0" fontId="5" fillId="2" borderId="1" xfId="7" applyFill="1" applyBorder="1" applyAlignment="1">
      <alignment horizontal="center" vertical="center"/>
    </xf>
    <xf numFmtId="0" fontId="5" fillId="2" borderId="11" xfId="7" applyFill="1" applyBorder="1" applyAlignment="1">
      <alignment horizontal="center" vertical="center"/>
    </xf>
    <xf numFmtId="0" fontId="5" fillId="2" borderId="2" xfId="7" applyFill="1" applyBorder="1" applyAlignment="1">
      <alignment horizontal="center" vertical="center"/>
    </xf>
    <xf numFmtId="0" fontId="13" fillId="2" borderId="15" xfId="7" applyFont="1" applyFill="1" applyBorder="1" applyAlignment="1">
      <alignment horizontal="center" vertical="center"/>
    </xf>
    <xf numFmtId="0" fontId="13" fillId="2" borderId="11" xfId="7" applyFont="1" applyFill="1" applyBorder="1" applyAlignment="1">
      <alignment horizontal="center" vertical="center"/>
    </xf>
    <xf numFmtId="0" fontId="13" fillId="2" borderId="2" xfId="7" applyFont="1" applyFill="1" applyBorder="1" applyAlignment="1">
      <alignment horizontal="center" vertical="center"/>
    </xf>
  </cellXfs>
  <cellStyles count="14">
    <cellStyle name="桁区切り [0.00] 2" xfId="1" xr:uid="{00000000-0005-0000-0000-000000000000}"/>
    <cellStyle name="標準" xfId="0" builtinId="0"/>
    <cellStyle name="標準 10" xfId="13" xr:uid="{B92149F6-BE99-4B83-B1FC-FB6FE1D25D2E}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5 2" xfId="9" xr:uid="{00000000-0005-0000-0000-000008000000}"/>
    <cellStyle name="標準 6" xfId="10" xr:uid="{00000000-0005-0000-0000-000009000000}"/>
    <cellStyle name="標準 7" xfId="8" xr:uid="{00000000-0005-0000-0000-00000A000000}"/>
    <cellStyle name="標準 8" xfId="11" xr:uid="{603E99AD-29CD-4346-8D1E-87AD627F2416}"/>
    <cellStyle name="標準 9" xfId="12" xr:uid="{06E6DD6B-2CBC-46C6-B224-841894F091E3}"/>
  </cellStyles>
  <dxfs count="0"/>
  <tableStyles count="0" defaultTableStyle="TableStyleMedium9" defaultPivotStyle="PivotStyleLight16"/>
  <colors>
    <mruColors>
      <color rgb="FFCCFF99"/>
      <color rgb="FFCCFFFF"/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3</xdr:row>
      <xdr:rowOff>38100</xdr:rowOff>
    </xdr:from>
    <xdr:to>
      <xdr:col>18</xdr:col>
      <xdr:colOff>161925</xdr:colOff>
      <xdr:row>3</xdr:row>
      <xdr:rowOff>152400</xdr:rowOff>
    </xdr:to>
    <xdr:sp macro="" textlink="">
      <xdr:nvSpPr>
        <xdr:cNvPr id="2" name="Rectangle 33">
          <a:extLst>
            <a:ext uri="{FF2B5EF4-FFF2-40B4-BE49-F238E27FC236}">
              <a16:creationId xmlns:a16="http://schemas.microsoft.com/office/drawing/2014/main" id="{94B10E28-C8D2-4766-8796-8C18E3559F09}"/>
            </a:ext>
          </a:extLst>
        </xdr:cNvPr>
        <xdr:cNvSpPr>
          <a:spLocks noChangeArrowheads="1"/>
        </xdr:cNvSpPr>
      </xdr:nvSpPr>
      <xdr:spPr bwMode="auto">
        <a:xfrm>
          <a:off x="4238625" y="40957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3</xdr:row>
      <xdr:rowOff>9525</xdr:rowOff>
    </xdr:from>
    <xdr:to>
      <xdr:col>18</xdr:col>
      <xdr:colOff>190500</xdr:colOff>
      <xdr:row>4</xdr:row>
      <xdr:rowOff>9525</xdr:rowOff>
    </xdr:to>
    <xdr:sp macro="" textlink="">
      <xdr:nvSpPr>
        <xdr:cNvPr id="3" name="Rectangle 34">
          <a:extLst>
            <a:ext uri="{FF2B5EF4-FFF2-40B4-BE49-F238E27FC236}">
              <a16:creationId xmlns:a16="http://schemas.microsoft.com/office/drawing/2014/main" id="{3BEAC709-7E61-4BF5-AF5A-34F816D7FA4F}"/>
            </a:ext>
          </a:extLst>
        </xdr:cNvPr>
        <xdr:cNvSpPr>
          <a:spLocks noChangeArrowheads="1"/>
        </xdr:cNvSpPr>
      </xdr:nvSpPr>
      <xdr:spPr bwMode="auto">
        <a:xfrm>
          <a:off x="4200526" y="381000"/>
          <a:ext cx="190499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34</xdr:row>
      <xdr:rowOff>0</xdr:rowOff>
    </xdr:from>
    <xdr:to>
      <xdr:col>5</xdr:col>
      <xdr:colOff>123825</xdr:colOff>
      <xdr:row>35</xdr:row>
      <xdr:rowOff>238125</xdr:rowOff>
    </xdr:to>
    <xdr:sp macro="" textlink="">
      <xdr:nvSpPr>
        <xdr:cNvPr id="4" name="Line 40">
          <a:extLst>
            <a:ext uri="{FF2B5EF4-FFF2-40B4-BE49-F238E27FC236}">
              <a16:creationId xmlns:a16="http://schemas.microsoft.com/office/drawing/2014/main" id="{C849A3A8-6B1E-41C4-AD1A-35DBCDF1AD8C}"/>
            </a:ext>
          </a:extLst>
        </xdr:cNvPr>
        <xdr:cNvSpPr>
          <a:spLocks noChangeShapeType="1"/>
        </xdr:cNvSpPr>
      </xdr:nvSpPr>
      <xdr:spPr bwMode="auto">
        <a:xfrm flipV="1">
          <a:off x="1281113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33</xdr:row>
      <xdr:rowOff>190500</xdr:rowOff>
    </xdr:from>
    <xdr:to>
      <xdr:col>6</xdr:col>
      <xdr:colOff>142875</xdr:colOff>
      <xdr:row>36</xdr:row>
      <xdr:rowOff>9525</xdr:rowOff>
    </xdr:to>
    <xdr:sp macro="" textlink="">
      <xdr:nvSpPr>
        <xdr:cNvPr id="5" name="Line 41">
          <a:extLst>
            <a:ext uri="{FF2B5EF4-FFF2-40B4-BE49-F238E27FC236}">
              <a16:creationId xmlns:a16="http://schemas.microsoft.com/office/drawing/2014/main" id="{FABC7276-A83B-472C-A862-AF3053ABC307}"/>
            </a:ext>
          </a:extLst>
        </xdr:cNvPr>
        <xdr:cNvSpPr>
          <a:spLocks noChangeShapeType="1"/>
        </xdr:cNvSpPr>
      </xdr:nvSpPr>
      <xdr:spPr bwMode="auto">
        <a:xfrm>
          <a:off x="1533525" y="8753475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34</xdr:row>
      <xdr:rowOff>0</xdr:rowOff>
    </xdr:from>
    <xdr:to>
      <xdr:col>6</xdr:col>
      <xdr:colOff>133350</xdr:colOff>
      <xdr:row>34</xdr:row>
      <xdr:rowOff>9525</xdr:rowOff>
    </xdr:to>
    <xdr:sp macro="" textlink="">
      <xdr:nvSpPr>
        <xdr:cNvPr id="6" name="Line 42">
          <a:extLst>
            <a:ext uri="{FF2B5EF4-FFF2-40B4-BE49-F238E27FC236}">
              <a16:creationId xmlns:a16="http://schemas.microsoft.com/office/drawing/2014/main" id="{331DA65C-4898-4AEC-9D6E-21DF33F117C6}"/>
            </a:ext>
          </a:extLst>
        </xdr:cNvPr>
        <xdr:cNvSpPr>
          <a:spLocks noChangeShapeType="1"/>
        </xdr:cNvSpPr>
      </xdr:nvSpPr>
      <xdr:spPr bwMode="auto">
        <a:xfrm>
          <a:off x="1281113" y="8753475"/>
          <a:ext cx="252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34</xdr:row>
      <xdr:rowOff>0</xdr:rowOff>
    </xdr:from>
    <xdr:to>
      <xdr:col>7</xdr:col>
      <xdr:colOff>123825</xdr:colOff>
      <xdr:row>35</xdr:row>
      <xdr:rowOff>238125</xdr:rowOff>
    </xdr:to>
    <xdr:sp macro="" textlink="">
      <xdr:nvSpPr>
        <xdr:cNvPr id="7" name="Line 43">
          <a:extLst>
            <a:ext uri="{FF2B5EF4-FFF2-40B4-BE49-F238E27FC236}">
              <a16:creationId xmlns:a16="http://schemas.microsoft.com/office/drawing/2014/main" id="{24B7B007-D816-432E-AACD-35BE8330C4EC}"/>
            </a:ext>
          </a:extLst>
        </xdr:cNvPr>
        <xdr:cNvSpPr>
          <a:spLocks noChangeShapeType="1"/>
        </xdr:cNvSpPr>
      </xdr:nvSpPr>
      <xdr:spPr bwMode="auto">
        <a:xfrm flipV="1">
          <a:off x="1747838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33</xdr:row>
      <xdr:rowOff>190500</xdr:rowOff>
    </xdr:from>
    <xdr:to>
      <xdr:col>8</xdr:col>
      <xdr:colOff>142875</xdr:colOff>
      <xdr:row>36</xdr:row>
      <xdr:rowOff>9525</xdr:rowOff>
    </xdr:to>
    <xdr:sp macro="" textlink="">
      <xdr:nvSpPr>
        <xdr:cNvPr id="8" name="Line 44">
          <a:extLst>
            <a:ext uri="{FF2B5EF4-FFF2-40B4-BE49-F238E27FC236}">
              <a16:creationId xmlns:a16="http://schemas.microsoft.com/office/drawing/2014/main" id="{F6DF3F56-12C6-4BF5-8E8E-84B6C26CBFDB}"/>
            </a:ext>
          </a:extLst>
        </xdr:cNvPr>
        <xdr:cNvSpPr>
          <a:spLocks noChangeShapeType="1"/>
        </xdr:cNvSpPr>
      </xdr:nvSpPr>
      <xdr:spPr bwMode="auto">
        <a:xfrm>
          <a:off x="2000250" y="8753475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34</xdr:row>
      <xdr:rowOff>0</xdr:rowOff>
    </xdr:from>
    <xdr:to>
      <xdr:col>8</xdr:col>
      <xdr:colOff>133350</xdr:colOff>
      <xdr:row>34</xdr:row>
      <xdr:rowOff>9525</xdr:rowOff>
    </xdr:to>
    <xdr:sp macro="" textlink="">
      <xdr:nvSpPr>
        <xdr:cNvPr id="9" name="Line 45">
          <a:extLst>
            <a:ext uri="{FF2B5EF4-FFF2-40B4-BE49-F238E27FC236}">
              <a16:creationId xmlns:a16="http://schemas.microsoft.com/office/drawing/2014/main" id="{3A62941D-B5EE-4029-AA33-AED8D5EC828F}"/>
            </a:ext>
          </a:extLst>
        </xdr:cNvPr>
        <xdr:cNvSpPr>
          <a:spLocks noChangeShapeType="1"/>
        </xdr:cNvSpPr>
      </xdr:nvSpPr>
      <xdr:spPr bwMode="auto">
        <a:xfrm>
          <a:off x="1747838" y="8753475"/>
          <a:ext cx="252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34</xdr:row>
      <xdr:rowOff>0</xdr:rowOff>
    </xdr:from>
    <xdr:to>
      <xdr:col>9</xdr:col>
      <xdr:colOff>123825</xdr:colOff>
      <xdr:row>35</xdr:row>
      <xdr:rowOff>238125</xdr:rowOff>
    </xdr:to>
    <xdr:sp macro="" textlink="">
      <xdr:nvSpPr>
        <xdr:cNvPr id="10" name="Line 46">
          <a:extLst>
            <a:ext uri="{FF2B5EF4-FFF2-40B4-BE49-F238E27FC236}">
              <a16:creationId xmlns:a16="http://schemas.microsoft.com/office/drawing/2014/main" id="{AE124F70-62EB-48FC-9D83-C29438FEC460}"/>
            </a:ext>
          </a:extLst>
        </xdr:cNvPr>
        <xdr:cNvSpPr>
          <a:spLocks noChangeShapeType="1"/>
        </xdr:cNvSpPr>
      </xdr:nvSpPr>
      <xdr:spPr bwMode="auto">
        <a:xfrm flipV="1">
          <a:off x="2214563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133350</xdr:colOff>
      <xdr:row>33</xdr:row>
      <xdr:rowOff>190500</xdr:rowOff>
    </xdr:from>
    <xdr:to>
      <xdr:col>10</xdr:col>
      <xdr:colOff>142875</xdr:colOff>
      <xdr:row>36</xdr:row>
      <xdr:rowOff>9525</xdr:rowOff>
    </xdr:to>
    <xdr:sp macro="" textlink="">
      <xdr:nvSpPr>
        <xdr:cNvPr id="11" name="Line 47">
          <a:extLst>
            <a:ext uri="{FF2B5EF4-FFF2-40B4-BE49-F238E27FC236}">
              <a16:creationId xmlns:a16="http://schemas.microsoft.com/office/drawing/2014/main" id="{56E9334B-F95C-47F0-AC6A-9CCA2A96914F}"/>
            </a:ext>
          </a:extLst>
        </xdr:cNvPr>
        <xdr:cNvSpPr>
          <a:spLocks noChangeShapeType="1"/>
        </xdr:cNvSpPr>
      </xdr:nvSpPr>
      <xdr:spPr bwMode="auto">
        <a:xfrm>
          <a:off x="2466975" y="8753475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34</xdr:row>
      <xdr:rowOff>0</xdr:rowOff>
    </xdr:from>
    <xdr:to>
      <xdr:col>10</xdr:col>
      <xdr:colOff>133350</xdr:colOff>
      <xdr:row>34</xdr:row>
      <xdr:rowOff>9525</xdr:rowOff>
    </xdr:to>
    <xdr:sp macro="" textlink="">
      <xdr:nvSpPr>
        <xdr:cNvPr id="12" name="Line 48">
          <a:extLst>
            <a:ext uri="{FF2B5EF4-FFF2-40B4-BE49-F238E27FC236}">
              <a16:creationId xmlns:a16="http://schemas.microsoft.com/office/drawing/2014/main" id="{E64E910A-45CA-42CD-88D8-56BCDD62562D}"/>
            </a:ext>
          </a:extLst>
        </xdr:cNvPr>
        <xdr:cNvSpPr>
          <a:spLocks noChangeShapeType="1"/>
        </xdr:cNvSpPr>
      </xdr:nvSpPr>
      <xdr:spPr bwMode="auto">
        <a:xfrm>
          <a:off x="2214563" y="8753475"/>
          <a:ext cx="252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34</xdr:row>
      <xdr:rowOff>0</xdr:rowOff>
    </xdr:from>
    <xdr:to>
      <xdr:col>11</xdr:col>
      <xdr:colOff>123825</xdr:colOff>
      <xdr:row>35</xdr:row>
      <xdr:rowOff>238125</xdr:rowOff>
    </xdr:to>
    <xdr:sp macro="" textlink="">
      <xdr:nvSpPr>
        <xdr:cNvPr id="13" name="Line 49">
          <a:extLst>
            <a:ext uri="{FF2B5EF4-FFF2-40B4-BE49-F238E27FC236}">
              <a16:creationId xmlns:a16="http://schemas.microsoft.com/office/drawing/2014/main" id="{8B1CEA10-627D-4B51-A940-39B6FB23E051}"/>
            </a:ext>
          </a:extLst>
        </xdr:cNvPr>
        <xdr:cNvSpPr>
          <a:spLocks noChangeShapeType="1"/>
        </xdr:cNvSpPr>
      </xdr:nvSpPr>
      <xdr:spPr bwMode="auto">
        <a:xfrm flipV="1">
          <a:off x="2681288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33</xdr:row>
      <xdr:rowOff>190500</xdr:rowOff>
    </xdr:from>
    <xdr:to>
      <xdr:col>12</xdr:col>
      <xdr:colOff>142875</xdr:colOff>
      <xdr:row>36</xdr:row>
      <xdr:rowOff>9525</xdr:rowOff>
    </xdr:to>
    <xdr:sp macro="" textlink="">
      <xdr:nvSpPr>
        <xdr:cNvPr id="14" name="Line 50">
          <a:extLst>
            <a:ext uri="{FF2B5EF4-FFF2-40B4-BE49-F238E27FC236}">
              <a16:creationId xmlns:a16="http://schemas.microsoft.com/office/drawing/2014/main" id="{2A7BFC21-3DAE-4225-9406-716FDEB0AB48}"/>
            </a:ext>
          </a:extLst>
        </xdr:cNvPr>
        <xdr:cNvSpPr>
          <a:spLocks noChangeShapeType="1"/>
        </xdr:cNvSpPr>
      </xdr:nvSpPr>
      <xdr:spPr bwMode="auto">
        <a:xfrm>
          <a:off x="2933700" y="8753475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34</xdr:row>
      <xdr:rowOff>0</xdr:rowOff>
    </xdr:from>
    <xdr:to>
      <xdr:col>12</xdr:col>
      <xdr:colOff>133350</xdr:colOff>
      <xdr:row>34</xdr:row>
      <xdr:rowOff>9525</xdr:rowOff>
    </xdr:to>
    <xdr:sp macro="" textlink="">
      <xdr:nvSpPr>
        <xdr:cNvPr id="15" name="Line 51">
          <a:extLst>
            <a:ext uri="{FF2B5EF4-FFF2-40B4-BE49-F238E27FC236}">
              <a16:creationId xmlns:a16="http://schemas.microsoft.com/office/drawing/2014/main" id="{351144CF-01AF-4F79-AE52-0095C699040A}"/>
            </a:ext>
          </a:extLst>
        </xdr:cNvPr>
        <xdr:cNvSpPr>
          <a:spLocks noChangeShapeType="1"/>
        </xdr:cNvSpPr>
      </xdr:nvSpPr>
      <xdr:spPr bwMode="auto">
        <a:xfrm>
          <a:off x="2681288" y="8753475"/>
          <a:ext cx="252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114300</xdr:colOff>
      <xdr:row>34</xdr:row>
      <xdr:rowOff>0</xdr:rowOff>
    </xdr:from>
    <xdr:to>
      <xdr:col>15</xdr:col>
      <xdr:colOff>123825</xdr:colOff>
      <xdr:row>35</xdr:row>
      <xdr:rowOff>238125</xdr:rowOff>
    </xdr:to>
    <xdr:sp macro="" textlink="">
      <xdr:nvSpPr>
        <xdr:cNvPr id="16" name="Line 52">
          <a:extLst>
            <a:ext uri="{FF2B5EF4-FFF2-40B4-BE49-F238E27FC236}">
              <a16:creationId xmlns:a16="http://schemas.microsoft.com/office/drawing/2014/main" id="{93B26EFE-B036-4293-AF0C-93FE618EA66D}"/>
            </a:ext>
          </a:extLst>
        </xdr:cNvPr>
        <xdr:cNvSpPr>
          <a:spLocks noChangeShapeType="1"/>
        </xdr:cNvSpPr>
      </xdr:nvSpPr>
      <xdr:spPr bwMode="auto">
        <a:xfrm flipV="1">
          <a:off x="3614738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133350</xdr:colOff>
      <xdr:row>33</xdr:row>
      <xdr:rowOff>190500</xdr:rowOff>
    </xdr:from>
    <xdr:to>
      <xdr:col>16</xdr:col>
      <xdr:colOff>142875</xdr:colOff>
      <xdr:row>36</xdr:row>
      <xdr:rowOff>9525</xdr:rowOff>
    </xdr:to>
    <xdr:sp macro="" textlink="">
      <xdr:nvSpPr>
        <xdr:cNvPr id="17" name="Line 53">
          <a:extLst>
            <a:ext uri="{FF2B5EF4-FFF2-40B4-BE49-F238E27FC236}">
              <a16:creationId xmlns:a16="http://schemas.microsoft.com/office/drawing/2014/main" id="{9F9E5378-07F5-4D9B-96B0-71C3FE439325}"/>
            </a:ext>
          </a:extLst>
        </xdr:cNvPr>
        <xdr:cNvSpPr>
          <a:spLocks noChangeShapeType="1"/>
        </xdr:cNvSpPr>
      </xdr:nvSpPr>
      <xdr:spPr bwMode="auto">
        <a:xfrm>
          <a:off x="3867150" y="8753475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114300</xdr:colOff>
      <xdr:row>34</xdr:row>
      <xdr:rowOff>0</xdr:rowOff>
    </xdr:from>
    <xdr:to>
      <xdr:col>16</xdr:col>
      <xdr:colOff>133350</xdr:colOff>
      <xdr:row>34</xdr:row>
      <xdr:rowOff>9525</xdr:rowOff>
    </xdr:to>
    <xdr:sp macro="" textlink="">
      <xdr:nvSpPr>
        <xdr:cNvPr id="18" name="Line 54">
          <a:extLst>
            <a:ext uri="{FF2B5EF4-FFF2-40B4-BE49-F238E27FC236}">
              <a16:creationId xmlns:a16="http://schemas.microsoft.com/office/drawing/2014/main" id="{2B70D02F-A7D9-4AB8-AAA1-334183084DAC}"/>
            </a:ext>
          </a:extLst>
        </xdr:cNvPr>
        <xdr:cNvSpPr>
          <a:spLocks noChangeShapeType="1"/>
        </xdr:cNvSpPr>
      </xdr:nvSpPr>
      <xdr:spPr bwMode="auto">
        <a:xfrm>
          <a:off x="3614738" y="8753475"/>
          <a:ext cx="252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34</xdr:row>
      <xdr:rowOff>0</xdr:rowOff>
    </xdr:from>
    <xdr:to>
      <xdr:col>17</xdr:col>
      <xdr:colOff>123825</xdr:colOff>
      <xdr:row>35</xdr:row>
      <xdr:rowOff>238125</xdr:rowOff>
    </xdr:to>
    <xdr:sp macro="" textlink="">
      <xdr:nvSpPr>
        <xdr:cNvPr id="19" name="Line 55">
          <a:extLst>
            <a:ext uri="{FF2B5EF4-FFF2-40B4-BE49-F238E27FC236}">
              <a16:creationId xmlns:a16="http://schemas.microsoft.com/office/drawing/2014/main" id="{8F70F47D-7B8F-40F0-BA0B-341FF31025E8}"/>
            </a:ext>
          </a:extLst>
        </xdr:cNvPr>
        <xdr:cNvSpPr>
          <a:spLocks noChangeShapeType="1"/>
        </xdr:cNvSpPr>
      </xdr:nvSpPr>
      <xdr:spPr bwMode="auto">
        <a:xfrm flipV="1">
          <a:off x="4081463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33</xdr:row>
      <xdr:rowOff>190500</xdr:rowOff>
    </xdr:from>
    <xdr:to>
      <xdr:col>18</xdr:col>
      <xdr:colOff>142875</xdr:colOff>
      <xdr:row>36</xdr:row>
      <xdr:rowOff>9525</xdr:rowOff>
    </xdr:to>
    <xdr:sp macro="" textlink="">
      <xdr:nvSpPr>
        <xdr:cNvPr id="20" name="Line 56">
          <a:extLst>
            <a:ext uri="{FF2B5EF4-FFF2-40B4-BE49-F238E27FC236}">
              <a16:creationId xmlns:a16="http://schemas.microsoft.com/office/drawing/2014/main" id="{2D401C19-4D35-4D5E-BD44-9E3636C3615C}"/>
            </a:ext>
          </a:extLst>
        </xdr:cNvPr>
        <xdr:cNvSpPr>
          <a:spLocks noChangeShapeType="1"/>
        </xdr:cNvSpPr>
      </xdr:nvSpPr>
      <xdr:spPr bwMode="auto">
        <a:xfrm>
          <a:off x="4333875" y="8753475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34</xdr:row>
      <xdr:rowOff>0</xdr:rowOff>
    </xdr:from>
    <xdr:to>
      <xdr:col>18</xdr:col>
      <xdr:colOff>133350</xdr:colOff>
      <xdr:row>34</xdr:row>
      <xdr:rowOff>9525</xdr:rowOff>
    </xdr:to>
    <xdr:sp macro="" textlink="">
      <xdr:nvSpPr>
        <xdr:cNvPr id="21" name="Line 57">
          <a:extLst>
            <a:ext uri="{FF2B5EF4-FFF2-40B4-BE49-F238E27FC236}">
              <a16:creationId xmlns:a16="http://schemas.microsoft.com/office/drawing/2014/main" id="{80E1EE0C-29E1-471F-8AFC-466974608D00}"/>
            </a:ext>
          </a:extLst>
        </xdr:cNvPr>
        <xdr:cNvSpPr>
          <a:spLocks noChangeShapeType="1"/>
        </xdr:cNvSpPr>
      </xdr:nvSpPr>
      <xdr:spPr bwMode="auto">
        <a:xfrm>
          <a:off x="4081463" y="8753475"/>
          <a:ext cx="252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114300</xdr:colOff>
      <xdr:row>34</xdr:row>
      <xdr:rowOff>0</xdr:rowOff>
    </xdr:from>
    <xdr:to>
      <xdr:col>19</xdr:col>
      <xdr:colOff>123825</xdr:colOff>
      <xdr:row>35</xdr:row>
      <xdr:rowOff>238125</xdr:rowOff>
    </xdr:to>
    <xdr:sp macro="" textlink="">
      <xdr:nvSpPr>
        <xdr:cNvPr id="22" name="Line 58">
          <a:extLst>
            <a:ext uri="{FF2B5EF4-FFF2-40B4-BE49-F238E27FC236}">
              <a16:creationId xmlns:a16="http://schemas.microsoft.com/office/drawing/2014/main" id="{9AFDB2D4-DDEA-4E2C-ACF8-6D8166587C9A}"/>
            </a:ext>
          </a:extLst>
        </xdr:cNvPr>
        <xdr:cNvSpPr>
          <a:spLocks noChangeShapeType="1"/>
        </xdr:cNvSpPr>
      </xdr:nvSpPr>
      <xdr:spPr bwMode="auto">
        <a:xfrm flipV="1">
          <a:off x="4548188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133350</xdr:colOff>
      <xdr:row>33</xdr:row>
      <xdr:rowOff>190500</xdr:rowOff>
    </xdr:from>
    <xdr:to>
      <xdr:col>20</xdr:col>
      <xdr:colOff>142875</xdr:colOff>
      <xdr:row>36</xdr:row>
      <xdr:rowOff>9525</xdr:rowOff>
    </xdr:to>
    <xdr:sp macro="" textlink="">
      <xdr:nvSpPr>
        <xdr:cNvPr id="23" name="Line 59">
          <a:extLst>
            <a:ext uri="{FF2B5EF4-FFF2-40B4-BE49-F238E27FC236}">
              <a16:creationId xmlns:a16="http://schemas.microsoft.com/office/drawing/2014/main" id="{88BC85AF-4444-45C4-AD9E-27E9CFE8B43D}"/>
            </a:ext>
          </a:extLst>
        </xdr:cNvPr>
        <xdr:cNvSpPr>
          <a:spLocks noChangeShapeType="1"/>
        </xdr:cNvSpPr>
      </xdr:nvSpPr>
      <xdr:spPr bwMode="auto">
        <a:xfrm>
          <a:off x="4800600" y="8753475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114300</xdr:colOff>
      <xdr:row>34</xdr:row>
      <xdr:rowOff>0</xdr:rowOff>
    </xdr:from>
    <xdr:to>
      <xdr:col>20</xdr:col>
      <xdr:colOff>133350</xdr:colOff>
      <xdr:row>34</xdr:row>
      <xdr:rowOff>9525</xdr:rowOff>
    </xdr:to>
    <xdr:sp macro="" textlink="">
      <xdr:nvSpPr>
        <xdr:cNvPr id="24" name="Line 60">
          <a:extLst>
            <a:ext uri="{FF2B5EF4-FFF2-40B4-BE49-F238E27FC236}">
              <a16:creationId xmlns:a16="http://schemas.microsoft.com/office/drawing/2014/main" id="{FFB19EC1-F479-4E01-BC36-7378824883BA}"/>
            </a:ext>
          </a:extLst>
        </xdr:cNvPr>
        <xdr:cNvSpPr>
          <a:spLocks noChangeShapeType="1"/>
        </xdr:cNvSpPr>
      </xdr:nvSpPr>
      <xdr:spPr bwMode="auto">
        <a:xfrm>
          <a:off x="4548188" y="8753475"/>
          <a:ext cx="252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34</xdr:row>
      <xdr:rowOff>0</xdr:rowOff>
    </xdr:from>
    <xdr:to>
      <xdr:col>21</xdr:col>
      <xdr:colOff>123825</xdr:colOff>
      <xdr:row>35</xdr:row>
      <xdr:rowOff>238125</xdr:rowOff>
    </xdr:to>
    <xdr:sp macro="" textlink="">
      <xdr:nvSpPr>
        <xdr:cNvPr id="25" name="Line 61">
          <a:extLst>
            <a:ext uri="{FF2B5EF4-FFF2-40B4-BE49-F238E27FC236}">
              <a16:creationId xmlns:a16="http://schemas.microsoft.com/office/drawing/2014/main" id="{713772EC-7FB4-47F6-A2B8-6A1EC0943B03}"/>
            </a:ext>
          </a:extLst>
        </xdr:cNvPr>
        <xdr:cNvSpPr>
          <a:spLocks noChangeShapeType="1"/>
        </xdr:cNvSpPr>
      </xdr:nvSpPr>
      <xdr:spPr bwMode="auto">
        <a:xfrm flipV="1">
          <a:off x="5014913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133350</xdr:colOff>
      <xdr:row>33</xdr:row>
      <xdr:rowOff>190500</xdr:rowOff>
    </xdr:from>
    <xdr:to>
      <xdr:col>22</xdr:col>
      <xdr:colOff>142875</xdr:colOff>
      <xdr:row>36</xdr:row>
      <xdr:rowOff>9525</xdr:rowOff>
    </xdr:to>
    <xdr:sp macro="" textlink="">
      <xdr:nvSpPr>
        <xdr:cNvPr id="26" name="Line 62">
          <a:extLst>
            <a:ext uri="{FF2B5EF4-FFF2-40B4-BE49-F238E27FC236}">
              <a16:creationId xmlns:a16="http://schemas.microsoft.com/office/drawing/2014/main" id="{DF1BBDF9-5FDC-4F83-B26E-E9132F468655}"/>
            </a:ext>
          </a:extLst>
        </xdr:cNvPr>
        <xdr:cNvSpPr>
          <a:spLocks noChangeShapeType="1"/>
        </xdr:cNvSpPr>
      </xdr:nvSpPr>
      <xdr:spPr bwMode="auto">
        <a:xfrm>
          <a:off x="5267325" y="8753475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34</xdr:row>
      <xdr:rowOff>0</xdr:rowOff>
    </xdr:from>
    <xdr:to>
      <xdr:col>22</xdr:col>
      <xdr:colOff>133350</xdr:colOff>
      <xdr:row>34</xdr:row>
      <xdr:rowOff>9525</xdr:rowOff>
    </xdr:to>
    <xdr:sp macro="" textlink="">
      <xdr:nvSpPr>
        <xdr:cNvPr id="27" name="Line 63">
          <a:extLst>
            <a:ext uri="{FF2B5EF4-FFF2-40B4-BE49-F238E27FC236}">
              <a16:creationId xmlns:a16="http://schemas.microsoft.com/office/drawing/2014/main" id="{9D62632B-0C67-4588-9EB9-833BF9E3EC01}"/>
            </a:ext>
          </a:extLst>
        </xdr:cNvPr>
        <xdr:cNvSpPr>
          <a:spLocks noChangeShapeType="1"/>
        </xdr:cNvSpPr>
      </xdr:nvSpPr>
      <xdr:spPr bwMode="auto">
        <a:xfrm>
          <a:off x="5014913" y="8753475"/>
          <a:ext cx="252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34</xdr:row>
      <xdr:rowOff>0</xdr:rowOff>
    </xdr:from>
    <xdr:to>
      <xdr:col>7</xdr:col>
      <xdr:colOff>123825</xdr:colOff>
      <xdr:row>35</xdr:row>
      <xdr:rowOff>238125</xdr:rowOff>
    </xdr:to>
    <xdr:sp macro="" textlink="">
      <xdr:nvSpPr>
        <xdr:cNvPr id="28" name="Line 64">
          <a:extLst>
            <a:ext uri="{FF2B5EF4-FFF2-40B4-BE49-F238E27FC236}">
              <a16:creationId xmlns:a16="http://schemas.microsoft.com/office/drawing/2014/main" id="{1FC78804-2859-468A-BFE8-8711AE26E610}"/>
            </a:ext>
          </a:extLst>
        </xdr:cNvPr>
        <xdr:cNvSpPr>
          <a:spLocks noChangeShapeType="1"/>
        </xdr:cNvSpPr>
      </xdr:nvSpPr>
      <xdr:spPr bwMode="auto">
        <a:xfrm flipV="1">
          <a:off x="1747838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34</xdr:row>
      <xdr:rowOff>0</xdr:rowOff>
    </xdr:from>
    <xdr:to>
      <xdr:col>9</xdr:col>
      <xdr:colOff>123825</xdr:colOff>
      <xdr:row>35</xdr:row>
      <xdr:rowOff>238125</xdr:rowOff>
    </xdr:to>
    <xdr:sp macro="" textlink="">
      <xdr:nvSpPr>
        <xdr:cNvPr id="29" name="Line 65">
          <a:extLst>
            <a:ext uri="{FF2B5EF4-FFF2-40B4-BE49-F238E27FC236}">
              <a16:creationId xmlns:a16="http://schemas.microsoft.com/office/drawing/2014/main" id="{CA17F690-A8CA-4F44-A889-ED132D6765B5}"/>
            </a:ext>
          </a:extLst>
        </xdr:cNvPr>
        <xdr:cNvSpPr>
          <a:spLocks noChangeShapeType="1"/>
        </xdr:cNvSpPr>
      </xdr:nvSpPr>
      <xdr:spPr bwMode="auto">
        <a:xfrm flipV="1">
          <a:off x="2214563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34</xdr:row>
      <xdr:rowOff>0</xdr:rowOff>
    </xdr:from>
    <xdr:to>
      <xdr:col>11</xdr:col>
      <xdr:colOff>123825</xdr:colOff>
      <xdr:row>35</xdr:row>
      <xdr:rowOff>238125</xdr:rowOff>
    </xdr:to>
    <xdr:sp macro="" textlink="">
      <xdr:nvSpPr>
        <xdr:cNvPr id="30" name="Line 66">
          <a:extLst>
            <a:ext uri="{FF2B5EF4-FFF2-40B4-BE49-F238E27FC236}">
              <a16:creationId xmlns:a16="http://schemas.microsoft.com/office/drawing/2014/main" id="{245E2A6A-9E17-4B59-AA9F-5393AB0F86D0}"/>
            </a:ext>
          </a:extLst>
        </xdr:cNvPr>
        <xdr:cNvSpPr>
          <a:spLocks noChangeShapeType="1"/>
        </xdr:cNvSpPr>
      </xdr:nvSpPr>
      <xdr:spPr bwMode="auto">
        <a:xfrm flipV="1">
          <a:off x="2681288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114300</xdr:colOff>
      <xdr:row>34</xdr:row>
      <xdr:rowOff>0</xdr:rowOff>
    </xdr:from>
    <xdr:to>
      <xdr:col>15</xdr:col>
      <xdr:colOff>123825</xdr:colOff>
      <xdr:row>35</xdr:row>
      <xdr:rowOff>238125</xdr:rowOff>
    </xdr:to>
    <xdr:sp macro="" textlink="">
      <xdr:nvSpPr>
        <xdr:cNvPr id="31" name="Line 67">
          <a:extLst>
            <a:ext uri="{FF2B5EF4-FFF2-40B4-BE49-F238E27FC236}">
              <a16:creationId xmlns:a16="http://schemas.microsoft.com/office/drawing/2014/main" id="{89519A02-8CC9-4B69-A44B-A4617503FD32}"/>
            </a:ext>
          </a:extLst>
        </xdr:cNvPr>
        <xdr:cNvSpPr>
          <a:spLocks noChangeShapeType="1"/>
        </xdr:cNvSpPr>
      </xdr:nvSpPr>
      <xdr:spPr bwMode="auto">
        <a:xfrm flipV="1">
          <a:off x="3614738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34</xdr:row>
      <xdr:rowOff>0</xdr:rowOff>
    </xdr:from>
    <xdr:to>
      <xdr:col>17</xdr:col>
      <xdr:colOff>123825</xdr:colOff>
      <xdr:row>35</xdr:row>
      <xdr:rowOff>238125</xdr:rowOff>
    </xdr:to>
    <xdr:sp macro="" textlink="">
      <xdr:nvSpPr>
        <xdr:cNvPr id="32" name="Line 68">
          <a:extLst>
            <a:ext uri="{FF2B5EF4-FFF2-40B4-BE49-F238E27FC236}">
              <a16:creationId xmlns:a16="http://schemas.microsoft.com/office/drawing/2014/main" id="{BEF61C69-1B00-468C-B40F-854372E177BF}"/>
            </a:ext>
          </a:extLst>
        </xdr:cNvPr>
        <xdr:cNvSpPr>
          <a:spLocks noChangeShapeType="1"/>
        </xdr:cNvSpPr>
      </xdr:nvSpPr>
      <xdr:spPr bwMode="auto">
        <a:xfrm flipV="1">
          <a:off x="4081463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114300</xdr:colOff>
      <xdr:row>34</xdr:row>
      <xdr:rowOff>0</xdr:rowOff>
    </xdr:from>
    <xdr:to>
      <xdr:col>19</xdr:col>
      <xdr:colOff>123825</xdr:colOff>
      <xdr:row>35</xdr:row>
      <xdr:rowOff>238125</xdr:rowOff>
    </xdr:to>
    <xdr:sp macro="" textlink="">
      <xdr:nvSpPr>
        <xdr:cNvPr id="33" name="Line 69">
          <a:extLst>
            <a:ext uri="{FF2B5EF4-FFF2-40B4-BE49-F238E27FC236}">
              <a16:creationId xmlns:a16="http://schemas.microsoft.com/office/drawing/2014/main" id="{98567065-07D2-49C4-A710-0C8A0D6A7FEC}"/>
            </a:ext>
          </a:extLst>
        </xdr:cNvPr>
        <xdr:cNvSpPr>
          <a:spLocks noChangeShapeType="1"/>
        </xdr:cNvSpPr>
      </xdr:nvSpPr>
      <xdr:spPr bwMode="auto">
        <a:xfrm flipV="1">
          <a:off x="4548188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34</xdr:row>
      <xdr:rowOff>0</xdr:rowOff>
    </xdr:from>
    <xdr:to>
      <xdr:col>21</xdr:col>
      <xdr:colOff>123825</xdr:colOff>
      <xdr:row>35</xdr:row>
      <xdr:rowOff>238125</xdr:rowOff>
    </xdr:to>
    <xdr:sp macro="" textlink="">
      <xdr:nvSpPr>
        <xdr:cNvPr id="34" name="Line 70">
          <a:extLst>
            <a:ext uri="{FF2B5EF4-FFF2-40B4-BE49-F238E27FC236}">
              <a16:creationId xmlns:a16="http://schemas.microsoft.com/office/drawing/2014/main" id="{A2E75F02-B216-4D43-967A-236269C04156}"/>
            </a:ext>
          </a:extLst>
        </xdr:cNvPr>
        <xdr:cNvSpPr>
          <a:spLocks noChangeShapeType="1"/>
        </xdr:cNvSpPr>
      </xdr:nvSpPr>
      <xdr:spPr bwMode="auto">
        <a:xfrm flipV="1">
          <a:off x="5014913" y="875347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31</xdr:row>
      <xdr:rowOff>247650</xdr:rowOff>
    </xdr:from>
    <xdr:to>
      <xdr:col>31</xdr:col>
      <xdr:colOff>228600</xdr:colOff>
      <xdr:row>31</xdr:row>
      <xdr:rowOff>257175</xdr:rowOff>
    </xdr:to>
    <xdr:sp macro="" textlink="">
      <xdr:nvSpPr>
        <xdr:cNvPr id="35" name="Line 71">
          <a:extLst>
            <a:ext uri="{FF2B5EF4-FFF2-40B4-BE49-F238E27FC236}">
              <a16:creationId xmlns:a16="http://schemas.microsoft.com/office/drawing/2014/main" id="{D3DB5D43-0BA7-4C8C-9246-8A1A276EAC9C}"/>
            </a:ext>
          </a:extLst>
        </xdr:cNvPr>
        <xdr:cNvSpPr>
          <a:spLocks noChangeShapeType="1"/>
        </xdr:cNvSpPr>
      </xdr:nvSpPr>
      <xdr:spPr bwMode="auto">
        <a:xfrm>
          <a:off x="495300" y="8315325"/>
          <a:ext cx="6967538" cy="9525"/>
        </a:xfrm>
        <a:prstGeom prst="line">
          <a:avLst/>
        </a:prstGeom>
        <a:noFill/>
        <a:ln w="285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31</xdr:row>
      <xdr:rowOff>285750</xdr:rowOff>
    </xdr:from>
    <xdr:to>
      <xdr:col>14</xdr:col>
      <xdr:colOff>19050</xdr:colOff>
      <xdr:row>37</xdr:row>
      <xdr:rowOff>219075</xdr:rowOff>
    </xdr:to>
    <xdr:sp macro="" textlink="">
      <xdr:nvSpPr>
        <xdr:cNvPr id="36" name="Line 72">
          <a:extLst>
            <a:ext uri="{FF2B5EF4-FFF2-40B4-BE49-F238E27FC236}">
              <a16:creationId xmlns:a16="http://schemas.microsoft.com/office/drawing/2014/main" id="{F4918299-A08B-4890-8AFC-F80011430795}"/>
            </a:ext>
          </a:extLst>
        </xdr:cNvPr>
        <xdr:cNvSpPr>
          <a:spLocks noChangeShapeType="1"/>
        </xdr:cNvSpPr>
      </xdr:nvSpPr>
      <xdr:spPr bwMode="auto">
        <a:xfrm>
          <a:off x="3276600" y="8353425"/>
          <a:ext cx="9525" cy="1333500"/>
        </a:xfrm>
        <a:prstGeom prst="line">
          <a:avLst/>
        </a:prstGeom>
        <a:noFill/>
        <a:ln w="285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25400</xdr:colOff>
      <xdr:row>14</xdr:row>
      <xdr:rowOff>50800</xdr:rowOff>
    </xdr:from>
    <xdr:to>
      <xdr:col>28</xdr:col>
      <xdr:colOff>182880</xdr:colOff>
      <xdr:row>14</xdr:row>
      <xdr:rowOff>208280</xdr:rowOff>
    </xdr:to>
    <xdr:sp macro="" textlink="">
      <xdr:nvSpPr>
        <xdr:cNvPr id="37" name="フレーム 36">
          <a:extLst>
            <a:ext uri="{FF2B5EF4-FFF2-40B4-BE49-F238E27FC236}">
              <a16:creationId xmlns:a16="http://schemas.microsoft.com/office/drawing/2014/main" id="{850F06BD-2C11-4EF2-B1F2-DC701D11697D}"/>
            </a:ext>
          </a:extLst>
        </xdr:cNvPr>
        <xdr:cNvSpPr/>
      </xdr:nvSpPr>
      <xdr:spPr>
        <a:xfrm>
          <a:off x="6559550" y="324167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50800</xdr:colOff>
      <xdr:row>8</xdr:row>
      <xdr:rowOff>55880</xdr:rowOff>
    </xdr:from>
    <xdr:to>
      <xdr:col>12</xdr:col>
      <xdr:colOff>213360</xdr:colOff>
      <xdr:row>8</xdr:row>
      <xdr:rowOff>208280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972D5788-DD75-4CC3-9E78-DB9F2C4AD78B}"/>
            </a:ext>
          </a:extLst>
        </xdr:cNvPr>
        <xdr:cNvSpPr/>
      </xdr:nvSpPr>
      <xdr:spPr>
        <a:xfrm>
          <a:off x="2851150" y="1465580"/>
          <a:ext cx="16256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7</xdr:row>
      <xdr:rowOff>60960</xdr:rowOff>
    </xdr:from>
    <xdr:to>
      <xdr:col>0</xdr:col>
      <xdr:colOff>182880</xdr:colOff>
      <xdr:row>7</xdr:row>
      <xdr:rowOff>218440</xdr:rowOff>
    </xdr:to>
    <xdr:sp macro="" textlink="">
      <xdr:nvSpPr>
        <xdr:cNvPr id="39" name="フレーム 38">
          <a:extLst>
            <a:ext uri="{FF2B5EF4-FFF2-40B4-BE49-F238E27FC236}">
              <a16:creationId xmlns:a16="http://schemas.microsoft.com/office/drawing/2014/main" id="{DF0D323B-E13D-4C97-BEE0-2DC0A87331FC}"/>
            </a:ext>
          </a:extLst>
        </xdr:cNvPr>
        <xdr:cNvSpPr/>
      </xdr:nvSpPr>
      <xdr:spPr>
        <a:xfrm>
          <a:off x="25400" y="123253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20320</xdr:colOff>
      <xdr:row>7</xdr:row>
      <xdr:rowOff>50800</xdr:rowOff>
    </xdr:from>
    <xdr:to>
      <xdr:col>4</xdr:col>
      <xdr:colOff>177800</xdr:colOff>
      <xdr:row>7</xdr:row>
      <xdr:rowOff>208280</xdr:rowOff>
    </xdr:to>
    <xdr:sp macro="" textlink="">
      <xdr:nvSpPr>
        <xdr:cNvPr id="40" name="フレーム 39">
          <a:extLst>
            <a:ext uri="{FF2B5EF4-FFF2-40B4-BE49-F238E27FC236}">
              <a16:creationId xmlns:a16="http://schemas.microsoft.com/office/drawing/2014/main" id="{27F81EA1-73D8-45C9-878A-23841F6A094D}"/>
            </a:ext>
          </a:extLst>
        </xdr:cNvPr>
        <xdr:cNvSpPr/>
      </xdr:nvSpPr>
      <xdr:spPr>
        <a:xfrm>
          <a:off x="953770" y="122237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30480</xdr:colOff>
      <xdr:row>7</xdr:row>
      <xdr:rowOff>45720</xdr:rowOff>
    </xdr:from>
    <xdr:to>
      <xdr:col>8</xdr:col>
      <xdr:colOff>187960</xdr:colOff>
      <xdr:row>7</xdr:row>
      <xdr:rowOff>203200</xdr:rowOff>
    </xdr:to>
    <xdr:sp macro="" textlink="">
      <xdr:nvSpPr>
        <xdr:cNvPr id="41" name="フレーム 40">
          <a:extLst>
            <a:ext uri="{FF2B5EF4-FFF2-40B4-BE49-F238E27FC236}">
              <a16:creationId xmlns:a16="http://schemas.microsoft.com/office/drawing/2014/main" id="{A268994B-DC63-4442-B6C2-F46240C5889C}"/>
            </a:ext>
          </a:extLst>
        </xdr:cNvPr>
        <xdr:cNvSpPr/>
      </xdr:nvSpPr>
      <xdr:spPr>
        <a:xfrm>
          <a:off x="1897380" y="121729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40640</xdr:colOff>
      <xdr:row>7</xdr:row>
      <xdr:rowOff>50800</xdr:rowOff>
    </xdr:from>
    <xdr:to>
      <xdr:col>12</xdr:col>
      <xdr:colOff>203200</xdr:colOff>
      <xdr:row>7</xdr:row>
      <xdr:rowOff>203200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354EE8DB-E05D-4DA3-ADE0-51038CE3DC00}"/>
            </a:ext>
          </a:extLst>
        </xdr:cNvPr>
        <xdr:cNvSpPr/>
      </xdr:nvSpPr>
      <xdr:spPr>
        <a:xfrm>
          <a:off x="2840990" y="1222375"/>
          <a:ext cx="16256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45720</xdr:colOff>
      <xdr:row>7</xdr:row>
      <xdr:rowOff>50800</xdr:rowOff>
    </xdr:from>
    <xdr:to>
      <xdr:col>16</xdr:col>
      <xdr:colOff>208280</xdr:colOff>
      <xdr:row>7</xdr:row>
      <xdr:rowOff>203200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F0438016-004A-41D9-9F55-726C2D70F8FD}"/>
            </a:ext>
          </a:extLst>
        </xdr:cNvPr>
        <xdr:cNvSpPr/>
      </xdr:nvSpPr>
      <xdr:spPr>
        <a:xfrm>
          <a:off x="3779520" y="1222375"/>
          <a:ext cx="16256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55880</xdr:colOff>
      <xdr:row>8</xdr:row>
      <xdr:rowOff>50800</xdr:rowOff>
    </xdr:from>
    <xdr:to>
      <xdr:col>16</xdr:col>
      <xdr:colOff>218440</xdr:colOff>
      <xdr:row>8</xdr:row>
      <xdr:rowOff>203200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543F34BF-8245-48E8-AD85-D29DC750EF10}"/>
            </a:ext>
          </a:extLst>
        </xdr:cNvPr>
        <xdr:cNvSpPr/>
      </xdr:nvSpPr>
      <xdr:spPr>
        <a:xfrm>
          <a:off x="3789680" y="1460500"/>
          <a:ext cx="16256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30480</xdr:colOff>
      <xdr:row>7</xdr:row>
      <xdr:rowOff>50800</xdr:rowOff>
    </xdr:from>
    <xdr:to>
      <xdr:col>20</xdr:col>
      <xdr:colOff>187960</xdr:colOff>
      <xdr:row>7</xdr:row>
      <xdr:rowOff>208280</xdr:rowOff>
    </xdr:to>
    <xdr:sp macro="" textlink="">
      <xdr:nvSpPr>
        <xdr:cNvPr id="45" name="フレーム 44">
          <a:extLst>
            <a:ext uri="{FF2B5EF4-FFF2-40B4-BE49-F238E27FC236}">
              <a16:creationId xmlns:a16="http://schemas.microsoft.com/office/drawing/2014/main" id="{BE317EEA-6F65-4D05-B70E-F46C1C8AAA22}"/>
            </a:ext>
          </a:extLst>
        </xdr:cNvPr>
        <xdr:cNvSpPr/>
      </xdr:nvSpPr>
      <xdr:spPr>
        <a:xfrm>
          <a:off x="4697730" y="122237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30480</xdr:colOff>
      <xdr:row>7</xdr:row>
      <xdr:rowOff>45720</xdr:rowOff>
    </xdr:from>
    <xdr:to>
      <xdr:col>24</xdr:col>
      <xdr:colOff>193040</xdr:colOff>
      <xdr:row>7</xdr:row>
      <xdr:rowOff>198120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86F6629F-B9B9-4E8E-9CAE-5F0A5244D310}"/>
            </a:ext>
          </a:extLst>
        </xdr:cNvPr>
        <xdr:cNvSpPr/>
      </xdr:nvSpPr>
      <xdr:spPr>
        <a:xfrm>
          <a:off x="5631180" y="1217295"/>
          <a:ext cx="16256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8</xdr:row>
      <xdr:rowOff>45720</xdr:rowOff>
    </xdr:from>
    <xdr:to>
      <xdr:col>24</xdr:col>
      <xdr:colOff>208280</xdr:colOff>
      <xdr:row>8</xdr:row>
      <xdr:rowOff>198120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35A44784-14D4-4D63-9B1A-1C6388F3A15C}"/>
            </a:ext>
          </a:extLst>
        </xdr:cNvPr>
        <xdr:cNvSpPr/>
      </xdr:nvSpPr>
      <xdr:spPr>
        <a:xfrm>
          <a:off x="5646420" y="1455420"/>
          <a:ext cx="16256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35560</xdr:colOff>
      <xdr:row>7</xdr:row>
      <xdr:rowOff>45720</xdr:rowOff>
    </xdr:from>
    <xdr:to>
      <xdr:col>28</xdr:col>
      <xdr:colOff>193040</xdr:colOff>
      <xdr:row>7</xdr:row>
      <xdr:rowOff>203200</xdr:rowOff>
    </xdr:to>
    <xdr:sp macro="" textlink="">
      <xdr:nvSpPr>
        <xdr:cNvPr id="48" name="フレーム 47">
          <a:extLst>
            <a:ext uri="{FF2B5EF4-FFF2-40B4-BE49-F238E27FC236}">
              <a16:creationId xmlns:a16="http://schemas.microsoft.com/office/drawing/2014/main" id="{EA9A18E0-4684-43F3-812F-0DF230B33885}"/>
            </a:ext>
          </a:extLst>
        </xdr:cNvPr>
        <xdr:cNvSpPr/>
      </xdr:nvSpPr>
      <xdr:spPr>
        <a:xfrm>
          <a:off x="6569710" y="121729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</xdr:colOff>
      <xdr:row>14</xdr:row>
      <xdr:rowOff>55880</xdr:rowOff>
    </xdr:from>
    <xdr:to>
      <xdr:col>0</xdr:col>
      <xdr:colOff>187960</xdr:colOff>
      <xdr:row>14</xdr:row>
      <xdr:rowOff>213360</xdr:rowOff>
    </xdr:to>
    <xdr:sp macro="" textlink="">
      <xdr:nvSpPr>
        <xdr:cNvPr id="49" name="フレーム 48">
          <a:extLst>
            <a:ext uri="{FF2B5EF4-FFF2-40B4-BE49-F238E27FC236}">
              <a16:creationId xmlns:a16="http://schemas.microsoft.com/office/drawing/2014/main" id="{3523BD9C-306D-4C7E-B2EA-7C6131D794D7}"/>
            </a:ext>
          </a:extLst>
        </xdr:cNvPr>
        <xdr:cNvSpPr/>
      </xdr:nvSpPr>
      <xdr:spPr>
        <a:xfrm>
          <a:off x="30480" y="324675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35560</xdr:colOff>
      <xdr:row>14</xdr:row>
      <xdr:rowOff>55880</xdr:rowOff>
    </xdr:from>
    <xdr:to>
      <xdr:col>4</xdr:col>
      <xdr:colOff>193040</xdr:colOff>
      <xdr:row>14</xdr:row>
      <xdr:rowOff>213360</xdr:rowOff>
    </xdr:to>
    <xdr:sp macro="" textlink="">
      <xdr:nvSpPr>
        <xdr:cNvPr id="50" name="フレーム 49">
          <a:extLst>
            <a:ext uri="{FF2B5EF4-FFF2-40B4-BE49-F238E27FC236}">
              <a16:creationId xmlns:a16="http://schemas.microsoft.com/office/drawing/2014/main" id="{31420502-9493-4C80-91FF-6981381D957D}"/>
            </a:ext>
          </a:extLst>
        </xdr:cNvPr>
        <xdr:cNvSpPr/>
      </xdr:nvSpPr>
      <xdr:spPr>
        <a:xfrm>
          <a:off x="969010" y="324675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20320</xdr:colOff>
      <xdr:row>14</xdr:row>
      <xdr:rowOff>55880</xdr:rowOff>
    </xdr:from>
    <xdr:to>
      <xdr:col>8</xdr:col>
      <xdr:colOff>177800</xdr:colOff>
      <xdr:row>14</xdr:row>
      <xdr:rowOff>213360</xdr:rowOff>
    </xdr:to>
    <xdr:sp macro="" textlink="">
      <xdr:nvSpPr>
        <xdr:cNvPr id="51" name="フレーム 50">
          <a:extLst>
            <a:ext uri="{FF2B5EF4-FFF2-40B4-BE49-F238E27FC236}">
              <a16:creationId xmlns:a16="http://schemas.microsoft.com/office/drawing/2014/main" id="{FCA1FEDD-E6DC-497D-A89A-798EDDA53664}"/>
            </a:ext>
          </a:extLst>
        </xdr:cNvPr>
        <xdr:cNvSpPr/>
      </xdr:nvSpPr>
      <xdr:spPr>
        <a:xfrm>
          <a:off x="1887220" y="324675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50800</xdr:colOff>
      <xdr:row>15</xdr:row>
      <xdr:rowOff>45720</xdr:rowOff>
    </xdr:from>
    <xdr:to>
      <xdr:col>12</xdr:col>
      <xdr:colOff>208280</xdr:colOff>
      <xdr:row>15</xdr:row>
      <xdr:rowOff>203200</xdr:rowOff>
    </xdr:to>
    <xdr:sp macro="" textlink="">
      <xdr:nvSpPr>
        <xdr:cNvPr id="52" name="フレーム 51">
          <a:extLst>
            <a:ext uri="{FF2B5EF4-FFF2-40B4-BE49-F238E27FC236}">
              <a16:creationId xmlns:a16="http://schemas.microsoft.com/office/drawing/2014/main" id="{D504296E-5096-4A6E-B0F6-00049C0906F7}"/>
            </a:ext>
          </a:extLst>
        </xdr:cNvPr>
        <xdr:cNvSpPr/>
      </xdr:nvSpPr>
      <xdr:spPr>
        <a:xfrm>
          <a:off x="2851150" y="3474720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30480</xdr:colOff>
      <xdr:row>14</xdr:row>
      <xdr:rowOff>50800</xdr:rowOff>
    </xdr:from>
    <xdr:to>
      <xdr:col>16</xdr:col>
      <xdr:colOff>193040</xdr:colOff>
      <xdr:row>14</xdr:row>
      <xdr:rowOff>203200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7D9D6A57-250F-4973-864C-4398A7C9A9EA}"/>
            </a:ext>
          </a:extLst>
        </xdr:cNvPr>
        <xdr:cNvSpPr/>
      </xdr:nvSpPr>
      <xdr:spPr>
        <a:xfrm>
          <a:off x="3764280" y="3241675"/>
          <a:ext cx="16256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30480</xdr:colOff>
      <xdr:row>15</xdr:row>
      <xdr:rowOff>50800</xdr:rowOff>
    </xdr:from>
    <xdr:to>
      <xdr:col>16</xdr:col>
      <xdr:colOff>193040</xdr:colOff>
      <xdr:row>15</xdr:row>
      <xdr:rowOff>203200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F935ECD1-20F0-4677-8010-1E0F84786071}"/>
            </a:ext>
          </a:extLst>
        </xdr:cNvPr>
        <xdr:cNvSpPr/>
      </xdr:nvSpPr>
      <xdr:spPr>
        <a:xfrm>
          <a:off x="3764280" y="3479800"/>
          <a:ext cx="16256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35560</xdr:colOff>
      <xdr:row>14</xdr:row>
      <xdr:rowOff>55880</xdr:rowOff>
    </xdr:from>
    <xdr:to>
      <xdr:col>20</xdr:col>
      <xdr:colOff>193040</xdr:colOff>
      <xdr:row>14</xdr:row>
      <xdr:rowOff>213360</xdr:rowOff>
    </xdr:to>
    <xdr:sp macro="" textlink="">
      <xdr:nvSpPr>
        <xdr:cNvPr id="55" name="フレーム 54">
          <a:extLst>
            <a:ext uri="{FF2B5EF4-FFF2-40B4-BE49-F238E27FC236}">
              <a16:creationId xmlns:a16="http://schemas.microsoft.com/office/drawing/2014/main" id="{30B678D5-43D4-418C-BA8E-64EDE77C4EF8}"/>
            </a:ext>
          </a:extLst>
        </xdr:cNvPr>
        <xdr:cNvSpPr/>
      </xdr:nvSpPr>
      <xdr:spPr>
        <a:xfrm>
          <a:off x="4702810" y="324675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35560</xdr:colOff>
      <xdr:row>14</xdr:row>
      <xdr:rowOff>45720</xdr:rowOff>
    </xdr:from>
    <xdr:to>
      <xdr:col>24</xdr:col>
      <xdr:colOff>193040</xdr:colOff>
      <xdr:row>14</xdr:row>
      <xdr:rowOff>203200</xdr:rowOff>
    </xdr:to>
    <xdr:sp macro="" textlink="">
      <xdr:nvSpPr>
        <xdr:cNvPr id="56" name="フレーム 55">
          <a:extLst>
            <a:ext uri="{FF2B5EF4-FFF2-40B4-BE49-F238E27FC236}">
              <a16:creationId xmlns:a16="http://schemas.microsoft.com/office/drawing/2014/main" id="{614DD42D-89FF-4070-964A-D981287CB45A}"/>
            </a:ext>
          </a:extLst>
        </xdr:cNvPr>
        <xdr:cNvSpPr/>
      </xdr:nvSpPr>
      <xdr:spPr>
        <a:xfrm>
          <a:off x="5636260" y="3236595"/>
          <a:ext cx="157480" cy="157480"/>
        </a:xfrm>
        <a:prstGeom prst="fram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0</xdr:rowOff>
    </xdr:from>
    <xdr:to>
      <xdr:col>62</xdr:col>
      <xdr:colOff>66675</xdr:colOff>
      <xdr:row>19</xdr:row>
      <xdr:rowOff>0</xdr:rowOff>
    </xdr:to>
    <xdr:sp macro="" textlink="">
      <xdr:nvSpPr>
        <xdr:cNvPr id="2" name="Line 71">
          <a:extLst>
            <a:ext uri="{FF2B5EF4-FFF2-40B4-BE49-F238E27FC236}">
              <a16:creationId xmlns:a16="http://schemas.microsoft.com/office/drawing/2014/main" id="{3C4D54BE-B3B1-4CC8-8899-656423DC4547}"/>
            </a:ext>
          </a:extLst>
        </xdr:cNvPr>
        <xdr:cNvSpPr>
          <a:spLocks noChangeShapeType="1"/>
        </xdr:cNvSpPr>
      </xdr:nvSpPr>
      <xdr:spPr bwMode="auto">
        <a:xfrm flipV="1">
          <a:off x="104775" y="4157663"/>
          <a:ext cx="7639050" cy="0"/>
        </a:xfrm>
        <a:prstGeom prst="line">
          <a:avLst/>
        </a:prstGeom>
        <a:noFill/>
        <a:ln w="285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31</xdr:col>
      <xdr:colOff>114300</xdr:colOff>
      <xdr:row>20</xdr:row>
      <xdr:rowOff>28575</xdr:rowOff>
    </xdr:from>
    <xdr:to>
      <xdr:col>32</xdr:col>
      <xdr:colOff>9525</xdr:colOff>
      <xdr:row>44</xdr:row>
      <xdr:rowOff>47625</xdr:rowOff>
    </xdr:to>
    <xdr:sp macro="" textlink="">
      <xdr:nvSpPr>
        <xdr:cNvPr id="3" name="Line 72">
          <a:extLst>
            <a:ext uri="{FF2B5EF4-FFF2-40B4-BE49-F238E27FC236}">
              <a16:creationId xmlns:a16="http://schemas.microsoft.com/office/drawing/2014/main" id="{0851C604-4A94-43FF-A0C6-2A19FB6DBCEE}"/>
            </a:ext>
          </a:extLst>
        </xdr:cNvPr>
        <xdr:cNvSpPr>
          <a:spLocks noChangeShapeType="1"/>
        </xdr:cNvSpPr>
      </xdr:nvSpPr>
      <xdr:spPr bwMode="auto">
        <a:xfrm flipH="1">
          <a:off x="3952875" y="4491038"/>
          <a:ext cx="19050" cy="5505450"/>
        </a:xfrm>
        <a:prstGeom prst="line">
          <a:avLst/>
        </a:prstGeom>
        <a:noFill/>
        <a:ln w="285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582216</xdr:colOff>
      <xdr:row>14</xdr:row>
      <xdr:rowOff>47628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47700" y="647700"/>
          <a:ext cx="3173016" cy="16668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リンク方法</a:t>
          </a:r>
          <a:endParaRPr kumimoji="1" lang="en-US" altLang="ja-JP" sz="1100"/>
        </a:p>
        <a:p>
          <a:r>
            <a:rPr kumimoji="1" lang="en-US" altLang="ja-JP" sz="1100"/>
            <a:t>『</a:t>
          </a:r>
          <a:r>
            <a:rPr kumimoji="1" lang="ja-JP" altLang="en-US" sz="1100"/>
            <a:t>コピー</a:t>
          </a:r>
          <a:r>
            <a:rPr kumimoji="1" lang="en-US" altLang="ja-JP" sz="1100"/>
            <a:t>』</a:t>
          </a:r>
        </a:p>
        <a:p>
          <a:r>
            <a:rPr kumimoji="1" lang="ja-JP" altLang="en-US" sz="1100"/>
            <a:t>通常「貼り付け」</a:t>
          </a:r>
          <a:endParaRPr kumimoji="1" lang="en-US" altLang="ja-JP" sz="1100"/>
        </a:p>
        <a:p>
          <a:r>
            <a:rPr kumimoji="1" lang="ja-JP" altLang="en-US" sz="1100"/>
            <a:t>もう一度「リンク」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2108E-2011-4BCC-ADE3-FD0E361D07DD}">
  <dimension ref="A1:AI50"/>
  <sheetViews>
    <sheetView tabSelected="1" view="pageBreakPreview" zoomScaleNormal="150" zoomScaleSheetLayoutView="100" workbookViewId="0">
      <selection activeCell="Q25" sqref="Q25"/>
    </sheetView>
  </sheetViews>
  <sheetFormatPr defaultColWidth="9" defaultRowHeight="12.75" x14ac:dyDescent="0.25"/>
  <cols>
    <col min="1" max="32" width="3.265625" style="261" customWidth="1"/>
    <col min="33" max="58" width="2.86328125" style="261" customWidth="1"/>
    <col min="59" max="256" width="9" style="261"/>
    <col min="257" max="288" width="3.265625" style="261" customWidth="1"/>
    <col min="289" max="314" width="2.86328125" style="261" customWidth="1"/>
    <col min="315" max="512" width="9" style="261"/>
    <col min="513" max="544" width="3.265625" style="261" customWidth="1"/>
    <col min="545" max="570" width="2.86328125" style="261" customWidth="1"/>
    <col min="571" max="768" width="9" style="261"/>
    <col min="769" max="800" width="3.265625" style="261" customWidth="1"/>
    <col min="801" max="826" width="2.86328125" style="261" customWidth="1"/>
    <col min="827" max="1024" width="9" style="261"/>
    <col min="1025" max="1056" width="3.265625" style="261" customWidth="1"/>
    <col min="1057" max="1082" width="2.86328125" style="261" customWidth="1"/>
    <col min="1083" max="1280" width="9" style="261"/>
    <col min="1281" max="1312" width="3.265625" style="261" customWidth="1"/>
    <col min="1313" max="1338" width="2.86328125" style="261" customWidth="1"/>
    <col min="1339" max="1536" width="9" style="261"/>
    <col min="1537" max="1568" width="3.265625" style="261" customWidth="1"/>
    <col min="1569" max="1594" width="2.86328125" style="261" customWidth="1"/>
    <col min="1595" max="1792" width="9" style="261"/>
    <col min="1793" max="1824" width="3.265625" style="261" customWidth="1"/>
    <col min="1825" max="1850" width="2.86328125" style="261" customWidth="1"/>
    <col min="1851" max="2048" width="9" style="261"/>
    <col min="2049" max="2080" width="3.265625" style="261" customWidth="1"/>
    <col min="2081" max="2106" width="2.86328125" style="261" customWidth="1"/>
    <col min="2107" max="2304" width="9" style="261"/>
    <col min="2305" max="2336" width="3.265625" style="261" customWidth="1"/>
    <col min="2337" max="2362" width="2.86328125" style="261" customWidth="1"/>
    <col min="2363" max="2560" width="9" style="261"/>
    <col min="2561" max="2592" width="3.265625" style="261" customWidth="1"/>
    <col min="2593" max="2618" width="2.86328125" style="261" customWidth="1"/>
    <col min="2619" max="2816" width="9" style="261"/>
    <col min="2817" max="2848" width="3.265625" style="261" customWidth="1"/>
    <col min="2849" max="2874" width="2.86328125" style="261" customWidth="1"/>
    <col min="2875" max="3072" width="9" style="261"/>
    <col min="3073" max="3104" width="3.265625" style="261" customWidth="1"/>
    <col min="3105" max="3130" width="2.86328125" style="261" customWidth="1"/>
    <col min="3131" max="3328" width="9" style="261"/>
    <col min="3329" max="3360" width="3.265625" style="261" customWidth="1"/>
    <col min="3361" max="3386" width="2.86328125" style="261" customWidth="1"/>
    <col min="3387" max="3584" width="9" style="261"/>
    <col min="3585" max="3616" width="3.265625" style="261" customWidth="1"/>
    <col min="3617" max="3642" width="2.86328125" style="261" customWidth="1"/>
    <col min="3643" max="3840" width="9" style="261"/>
    <col min="3841" max="3872" width="3.265625" style="261" customWidth="1"/>
    <col min="3873" max="3898" width="2.86328125" style="261" customWidth="1"/>
    <col min="3899" max="4096" width="9" style="261"/>
    <col min="4097" max="4128" width="3.265625" style="261" customWidth="1"/>
    <col min="4129" max="4154" width="2.86328125" style="261" customWidth="1"/>
    <col min="4155" max="4352" width="9" style="261"/>
    <col min="4353" max="4384" width="3.265625" style="261" customWidth="1"/>
    <col min="4385" max="4410" width="2.86328125" style="261" customWidth="1"/>
    <col min="4411" max="4608" width="9" style="261"/>
    <col min="4609" max="4640" width="3.265625" style="261" customWidth="1"/>
    <col min="4641" max="4666" width="2.86328125" style="261" customWidth="1"/>
    <col min="4667" max="4864" width="9" style="261"/>
    <col min="4865" max="4896" width="3.265625" style="261" customWidth="1"/>
    <col min="4897" max="4922" width="2.86328125" style="261" customWidth="1"/>
    <col min="4923" max="5120" width="9" style="261"/>
    <col min="5121" max="5152" width="3.265625" style="261" customWidth="1"/>
    <col min="5153" max="5178" width="2.86328125" style="261" customWidth="1"/>
    <col min="5179" max="5376" width="9" style="261"/>
    <col min="5377" max="5408" width="3.265625" style="261" customWidth="1"/>
    <col min="5409" max="5434" width="2.86328125" style="261" customWidth="1"/>
    <col min="5435" max="5632" width="9" style="261"/>
    <col min="5633" max="5664" width="3.265625" style="261" customWidth="1"/>
    <col min="5665" max="5690" width="2.86328125" style="261" customWidth="1"/>
    <col min="5691" max="5888" width="9" style="261"/>
    <col min="5889" max="5920" width="3.265625" style="261" customWidth="1"/>
    <col min="5921" max="5946" width="2.86328125" style="261" customWidth="1"/>
    <col min="5947" max="6144" width="9" style="261"/>
    <col min="6145" max="6176" width="3.265625" style="261" customWidth="1"/>
    <col min="6177" max="6202" width="2.86328125" style="261" customWidth="1"/>
    <col min="6203" max="6400" width="9" style="261"/>
    <col min="6401" max="6432" width="3.265625" style="261" customWidth="1"/>
    <col min="6433" max="6458" width="2.86328125" style="261" customWidth="1"/>
    <col min="6459" max="6656" width="9" style="261"/>
    <col min="6657" max="6688" width="3.265625" style="261" customWidth="1"/>
    <col min="6689" max="6714" width="2.86328125" style="261" customWidth="1"/>
    <col min="6715" max="6912" width="9" style="261"/>
    <col min="6913" max="6944" width="3.265625" style="261" customWidth="1"/>
    <col min="6945" max="6970" width="2.86328125" style="261" customWidth="1"/>
    <col min="6971" max="7168" width="9" style="261"/>
    <col min="7169" max="7200" width="3.265625" style="261" customWidth="1"/>
    <col min="7201" max="7226" width="2.86328125" style="261" customWidth="1"/>
    <col min="7227" max="7424" width="9" style="261"/>
    <col min="7425" max="7456" width="3.265625" style="261" customWidth="1"/>
    <col min="7457" max="7482" width="2.86328125" style="261" customWidth="1"/>
    <col min="7483" max="7680" width="9" style="261"/>
    <col min="7681" max="7712" width="3.265625" style="261" customWidth="1"/>
    <col min="7713" max="7738" width="2.86328125" style="261" customWidth="1"/>
    <col min="7739" max="7936" width="9" style="261"/>
    <col min="7937" max="7968" width="3.265625" style="261" customWidth="1"/>
    <col min="7969" max="7994" width="2.86328125" style="261" customWidth="1"/>
    <col min="7995" max="8192" width="9" style="261"/>
    <col min="8193" max="8224" width="3.265625" style="261" customWidth="1"/>
    <col min="8225" max="8250" width="2.86328125" style="261" customWidth="1"/>
    <col min="8251" max="8448" width="9" style="261"/>
    <col min="8449" max="8480" width="3.265625" style="261" customWidth="1"/>
    <col min="8481" max="8506" width="2.86328125" style="261" customWidth="1"/>
    <col min="8507" max="8704" width="9" style="261"/>
    <col min="8705" max="8736" width="3.265625" style="261" customWidth="1"/>
    <col min="8737" max="8762" width="2.86328125" style="261" customWidth="1"/>
    <col min="8763" max="8960" width="9" style="261"/>
    <col min="8961" max="8992" width="3.265625" style="261" customWidth="1"/>
    <col min="8993" max="9018" width="2.86328125" style="261" customWidth="1"/>
    <col min="9019" max="9216" width="9" style="261"/>
    <col min="9217" max="9248" width="3.265625" style="261" customWidth="1"/>
    <col min="9249" max="9274" width="2.86328125" style="261" customWidth="1"/>
    <col min="9275" max="9472" width="9" style="261"/>
    <col min="9473" max="9504" width="3.265625" style="261" customWidth="1"/>
    <col min="9505" max="9530" width="2.86328125" style="261" customWidth="1"/>
    <col min="9531" max="9728" width="9" style="261"/>
    <col min="9729" max="9760" width="3.265625" style="261" customWidth="1"/>
    <col min="9761" max="9786" width="2.86328125" style="261" customWidth="1"/>
    <col min="9787" max="9984" width="9" style="261"/>
    <col min="9985" max="10016" width="3.265625" style="261" customWidth="1"/>
    <col min="10017" max="10042" width="2.86328125" style="261" customWidth="1"/>
    <col min="10043" max="10240" width="9" style="261"/>
    <col min="10241" max="10272" width="3.265625" style="261" customWidth="1"/>
    <col min="10273" max="10298" width="2.86328125" style="261" customWidth="1"/>
    <col min="10299" max="10496" width="9" style="261"/>
    <col min="10497" max="10528" width="3.265625" style="261" customWidth="1"/>
    <col min="10529" max="10554" width="2.86328125" style="261" customWidth="1"/>
    <col min="10555" max="10752" width="9" style="261"/>
    <col min="10753" max="10784" width="3.265625" style="261" customWidth="1"/>
    <col min="10785" max="10810" width="2.86328125" style="261" customWidth="1"/>
    <col min="10811" max="11008" width="9" style="261"/>
    <col min="11009" max="11040" width="3.265625" style="261" customWidth="1"/>
    <col min="11041" max="11066" width="2.86328125" style="261" customWidth="1"/>
    <col min="11067" max="11264" width="9" style="261"/>
    <col min="11265" max="11296" width="3.265625" style="261" customWidth="1"/>
    <col min="11297" max="11322" width="2.86328125" style="261" customWidth="1"/>
    <col min="11323" max="11520" width="9" style="261"/>
    <col min="11521" max="11552" width="3.265625" style="261" customWidth="1"/>
    <col min="11553" max="11578" width="2.86328125" style="261" customWidth="1"/>
    <col min="11579" max="11776" width="9" style="261"/>
    <col min="11777" max="11808" width="3.265625" style="261" customWidth="1"/>
    <col min="11809" max="11834" width="2.86328125" style="261" customWidth="1"/>
    <col min="11835" max="12032" width="9" style="261"/>
    <col min="12033" max="12064" width="3.265625" style="261" customWidth="1"/>
    <col min="12065" max="12090" width="2.86328125" style="261" customWidth="1"/>
    <col min="12091" max="12288" width="9" style="261"/>
    <col min="12289" max="12320" width="3.265625" style="261" customWidth="1"/>
    <col min="12321" max="12346" width="2.86328125" style="261" customWidth="1"/>
    <col min="12347" max="12544" width="9" style="261"/>
    <col min="12545" max="12576" width="3.265625" style="261" customWidth="1"/>
    <col min="12577" max="12602" width="2.86328125" style="261" customWidth="1"/>
    <col min="12603" max="12800" width="9" style="261"/>
    <col min="12801" max="12832" width="3.265625" style="261" customWidth="1"/>
    <col min="12833" max="12858" width="2.86328125" style="261" customWidth="1"/>
    <col min="12859" max="13056" width="9" style="261"/>
    <col min="13057" max="13088" width="3.265625" style="261" customWidth="1"/>
    <col min="13089" max="13114" width="2.86328125" style="261" customWidth="1"/>
    <col min="13115" max="13312" width="9" style="261"/>
    <col min="13313" max="13344" width="3.265625" style="261" customWidth="1"/>
    <col min="13345" max="13370" width="2.86328125" style="261" customWidth="1"/>
    <col min="13371" max="13568" width="9" style="261"/>
    <col min="13569" max="13600" width="3.265625" style="261" customWidth="1"/>
    <col min="13601" max="13626" width="2.86328125" style="261" customWidth="1"/>
    <col min="13627" max="13824" width="9" style="261"/>
    <col min="13825" max="13856" width="3.265625" style="261" customWidth="1"/>
    <col min="13857" max="13882" width="2.86328125" style="261" customWidth="1"/>
    <col min="13883" max="14080" width="9" style="261"/>
    <col min="14081" max="14112" width="3.265625" style="261" customWidth="1"/>
    <col min="14113" max="14138" width="2.86328125" style="261" customWidth="1"/>
    <col min="14139" max="14336" width="9" style="261"/>
    <col min="14337" max="14368" width="3.265625" style="261" customWidth="1"/>
    <col min="14369" max="14394" width="2.86328125" style="261" customWidth="1"/>
    <col min="14395" max="14592" width="9" style="261"/>
    <col min="14593" max="14624" width="3.265625" style="261" customWidth="1"/>
    <col min="14625" max="14650" width="2.86328125" style="261" customWidth="1"/>
    <col min="14651" max="14848" width="9" style="261"/>
    <col min="14849" max="14880" width="3.265625" style="261" customWidth="1"/>
    <col min="14881" max="14906" width="2.86328125" style="261" customWidth="1"/>
    <col min="14907" max="15104" width="9" style="261"/>
    <col min="15105" max="15136" width="3.265625" style="261" customWidth="1"/>
    <col min="15137" max="15162" width="2.86328125" style="261" customWidth="1"/>
    <col min="15163" max="15360" width="9" style="261"/>
    <col min="15361" max="15392" width="3.265625" style="261" customWidth="1"/>
    <col min="15393" max="15418" width="2.86328125" style="261" customWidth="1"/>
    <col min="15419" max="15616" width="9" style="261"/>
    <col min="15617" max="15648" width="3.265625" style="261" customWidth="1"/>
    <col min="15649" max="15674" width="2.86328125" style="261" customWidth="1"/>
    <col min="15675" max="15872" width="9" style="261"/>
    <col min="15873" max="15904" width="3.265625" style="261" customWidth="1"/>
    <col min="15905" max="15930" width="2.86328125" style="261" customWidth="1"/>
    <col min="15931" max="16128" width="9" style="261"/>
    <col min="16129" max="16160" width="3.265625" style="261" customWidth="1"/>
    <col min="16161" max="16186" width="2.86328125" style="261" customWidth="1"/>
    <col min="16187" max="16384" width="9" style="261"/>
  </cols>
  <sheetData>
    <row r="1" spans="1:35" ht="21.85" customHeight="1" x14ac:dyDescent="0.25">
      <c r="A1" s="340" t="s">
        <v>258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229"/>
      <c r="AH1" s="229"/>
      <c r="AI1" s="229"/>
    </row>
    <row r="2" spans="1:35" ht="21.85" customHeight="1" x14ac:dyDescent="0.2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229"/>
      <c r="AH2" s="229"/>
      <c r="AI2" s="229"/>
    </row>
    <row r="3" spans="1:35" ht="21.85" customHeight="1" x14ac:dyDescent="0.25">
      <c r="A3" s="261" t="s">
        <v>253</v>
      </c>
      <c r="K3" s="261" t="s">
        <v>183</v>
      </c>
    </row>
    <row r="4" spans="1:35" ht="21.85" customHeight="1" x14ac:dyDescent="0.25">
      <c r="A4" s="261" t="s">
        <v>184</v>
      </c>
      <c r="T4" s="261" t="s">
        <v>185</v>
      </c>
    </row>
    <row r="5" spans="1:35" ht="21.85" customHeight="1" x14ac:dyDescent="0.25"/>
    <row r="6" spans="1:35" s="232" customFormat="1" ht="21.85" customHeight="1" x14ac:dyDescent="0.25">
      <c r="A6" s="230" t="s">
        <v>186</v>
      </c>
      <c r="B6" s="315" t="s">
        <v>259</v>
      </c>
      <c r="C6" s="316"/>
      <c r="D6" s="317"/>
      <c r="E6" s="230" t="s">
        <v>188</v>
      </c>
      <c r="F6" s="315" t="s">
        <v>260</v>
      </c>
      <c r="G6" s="316"/>
      <c r="H6" s="317"/>
      <c r="I6" s="231" t="s">
        <v>189</v>
      </c>
      <c r="J6" s="315" t="s">
        <v>187</v>
      </c>
      <c r="K6" s="316"/>
      <c r="L6" s="317"/>
      <c r="M6" s="231" t="s">
        <v>190</v>
      </c>
      <c r="N6" s="315" t="s">
        <v>261</v>
      </c>
      <c r="O6" s="316"/>
      <c r="P6" s="317"/>
      <c r="Q6" s="230" t="s">
        <v>191</v>
      </c>
      <c r="R6" s="315" t="s">
        <v>192</v>
      </c>
      <c r="S6" s="316"/>
      <c r="T6" s="317"/>
      <c r="U6" s="230" t="s">
        <v>193</v>
      </c>
      <c r="V6" s="312" t="s">
        <v>262</v>
      </c>
      <c r="W6" s="313"/>
      <c r="X6" s="314"/>
      <c r="Y6" s="230" t="s">
        <v>194</v>
      </c>
      <c r="Z6" s="312" t="s">
        <v>263</v>
      </c>
      <c r="AA6" s="313"/>
      <c r="AB6" s="314"/>
      <c r="AC6" s="231" t="s">
        <v>195</v>
      </c>
      <c r="AD6" s="315" t="s">
        <v>187</v>
      </c>
      <c r="AE6" s="316"/>
      <c r="AF6" s="317"/>
    </row>
    <row r="7" spans="1:35" s="232" customFormat="1" ht="21.85" customHeight="1" x14ac:dyDescent="0.25">
      <c r="A7" s="318" t="s">
        <v>264</v>
      </c>
      <c r="B7" s="319"/>
      <c r="C7" s="319"/>
      <c r="D7" s="320"/>
      <c r="E7" s="318" t="s">
        <v>214</v>
      </c>
      <c r="F7" s="319"/>
      <c r="G7" s="319"/>
      <c r="H7" s="320"/>
      <c r="I7" s="324" t="s">
        <v>265</v>
      </c>
      <c r="J7" s="325"/>
      <c r="K7" s="325"/>
      <c r="L7" s="326"/>
      <c r="M7" s="327" t="s">
        <v>266</v>
      </c>
      <c r="N7" s="297"/>
      <c r="O7" s="297"/>
      <c r="P7" s="328"/>
      <c r="Q7" s="327" t="s">
        <v>266</v>
      </c>
      <c r="R7" s="297"/>
      <c r="S7" s="297"/>
      <c r="T7" s="328"/>
      <c r="U7" s="318" t="s">
        <v>260</v>
      </c>
      <c r="V7" s="319"/>
      <c r="W7" s="319"/>
      <c r="X7" s="320"/>
      <c r="Y7" s="335" t="s">
        <v>267</v>
      </c>
      <c r="Z7" s="336"/>
      <c r="AA7" s="336"/>
      <c r="AB7" s="337"/>
      <c r="AC7" s="321" t="s">
        <v>268</v>
      </c>
      <c r="AD7" s="322"/>
      <c r="AE7" s="322"/>
      <c r="AF7" s="323"/>
    </row>
    <row r="8" spans="1:35" ht="21.85" customHeight="1" x14ac:dyDescent="0.25">
      <c r="A8" s="233" t="s">
        <v>196</v>
      </c>
      <c r="B8" s="338" t="s">
        <v>197</v>
      </c>
      <c r="C8" s="338"/>
      <c r="D8" s="339"/>
      <c r="E8" s="234">
        <v>5</v>
      </c>
      <c r="F8" s="310" t="s">
        <v>217</v>
      </c>
      <c r="G8" s="310"/>
      <c r="H8" s="311"/>
      <c r="I8" s="234">
        <v>9</v>
      </c>
      <c r="J8" s="331" t="s">
        <v>198</v>
      </c>
      <c r="K8" s="331"/>
      <c r="L8" s="332"/>
      <c r="M8" s="233">
        <v>13</v>
      </c>
      <c r="N8" s="331" t="s">
        <v>269</v>
      </c>
      <c r="O8" s="331"/>
      <c r="P8" s="332"/>
      <c r="Q8" s="233">
        <v>17</v>
      </c>
      <c r="R8" s="331" t="s">
        <v>270</v>
      </c>
      <c r="S8" s="331"/>
      <c r="T8" s="332"/>
      <c r="U8" s="234">
        <v>21</v>
      </c>
      <c r="V8" s="331" t="s">
        <v>271</v>
      </c>
      <c r="W8" s="331"/>
      <c r="X8" s="332"/>
      <c r="Y8" s="234">
        <v>25</v>
      </c>
      <c r="Z8" s="308" t="s">
        <v>203</v>
      </c>
      <c r="AA8" s="308"/>
      <c r="AB8" s="309"/>
      <c r="AC8" s="234">
        <v>29</v>
      </c>
      <c r="AD8" s="308" t="s">
        <v>272</v>
      </c>
      <c r="AE8" s="308"/>
      <c r="AF8" s="309"/>
    </row>
    <row r="9" spans="1:35" ht="21.85" customHeight="1" x14ac:dyDescent="0.25">
      <c r="A9" s="262" t="s">
        <v>273</v>
      </c>
      <c r="B9" s="308" t="s">
        <v>199</v>
      </c>
      <c r="C9" s="308"/>
      <c r="D9" s="309"/>
      <c r="E9" s="234">
        <v>6</v>
      </c>
      <c r="F9" s="331" t="s">
        <v>205</v>
      </c>
      <c r="G9" s="331"/>
      <c r="H9" s="332"/>
      <c r="I9" s="234">
        <v>10</v>
      </c>
      <c r="J9" s="331" t="s">
        <v>223</v>
      </c>
      <c r="K9" s="331"/>
      <c r="L9" s="332"/>
      <c r="M9" s="233">
        <v>14</v>
      </c>
      <c r="N9" s="331" t="s">
        <v>274</v>
      </c>
      <c r="O9" s="331"/>
      <c r="P9" s="332"/>
      <c r="Q9" s="233">
        <v>18</v>
      </c>
      <c r="R9" s="331" t="s">
        <v>275</v>
      </c>
      <c r="S9" s="331"/>
      <c r="T9" s="332"/>
      <c r="U9" s="234">
        <v>22</v>
      </c>
      <c r="V9" s="308" t="s">
        <v>178</v>
      </c>
      <c r="W9" s="308"/>
      <c r="X9" s="309"/>
      <c r="Y9" s="233">
        <v>26</v>
      </c>
      <c r="Z9" s="331" t="s">
        <v>215</v>
      </c>
      <c r="AA9" s="331"/>
      <c r="AB9" s="332"/>
      <c r="AC9" s="234">
        <v>30</v>
      </c>
      <c r="AD9" s="331" t="s">
        <v>180</v>
      </c>
      <c r="AE9" s="331"/>
      <c r="AF9" s="332"/>
    </row>
    <row r="10" spans="1:35" ht="21.85" customHeight="1" x14ac:dyDescent="0.25">
      <c r="A10" s="262" t="s">
        <v>276</v>
      </c>
      <c r="B10" s="308" t="s">
        <v>277</v>
      </c>
      <c r="C10" s="308"/>
      <c r="D10" s="309"/>
      <c r="E10" s="234">
        <v>7</v>
      </c>
      <c r="F10" s="331" t="s">
        <v>201</v>
      </c>
      <c r="G10" s="331"/>
      <c r="H10" s="332"/>
      <c r="I10" s="234">
        <v>11</v>
      </c>
      <c r="J10" s="331" t="s">
        <v>220</v>
      </c>
      <c r="K10" s="331"/>
      <c r="L10" s="332"/>
      <c r="M10" s="233">
        <v>15</v>
      </c>
      <c r="N10" s="331" t="s">
        <v>278</v>
      </c>
      <c r="O10" s="331"/>
      <c r="P10" s="332"/>
      <c r="Q10" s="233">
        <v>19</v>
      </c>
      <c r="R10" s="331" t="s">
        <v>204</v>
      </c>
      <c r="S10" s="331"/>
      <c r="T10" s="332"/>
      <c r="U10" s="234">
        <v>23</v>
      </c>
      <c r="V10" s="331" t="s">
        <v>200</v>
      </c>
      <c r="W10" s="331"/>
      <c r="X10" s="332"/>
      <c r="Y10" s="234">
        <v>27</v>
      </c>
      <c r="Z10" s="308" t="s">
        <v>219</v>
      </c>
      <c r="AA10" s="308"/>
      <c r="AB10" s="309"/>
      <c r="AC10" s="234">
        <v>31</v>
      </c>
      <c r="AD10" s="310" t="s">
        <v>279</v>
      </c>
      <c r="AE10" s="310"/>
      <c r="AF10" s="311"/>
    </row>
    <row r="11" spans="1:35" ht="21.85" customHeight="1" x14ac:dyDescent="0.25">
      <c r="A11" s="262" t="s">
        <v>280</v>
      </c>
      <c r="B11" s="308" t="s">
        <v>281</v>
      </c>
      <c r="C11" s="308"/>
      <c r="D11" s="309"/>
      <c r="E11" s="234">
        <v>8</v>
      </c>
      <c r="F11" s="331" t="s">
        <v>282</v>
      </c>
      <c r="G11" s="331"/>
      <c r="H11" s="332"/>
      <c r="I11" s="234">
        <v>12</v>
      </c>
      <c r="J11" s="331" t="s">
        <v>202</v>
      </c>
      <c r="K11" s="331"/>
      <c r="L11" s="332"/>
      <c r="M11" s="233">
        <v>16</v>
      </c>
      <c r="N11" s="331" t="s">
        <v>283</v>
      </c>
      <c r="O11" s="331"/>
      <c r="P11" s="332"/>
      <c r="Q11" s="233">
        <v>20</v>
      </c>
      <c r="R11" s="331" t="s">
        <v>179</v>
      </c>
      <c r="S11" s="331"/>
      <c r="T11" s="332"/>
      <c r="U11" s="234">
        <v>24</v>
      </c>
      <c r="V11" s="331" t="s">
        <v>284</v>
      </c>
      <c r="W11" s="331"/>
      <c r="X11" s="332"/>
      <c r="Y11" s="234">
        <v>28</v>
      </c>
      <c r="Z11" s="331" t="s">
        <v>222</v>
      </c>
      <c r="AA11" s="331"/>
      <c r="AB11" s="332"/>
      <c r="AC11" s="234">
        <v>32</v>
      </c>
      <c r="AD11" s="308" t="s">
        <v>285</v>
      </c>
      <c r="AE11" s="308"/>
      <c r="AF11" s="309"/>
    </row>
    <row r="12" spans="1:35" ht="21.85" customHeight="1" x14ac:dyDescent="0.25">
      <c r="A12" s="235" t="s">
        <v>58</v>
      </c>
      <c r="B12" s="235"/>
      <c r="C12" s="235"/>
      <c r="D12" s="235"/>
      <c r="E12" s="235" t="s">
        <v>120</v>
      </c>
      <c r="F12" s="235" t="s">
        <v>120</v>
      </c>
      <c r="G12" s="235"/>
      <c r="H12" s="235"/>
      <c r="I12" s="236" t="s">
        <v>120</v>
      </c>
      <c r="J12" s="333" t="s">
        <v>120</v>
      </c>
      <c r="K12" s="333"/>
      <c r="L12" s="333"/>
      <c r="M12" s="235" t="s">
        <v>120</v>
      </c>
      <c r="N12" s="334" t="s">
        <v>120</v>
      </c>
      <c r="O12" s="334"/>
      <c r="P12" s="334"/>
      <c r="Q12" s="235" t="s">
        <v>58</v>
      </c>
      <c r="R12" s="235" t="s">
        <v>58</v>
      </c>
      <c r="S12" s="237"/>
      <c r="T12" s="237"/>
      <c r="U12" s="236" t="s">
        <v>120</v>
      </c>
      <c r="V12" s="333" t="s">
        <v>120</v>
      </c>
      <c r="W12" s="333"/>
      <c r="X12" s="333"/>
      <c r="Y12" s="236"/>
      <c r="Z12" s="333"/>
      <c r="AA12" s="333"/>
      <c r="AB12" s="333"/>
      <c r="AC12" s="235" t="s">
        <v>58</v>
      </c>
      <c r="AD12" s="235"/>
      <c r="AE12" s="235"/>
      <c r="AF12" s="235"/>
    </row>
    <row r="13" spans="1:35" s="232" customFormat="1" ht="21.85" customHeight="1" x14ac:dyDescent="0.25">
      <c r="A13" s="230" t="s">
        <v>206</v>
      </c>
      <c r="B13" s="315" t="s">
        <v>187</v>
      </c>
      <c r="C13" s="316"/>
      <c r="D13" s="317"/>
      <c r="E13" s="230" t="s">
        <v>207</v>
      </c>
      <c r="F13" s="315" t="s">
        <v>187</v>
      </c>
      <c r="G13" s="316"/>
      <c r="H13" s="317"/>
      <c r="I13" s="230" t="s">
        <v>208</v>
      </c>
      <c r="J13" s="312" t="s">
        <v>286</v>
      </c>
      <c r="K13" s="313"/>
      <c r="L13" s="314"/>
      <c r="M13" s="230" t="s">
        <v>209</v>
      </c>
      <c r="N13" s="315" t="s">
        <v>187</v>
      </c>
      <c r="O13" s="316"/>
      <c r="P13" s="317"/>
      <c r="Q13" s="230" t="s">
        <v>210</v>
      </c>
      <c r="R13" s="312" t="s">
        <v>287</v>
      </c>
      <c r="S13" s="313"/>
      <c r="T13" s="314"/>
      <c r="U13" s="230" t="s">
        <v>288</v>
      </c>
      <c r="V13" s="315" t="s">
        <v>187</v>
      </c>
      <c r="W13" s="316"/>
      <c r="X13" s="317"/>
      <c r="Y13" s="230" t="s">
        <v>212</v>
      </c>
      <c r="Z13" s="312" t="s">
        <v>264</v>
      </c>
      <c r="AA13" s="313"/>
      <c r="AB13" s="314"/>
      <c r="AC13" s="230" t="s">
        <v>213</v>
      </c>
      <c r="AD13" s="315" t="s">
        <v>187</v>
      </c>
      <c r="AE13" s="316"/>
      <c r="AF13" s="317"/>
    </row>
    <row r="14" spans="1:35" s="232" customFormat="1" ht="21.85" customHeight="1" x14ac:dyDescent="0.25">
      <c r="A14" s="318" t="s">
        <v>289</v>
      </c>
      <c r="B14" s="319"/>
      <c r="C14" s="319"/>
      <c r="D14" s="320"/>
      <c r="E14" s="321" t="s">
        <v>290</v>
      </c>
      <c r="F14" s="322"/>
      <c r="G14" s="322"/>
      <c r="H14" s="323"/>
      <c r="I14" s="321" t="s">
        <v>291</v>
      </c>
      <c r="J14" s="322"/>
      <c r="K14" s="322"/>
      <c r="L14" s="323"/>
      <c r="M14" s="324" t="s">
        <v>292</v>
      </c>
      <c r="N14" s="325"/>
      <c r="O14" s="325"/>
      <c r="P14" s="326"/>
      <c r="Q14" s="318" t="s">
        <v>293</v>
      </c>
      <c r="R14" s="319"/>
      <c r="S14" s="319"/>
      <c r="T14" s="320"/>
      <c r="U14" s="327" t="s">
        <v>211</v>
      </c>
      <c r="V14" s="297"/>
      <c r="W14" s="297"/>
      <c r="X14" s="328"/>
      <c r="Y14" s="324" t="s">
        <v>259</v>
      </c>
      <c r="Z14" s="325"/>
      <c r="AA14" s="325"/>
      <c r="AB14" s="326"/>
      <c r="AC14" s="321" t="s">
        <v>294</v>
      </c>
      <c r="AD14" s="329"/>
      <c r="AE14" s="329"/>
      <c r="AF14" s="330"/>
    </row>
    <row r="15" spans="1:35" ht="21.85" customHeight="1" x14ac:dyDescent="0.25">
      <c r="A15" s="234">
        <v>33</v>
      </c>
      <c r="B15" s="308" t="s">
        <v>295</v>
      </c>
      <c r="C15" s="308"/>
      <c r="D15" s="309"/>
      <c r="E15" s="234">
        <v>37</v>
      </c>
      <c r="F15" s="308" t="s">
        <v>118</v>
      </c>
      <c r="G15" s="308"/>
      <c r="H15" s="309"/>
      <c r="I15" s="234">
        <v>41</v>
      </c>
      <c r="J15" s="308" t="s">
        <v>296</v>
      </c>
      <c r="K15" s="308"/>
      <c r="L15" s="309"/>
      <c r="M15" s="234">
        <v>45</v>
      </c>
      <c r="N15" s="308" t="s">
        <v>297</v>
      </c>
      <c r="O15" s="308"/>
      <c r="P15" s="309"/>
      <c r="Q15" s="234">
        <v>49</v>
      </c>
      <c r="R15" s="310" t="s">
        <v>298</v>
      </c>
      <c r="S15" s="310"/>
      <c r="T15" s="311"/>
      <c r="U15" s="234">
        <v>53</v>
      </c>
      <c r="V15" s="308" t="s">
        <v>216</v>
      </c>
      <c r="W15" s="308"/>
      <c r="X15" s="309"/>
      <c r="Y15" s="234">
        <v>57</v>
      </c>
      <c r="Z15" s="308" t="s">
        <v>101</v>
      </c>
      <c r="AA15" s="308"/>
      <c r="AB15" s="309"/>
      <c r="AC15" s="234">
        <v>61</v>
      </c>
      <c r="AD15" s="308" t="s">
        <v>299</v>
      </c>
      <c r="AE15" s="308"/>
      <c r="AF15" s="309"/>
    </row>
    <row r="16" spans="1:35" ht="21.85" customHeight="1" x14ac:dyDescent="0.25">
      <c r="A16" s="234">
        <v>34</v>
      </c>
      <c r="B16" s="308" t="s">
        <v>300</v>
      </c>
      <c r="C16" s="308"/>
      <c r="D16" s="309"/>
      <c r="E16" s="234">
        <v>38</v>
      </c>
      <c r="F16" s="308" t="s">
        <v>108</v>
      </c>
      <c r="G16" s="308"/>
      <c r="H16" s="309"/>
      <c r="I16" s="234">
        <v>42</v>
      </c>
      <c r="J16" s="308" t="s">
        <v>301</v>
      </c>
      <c r="K16" s="308"/>
      <c r="L16" s="309"/>
      <c r="M16" s="234">
        <v>46</v>
      </c>
      <c r="N16" s="308" t="s">
        <v>302</v>
      </c>
      <c r="O16" s="308"/>
      <c r="P16" s="309"/>
      <c r="Q16" s="234">
        <v>50</v>
      </c>
      <c r="R16" s="308" t="s">
        <v>303</v>
      </c>
      <c r="S16" s="308"/>
      <c r="T16" s="309"/>
      <c r="U16" s="234">
        <v>54</v>
      </c>
      <c r="V16" s="308" t="s">
        <v>304</v>
      </c>
      <c r="W16" s="308"/>
      <c r="X16" s="309"/>
      <c r="Y16" s="234">
        <v>58</v>
      </c>
      <c r="Z16" s="308" t="s">
        <v>305</v>
      </c>
      <c r="AA16" s="308"/>
      <c r="AB16" s="309"/>
      <c r="AC16" s="234">
        <v>62</v>
      </c>
      <c r="AD16" s="308" t="s">
        <v>306</v>
      </c>
      <c r="AE16" s="308"/>
      <c r="AF16" s="309"/>
    </row>
    <row r="17" spans="1:34" ht="21.85" customHeight="1" x14ac:dyDescent="0.25">
      <c r="A17" s="234">
        <v>35</v>
      </c>
      <c r="B17" s="308" t="s">
        <v>121</v>
      </c>
      <c r="C17" s="308"/>
      <c r="D17" s="309"/>
      <c r="E17" s="234">
        <v>39</v>
      </c>
      <c r="F17" s="308" t="s">
        <v>307</v>
      </c>
      <c r="G17" s="308"/>
      <c r="H17" s="309"/>
      <c r="I17" s="234">
        <v>43</v>
      </c>
      <c r="J17" s="308" t="s">
        <v>308</v>
      </c>
      <c r="K17" s="308"/>
      <c r="L17" s="309"/>
      <c r="M17" s="234">
        <v>47</v>
      </c>
      <c r="N17" s="308" t="s">
        <v>221</v>
      </c>
      <c r="O17" s="308"/>
      <c r="P17" s="309"/>
      <c r="Q17" s="234">
        <v>51</v>
      </c>
      <c r="R17" s="308" t="s">
        <v>309</v>
      </c>
      <c r="S17" s="308"/>
      <c r="T17" s="309"/>
      <c r="U17" s="234">
        <v>55</v>
      </c>
      <c r="V17" s="308" t="s">
        <v>310</v>
      </c>
      <c r="W17" s="308"/>
      <c r="X17" s="309"/>
      <c r="Y17" s="234">
        <v>59</v>
      </c>
      <c r="Z17" s="306" t="s">
        <v>311</v>
      </c>
      <c r="AA17" s="306"/>
      <c r="AB17" s="307"/>
      <c r="AC17" s="234">
        <v>63</v>
      </c>
      <c r="AD17" s="308" t="s">
        <v>312</v>
      </c>
      <c r="AE17" s="308"/>
      <c r="AF17" s="309"/>
    </row>
    <row r="18" spans="1:34" ht="21.85" customHeight="1" x14ac:dyDescent="0.25">
      <c r="A18" s="234">
        <v>36</v>
      </c>
      <c r="B18" s="308" t="s">
        <v>67</v>
      </c>
      <c r="C18" s="308"/>
      <c r="D18" s="309"/>
      <c r="E18" s="234">
        <v>40</v>
      </c>
      <c r="F18" s="308" t="s">
        <v>313</v>
      </c>
      <c r="G18" s="308"/>
      <c r="H18" s="309"/>
      <c r="I18" s="234">
        <v>44</v>
      </c>
      <c r="J18" s="308" t="s">
        <v>111</v>
      </c>
      <c r="K18" s="308"/>
      <c r="L18" s="309"/>
      <c r="M18" s="234">
        <v>48</v>
      </c>
      <c r="N18" s="308" t="s">
        <v>314</v>
      </c>
      <c r="O18" s="308"/>
      <c r="P18" s="309"/>
      <c r="Q18" s="234">
        <v>52</v>
      </c>
      <c r="R18" s="308" t="s">
        <v>65</v>
      </c>
      <c r="S18" s="308"/>
      <c r="T18" s="309"/>
      <c r="U18" s="234">
        <v>56</v>
      </c>
      <c r="V18" s="308" t="s">
        <v>315</v>
      </c>
      <c r="W18" s="308"/>
      <c r="X18" s="309"/>
      <c r="Y18" s="234">
        <v>60</v>
      </c>
      <c r="Z18" s="306" t="s">
        <v>316</v>
      </c>
      <c r="AA18" s="306"/>
      <c r="AB18" s="307"/>
      <c r="AC18" s="234">
        <v>64</v>
      </c>
      <c r="AD18" s="308" t="s">
        <v>218</v>
      </c>
      <c r="AE18" s="308"/>
      <c r="AF18" s="309"/>
    </row>
    <row r="19" spans="1:34" ht="18.75" customHeight="1" x14ac:dyDescent="0.25">
      <c r="A19" s="235" t="s">
        <v>58</v>
      </c>
      <c r="B19" s="235"/>
      <c r="C19" s="235"/>
      <c r="D19" s="235"/>
      <c r="E19" s="236" t="s">
        <v>120</v>
      </c>
      <c r="F19" s="303" t="s">
        <v>120</v>
      </c>
      <c r="G19" s="303"/>
      <c r="H19" s="303"/>
      <c r="I19" s="236" t="s">
        <v>120</v>
      </c>
      <c r="J19" s="303" t="s">
        <v>120</v>
      </c>
      <c r="K19" s="303"/>
      <c r="L19" s="303"/>
      <c r="M19" s="235" t="s">
        <v>69</v>
      </c>
      <c r="N19" s="235"/>
      <c r="O19" s="235"/>
      <c r="P19" s="235"/>
      <c r="Q19" s="235" t="s">
        <v>69</v>
      </c>
      <c r="R19" s="235"/>
      <c r="S19" s="235"/>
      <c r="T19" s="235"/>
      <c r="U19" s="236" t="s">
        <v>120</v>
      </c>
      <c r="V19" s="303" t="s">
        <v>120</v>
      </c>
      <c r="W19" s="303"/>
      <c r="X19" s="303"/>
      <c r="Y19" s="235" t="s">
        <v>69</v>
      </c>
      <c r="Z19" s="235"/>
      <c r="AA19" s="235"/>
      <c r="AB19" s="235"/>
      <c r="AC19" s="235" t="s">
        <v>69</v>
      </c>
      <c r="AD19" s="235"/>
      <c r="AE19" s="235"/>
      <c r="AF19" s="235"/>
    </row>
    <row r="20" spans="1:34" ht="20.75" customHeight="1" x14ac:dyDescent="0.25">
      <c r="E20" s="261" t="s">
        <v>224</v>
      </c>
      <c r="R20" s="304" t="s">
        <v>225</v>
      </c>
      <c r="S20" s="304"/>
      <c r="T20" s="304"/>
      <c r="U20" s="304"/>
      <c r="V20" s="304"/>
      <c r="W20" s="304"/>
      <c r="X20" s="304"/>
    </row>
    <row r="21" spans="1:34" s="238" customFormat="1" ht="20.75" customHeight="1" x14ac:dyDescent="0.25">
      <c r="G21" s="238" t="s">
        <v>254</v>
      </c>
      <c r="T21" s="261"/>
      <c r="U21" s="261"/>
      <c r="V21" s="238" t="s">
        <v>255</v>
      </c>
      <c r="AC21" s="261"/>
      <c r="AD21" s="261"/>
    </row>
    <row r="22" spans="1:34" s="239" customFormat="1" ht="20.75" customHeight="1" x14ac:dyDescent="0.25">
      <c r="E22" s="240" t="s">
        <v>52</v>
      </c>
      <c r="F22" s="301" t="s">
        <v>53</v>
      </c>
      <c r="G22" s="292"/>
      <c r="H22" s="292"/>
      <c r="I22" s="301" t="s">
        <v>54</v>
      </c>
      <c r="J22" s="305"/>
      <c r="K22" s="302"/>
      <c r="L22" s="299" t="s">
        <v>55</v>
      </c>
      <c r="M22" s="300"/>
      <c r="N22" s="301" t="s">
        <v>56</v>
      </c>
      <c r="O22" s="302"/>
      <c r="S22" s="241"/>
      <c r="T22" s="240" t="s">
        <v>52</v>
      </c>
      <c r="U22" s="301" t="s">
        <v>53</v>
      </c>
      <c r="V22" s="292"/>
      <c r="W22" s="292"/>
      <c r="X22" s="301" t="s">
        <v>54</v>
      </c>
      <c r="Y22" s="305"/>
      <c r="Z22" s="302"/>
      <c r="AA22" s="299" t="s">
        <v>55</v>
      </c>
      <c r="AB22" s="300"/>
      <c r="AC22" s="301" t="s">
        <v>56</v>
      </c>
      <c r="AD22" s="302"/>
    </row>
    <row r="23" spans="1:34" s="239" customFormat="1" ht="20.75" customHeight="1" x14ac:dyDescent="0.25">
      <c r="E23" s="242">
        <v>1</v>
      </c>
      <c r="F23" s="291">
        <v>0.4375</v>
      </c>
      <c r="G23" s="292"/>
      <c r="H23" s="293"/>
      <c r="I23" s="243">
        <v>3</v>
      </c>
      <c r="J23" s="244" t="s">
        <v>57</v>
      </c>
      <c r="K23" s="245">
        <v>4</v>
      </c>
      <c r="L23" s="294">
        <v>2</v>
      </c>
      <c r="M23" s="295"/>
      <c r="N23" s="294">
        <v>1</v>
      </c>
      <c r="O23" s="295"/>
      <c r="S23" s="229"/>
      <c r="T23" s="242">
        <v>1</v>
      </c>
      <c r="U23" s="291">
        <v>0.41666666666666669</v>
      </c>
      <c r="V23" s="292"/>
      <c r="W23" s="293"/>
      <c r="X23" s="243">
        <v>2</v>
      </c>
      <c r="Y23" s="244" t="s">
        <v>57</v>
      </c>
      <c r="Z23" s="245">
        <v>4</v>
      </c>
      <c r="AA23" s="294">
        <v>1</v>
      </c>
      <c r="AB23" s="295"/>
      <c r="AC23" s="294">
        <v>3</v>
      </c>
      <c r="AD23" s="295"/>
    </row>
    <row r="24" spans="1:34" s="239" customFormat="1" ht="20.75" customHeight="1" x14ac:dyDescent="0.25">
      <c r="E24" s="242">
        <v>2</v>
      </c>
      <c r="F24" s="291">
        <v>0.47916666666666702</v>
      </c>
      <c r="G24" s="292"/>
      <c r="H24" s="293"/>
      <c r="I24" s="243">
        <v>1</v>
      </c>
      <c r="J24" s="244" t="s">
        <v>57</v>
      </c>
      <c r="K24" s="245">
        <v>2</v>
      </c>
      <c r="L24" s="294">
        <v>4</v>
      </c>
      <c r="M24" s="295"/>
      <c r="N24" s="294">
        <v>3</v>
      </c>
      <c r="O24" s="295"/>
      <c r="S24" s="229"/>
      <c r="T24" s="242">
        <v>2</v>
      </c>
      <c r="U24" s="291">
        <v>0.45833333333333331</v>
      </c>
      <c r="V24" s="292"/>
      <c r="W24" s="293"/>
      <c r="X24" s="243">
        <v>1</v>
      </c>
      <c r="Y24" s="244" t="s">
        <v>57</v>
      </c>
      <c r="Z24" s="245">
        <v>3</v>
      </c>
      <c r="AA24" s="294">
        <v>2</v>
      </c>
      <c r="AB24" s="295"/>
      <c r="AC24" s="294">
        <v>4</v>
      </c>
      <c r="AD24" s="295"/>
    </row>
    <row r="25" spans="1:34" s="239" customFormat="1" ht="20.75" customHeight="1" x14ac:dyDescent="0.25">
      <c r="E25" s="242">
        <v>3</v>
      </c>
      <c r="F25" s="291">
        <v>0.5625</v>
      </c>
      <c r="G25" s="292"/>
      <c r="H25" s="293"/>
      <c r="I25" s="243">
        <v>2</v>
      </c>
      <c r="J25" s="244" t="s">
        <v>57</v>
      </c>
      <c r="K25" s="245">
        <v>3</v>
      </c>
      <c r="L25" s="294">
        <v>1</v>
      </c>
      <c r="M25" s="295"/>
      <c r="N25" s="294">
        <v>4</v>
      </c>
      <c r="O25" s="295"/>
      <c r="S25" s="229"/>
      <c r="T25" s="246" t="s">
        <v>120</v>
      </c>
      <c r="U25" s="285" t="s">
        <v>120</v>
      </c>
      <c r="V25" s="286"/>
      <c r="W25" s="286"/>
      <c r="X25" s="247" t="s">
        <v>120</v>
      </c>
      <c r="Y25" s="246" t="s">
        <v>120</v>
      </c>
      <c r="Z25" s="247" t="s">
        <v>120</v>
      </c>
      <c r="AA25" s="287" t="s">
        <v>120</v>
      </c>
      <c r="AB25" s="287"/>
      <c r="AC25" s="287" t="s">
        <v>120</v>
      </c>
      <c r="AD25" s="287"/>
    </row>
    <row r="26" spans="1:34" s="239" customFormat="1" ht="20.75" customHeight="1" x14ac:dyDescent="0.25">
      <c r="D26" s="248"/>
      <c r="E26" s="242">
        <v>4</v>
      </c>
      <c r="F26" s="291">
        <v>0.60416666666666663</v>
      </c>
      <c r="G26" s="292"/>
      <c r="H26" s="293"/>
      <c r="I26" s="243">
        <v>1</v>
      </c>
      <c r="J26" s="244" t="s">
        <v>57</v>
      </c>
      <c r="K26" s="245">
        <v>4</v>
      </c>
      <c r="L26" s="294">
        <v>3</v>
      </c>
      <c r="M26" s="295"/>
      <c r="N26" s="294">
        <v>2</v>
      </c>
      <c r="O26" s="295"/>
      <c r="S26" s="229"/>
      <c r="T26" s="229" t="s">
        <v>120</v>
      </c>
      <c r="U26" s="296" t="s">
        <v>120</v>
      </c>
      <c r="V26" s="297"/>
      <c r="W26" s="297"/>
      <c r="X26" s="249" t="s">
        <v>120</v>
      </c>
      <c r="Y26" s="229" t="s">
        <v>120</v>
      </c>
      <c r="Z26" s="249" t="s">
        <v>120</v>
      </c>
      <c r="AA26" s="298" t="s">
        <v>120</v>
      </c>
      <c r="AB26" s="298"/>
      <c r="AC26" s="298" t="s">
        <v>120</v>
      </c>
      <c r="AD26" s="298"/>
    </row>
    <row r="27" spans="1:34" s="239" customFormat="1" ht="20.75" customHeight="1" x14ac:dyDescent="0.25">
      <c r="D27" s="229" t="s">
        <v>120</v>
      </c>
      <c r="E27" s="285" t="s">
        <v>120</v>
      </c>
      <c r="F27" s="286"/>
      <c r="G27" s="286"/>
      <c r="H27" s="247" t="s">
        <v>120</v>
      </c>
      <c r="I27" s="246" t="s">
        <v>120</v>
      </c>
      <c r="J27" s="247" t="s">
        <v>120</v>
      </c>
      <c r="K27" s="287" t="s">
        <v>120</v>
      </c>
      <c r="L27" s="288"/>
      <c r="M27" s="287" t="s">
        <v>120</v>
      </c>
      <c r="N27" s="287"/>
    </row>
    <row r="28" spans="1:34" ht="20.75" customHeight="1" x14ac:dyDescent="0.25">
      <c r="C28" s="261" t="s">
        <v>317</v>
      </c>
    </row>
    <row r="29" spans="1:34" ht="20.75" customHeight="1" x14ac:dyDescent="0.25">
      <c r="O29" s="250"/>
      <c r="Y29" s="254" t="s">
        <v>230</v>
      </c>
      <c r="Z29" s="254" t="s">
        <v>245</v>
      </c>
      <c r="AA29" s="229"/>
      <c r="AB29" s="229">
        <v>9</v>
      </c>
      <c r="AC29" s="229" t="s">
        <v>226</v>
      </c>
      <c r="AD29" s="229">
        <v>0</v>
      </c>
      <c r="AE29" s="229">
        <v>0</v>
      </c>
      <c r="AF29" s="289" t="s">
        <v>318</v>
      </c>
      <c r="AG29" s="289"/>
      <c r="AH29" s="289"/>
    </row>
    <row r="30" spans="1:34" ht="20.75" customHeight="1" x14ac:dyDescent="0.25">
      <c r="C30" s="261" t="s">
        <v>227</v>
      </c>
      <c r="E30" s="261" t="s">
        <v>319</v>
      </c>
      <c r="J30" s="258"/>
      <c r="K30" s="263"/>
      <c r="L30" s="263"/>
      <c r="M30" s="263"/>
      <c r="N30" s="290" t="s">
        <v>228</v>
      </c>
      <c r="O30" s="290"/>
      <c r="P30" s="263"/>
      <c r="Q30" s="263"/>
      <c r="R30" s="263"/>
      <c r="S30" s="260"/>
      <c r="Y30" s="254" t="s">
        <v>229</v>
      </c>
      <c r="Z30" s="254"/>
      <c r="AA30" s="229">
        <v>1</v>
      </c>
      <c r="AB30" s="229">
        <v>0</v>
      </c>
      <c r="AC30" s="229" t="s">
        <v>226</v>
      </c>
      <c r="AD30" s="229">
        <v>5</v>
      </c>
      <c r="AE30" s="229">
        <v>0</v>
      </c>
      <c r="AF30" s="289" t="s">
        <v>318</v>
      </c>
      <c r="AG30" s="289"/>
      <c r="AH30" s="289"/>
    </row>
    <row r="31" spans="1:34" ht="20.75" customHeight="1" x14ac:dyDescent="0.25">
      <c r="C31" s="274">
        <v>40597</v>
      </c>
      <c r="D31" s="274"/>
      <c r="J31" s="264"/>
      <c r="K31" s="264"/>
      <c r="L31" s="259"/>
      <c r="M31" s="259"/>
      <c r="N31" s="275" t="s">
        <v>229</v>
      </c>
      <c r="O31" s="275"/>
      <c r="P31" s="259"/>
      <c r="Q31" s="259"/>
      <c r="R31" s="265"/>
      <c r="S31" s="266"/>
      <c r="Y31" s="254" t="s">
        <v>228</v>
      </c>
      <c r="Z31" s="254"/>
      <c r="AA31" s="229">
        <v>1</v>
      </c>
      <c r="AB31" s="229">
        <v>1</v>
      </c>
      <c r="AC31" s="229" t="s">
        <v>226</v>
      </c>
      <c r="AD31" s="229">
        <v>5</v>
      </c>
      <c r="AE31" s="229">
        <v>0</v>
      </c>
      <c r="AF31" s="289"/>
      <c r="AG31" s="289"/>
      <c r="AH31" s="289"/>
    </row>
    <row r="32" spans="1:34" ht="20.75" customHeight="1" x14ac:dyDescent="0.25">
      <c r="H32" s="276" t="s">
        <v>230</v>
      </c>
      <c r="I32" s="277"/>
      <c r="J32" s="275"/>
      <c r="K32" s="278"/>
      <c r="L32" s="251"/>
      <c r="M32" s="232"/>
      <c r="N32" s="232"/>
      <c r="O32" s="232"/>
      <c r="P32" s="232"/>
      <c r="Q32" s="252"/>
      <c r="R32" s="279" t="s">
        <v>231</v>
      </c>
      <c r="S32" s="275"/>
      <c r="T32" s="277"/>
      <c r="U32" s="280"/>
      <c r="Y32" s="253" t="s">
        <v>232</v>
      </c>
      <c r="Z32" s="254"/>
      <c r="AA32" s="255">
        <v>1</v>
      </c>
      <c r="AB32" s="255">
        <v>2</v>
      </c>
      <c r="AC32" s="255" t="s">
        <v>226</v>
      </c>
      <c r="AD32" s="255">
        <v>5</v>
      </c>
      <c r="AE32" s="255">
        <v>0</v>
      </c>
      <c r="AF32" s="254"/>
      <c r="AG32" s="254"/>
    </row>
    <row r="33" spans="3:35" ht="20.75" customHeight="1" x14ac:dyDescent="0.25">
      <c r="C33" s="261" t="s">
        <v>233</v>
      </c>
      <c r="G33" s="281">
        <v>5</v>
      </c>
      <c r="H33" s="282"/>
      <c r="I33" s="239"/>
      <c r="J33" s="239"/>
      <c r="K33" s="281">
        <v>6</v>
      </c>
      <c r="L33" s="282"/>
      <c r="M33" s="239"/>
      <c r="N33" s="239"/>
      <c r="O33" s="239"/>
      <c r="P33" s="239"/>
      <c r="Q33" s="281">
        <v>5</v>
      </c>
      <c r="R33" s="282"/>
      <c r="S33" s="239"/>
      <c r="T33" s="239"/>
      <c r="U33" s="281">
        <v>6</v>
      </c>
      <c r="V33" s="282"/>
      <c r="Y33" s="229">
        <v>1</v>
      </c>
      <c r="Z33" s="229"/>
      <c r="AA33" s="229"/>
      <c r="AB33" s="229">
        <v>9</v>
      </c>
      <c r="AC33" s="229" t="s">
        <v>226</v>
      </c>
      <c r="AD33" s="229">
        <v>3</v>
      </c>
      <c r="AE33" s="229">
        <v>0</v>
      </c>
      <c r="AF33" s="254"/>
      <c r="AG33" s="254"/>
      <c r="AH33" s="254"/>
    </row>
    <row r="34" spans="3:35" ht="20.75" customHeight="1" x14ac:dyDescent="0.25">
      <c r="C34" s="274">
        <v>40593</v>
      </c>
      <c r="D34" s="274"/>
      <c r="G34" s="283"/>
      <c r="H34" s="284"/>
      <c r="I34" s="239"/>
      <c r="J34" s="239"/>
      <c r="K34" s="283"/>
      <c r="L34" s="284"/>
      <c r="M34" s="239"/>
      <c r="N34" s="239"/>
      <c r="O34" s="239"/>
      <c r="P34" s="239"/>
      <c r="Q34" s="283"/>
      <c r="R34" s="284"/>
      <c r="S34" s="239"/>
      <c r="T34" s="239"/>
      <c r="U34" s="283"/>
      <c r="V34" s="284"/>
      <c r="Y34" s="229">
        <v>2</v>
      </c>
      <c r="Z34" s="229"/>
      <c r="AA34" s="229">
        <v>1</v>
      </c>
      <c r="AB34" s="229">
        <v>0</v>
      </c>
      <c r="AC34" s="229" t="s">
        <v>226</v>
      </c>
      <c r="AD34" s="229">
        <v>3</v>
      </c>
      <c r="AE34" s="229">
        <v>0</v>
      </c>
      <c r="AF34" s="254"/>
      <c r="AG34" s="254"/>
      <c r="AH34" s="254"/>
    </row>
    <row r="35" spans="3:35" ht="20.75" customHeight="1" x14ac:dyDescent="0.25">
      <c r="F35" s="273">
        <v>1</v>
      </c>
      <c r="G35" s="273"/>
      <c r="H35" s="273">
        <v>2</v>
      </c>
      <c r="I35" s="273"/>
      <c r="J35" s="273">
        <v>3</v>
      </c>
      <c r="K35" s="273"/>
      <c r="L35" s="273">
        <v>4</v>
      </c>
      <c r="M35" s="273"/>
      <c r="N35" s="239"/>
      <c r="O35" s="239"/>
      <c r="P35" s="273">
        <v>1</v>
      </c>
      <c r="Q35" s="273"/>
      <c r="R35" s="273">
        <v>2</v>
      </c>
      <c r="S35" s="273"/>
      <c r="T35" s="273">
        <v>3</v>
      </c>
      <c r="U35" s="273"/>
      <c r="V35" s="273">
        <v>4</v>
      </c>
      <c r="W35" s="273"/>
      <c r="Y35" s="229">
        <v>3</v>
      </c>
      <c r="Z35" s="229"/>
      <c r="AA35" s="229">
        <v>1</v>
      </c>
      <c r="AB35" s="229">
        <v>1</v>
      </c>
      <c r="AC35" s="229" t="s">
        <v>226</v>
      </c>
      <c r="AD35" s="229">
        <v>3</v>
      </c>
      <c r="AE35" s="229">
        <v>0</v>
      </c>
      <c r="AF35" s="254"/>
      <c r="AG35" s="254"/>
      <c r="AH35" s="254"/>
    </row>
    <row r="36" spans="3:35" ht="20.75" customHeight="1" x14ac:dyDescent="0.25"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Y36" s="229">
        <v>4</v>
      </c>
      <c r="Z36" s="229"/>
      <c r="AA36" s="229">
        <v>1</v>
      </c>
      <c r="AB36" s="229">
        <v>2</v>
      </c>
      <c r="AC36" s="229" t="s">
        <v>226</v>
      </c>
      <c r="AD36" s="229">
        <v>3</v>
      </c>
      <c r="AE36" s="229">
        <v>0</v>
      </c>
      <c r="AF36" s="254"/>
      <c r="AG36" s="254"/>
      <c r="AH36" s="254"/>
    </row>
    <row r="37" spans="3:35" ht="20.75" customHeight="1" x14ac:dyDescent="0.25">
      <c r="C37" s="256"/>
      <c r="D37" s="256"/>
      <c r="E37" s="256"/>
      <c r="F37" s="241" t="s">
        <v>234</v>
      </c>
      <c r="G37" s="241" t="s">
        <v>188</v>
      </c>
      <c r="H37" s="241" t="s">
        <v>235</v>
      </c>
      <c r="I37" s="241" t="s">
        <v>236</v>
      </c>
      <c r="J37" s="241" t="s">
        <v>237</v>
      </c>
      <c r="K37" s="241" t="s">
        <v>193</v>
      </c>
      <c r="L37" s="241" t="s">
        <v>238</v>
      </c>
      <c r="M37" s="241" t="s">
        <v>239</v>
      </c>
      <c r="N37" s="241"/>
      <c r="O37" s="241"/>
      <c r="P37" s="241" t="s">
        <v>240</v>
      </c>
      <c r="Q37" s="241" t="s">
        <v>207</v>
      </c>
      <c r="R37" s="241" t="s">
        <v>241</v>
      </c>
      <c r="S37" s="241" t="s">
        <v>242</v>
      </c>
      <c r="T37" s="241" t="s">
        <v>210</v>
      </c>
      <c r="U37" s="241" t="s">
        <v>243</v>
      </c>
      <c r="V37" s="241" t="s">
        <v>244</v>
      </c>
      <c r="W37" s="241" t="s">
        <v>213</v>
      </c>
      <c r="X37" s="256"/>
      <c r="Y37" s="229">
        <v>5</v>
      </c>
      <c r="Z37" s="229"/>
      <c r="AA37" s="229">
        <v>1</v>
      </c>
      <c r="AB37" s="229">
        <v>3</v>
      </c>
      <c r="AC37" s="229" t="s">
        <v>226</v>
      </c>
      <c r="AD37" s="229">
        <v>3</v>
      </c>
      <c r="AE37" s="229">
        <v>0</v>
      </c>
      <c r="AF37" s="254"/>
      <c r="AG37" s="254"/>
      <c r="AH37" s="254"/>
      <c r="AI37" s="256"/>
    </row>
    <row r="38" spans="3:35" ht="20.75" customHeight="1" x14ac:dyDescent="0.25">
      <c r="F38" s="273" t="s">
        <v>406</v>
      </c>
      <c r="G38" s="273"/>
      <c r="H38" s="273"/>
      <c r="I38" s="273"/>
      <c r="J38" s="273"/>
      <c r="K38" s="273"/>
      <c r="L38" s="273"/>
      <c r="M38" s="273"/>
      <c r="N38" s="239"/>
      <c r="O38" s="239"/>
      <c r="P38" s="273" t="s">
        <v>256</v>
      </c>
      <c r="Q38" s="273"/>
      <c r="R38" s="273"/>
      <c r="S38" s="273"/>
      <c r="T38" s="273"/>
      <c r="U38" s="273"/>
      <c r="V38" s="273"/>
      <c r="W38" s="273"/>
      <c r="Y38" s="229">
        <v>6</v>
      </c>
      <c r="Z38" s="229"/>
      <c r="AA38" s="229">
        <v>1</v>
      </c>
      <c r="AB38" s="229">
        <v>4</v>
      </c>
      <c r="AC38" s="257" t="s">
        <v>226</v>
      </c>
      <c r="AD38" s="229">
        <v>3</v>
      </c>
      <c r="AE38" s="229">
        <v>0</v>
      </c>
      <c r="AF38" s="238"/>
      <c r="AG38" s="238"/>
      <c r="AH38" s="238"/>
    </row>
    <row r="39" spans="3:35" ht="18.75" customHeight="1" x14ac:dyDescent="0.25"/>
    <row r="40" spans="3:35" ht="18.75" customHeight="1" x14ac:dyDescent="0.25"/>
    <row r="41" spans="3:35" ht="18.75" customHeight="1" x14ac:dyDescent="0.25"/>
    <row r="42" spans="3:35" ht="18.75" customHeight="1" x14ac:dyDescent="0.25"/>
    <row r="43" spans="3:35" ht="18.75" customHeight="1" x14ac:dyDescent="0.25"/>
    <row r="44" spans="3:35" ht="18.75" customHeight="1" x14ac:dyDescent="0.25"/>
    <row r="45" spans="3:35" ht="18.75" customHeight="1" x14ac:dyDescent="0.25"/>
    <row r="46" spans="3:35" ht="18.75" customHeight="1" x14ac:dyDescent="0.25"/>
    <row r="47" spans="3:35" ht="18.75" customHeight="1" x14ac:dyDescent="0.25"/>
    <row r="48" spans="3:35" ht="18.75" customHeight="1" x14ac:dyDescent="0.25"/>
    <row r="49" ht="18.75" customHeight="1" x14ac:dyDescent="0.25"/>
    <row r="50" ht="18.75" customHeight="1" x14ac:dyDescent="0.25"/>
  </sheetData>
  <mergeCells count="162">
    <mergeCell ref="A1:AF2"/>
    <mergeCell ref="B6:D6"/>
    <mergeCell ref="F6:H6"/>
    <mergeCell ref="J6:L6"/>
    <mergeCell ref="N6:P6"/>
    <mergeCell ref="R6:T6"/>
    <mergeCell ref="V6:X6"/>
    <mergeCell ref="Z6:AB6"/>
    <mergeCell ref="AD6:AF6"/>
    <mergeCell ref="Y7:AB7"/>
    <mergeCell ref="AC7:AF7"/>
    <mergeCell ref="B8:D8"/>
    <mergeCell ref="F8:H8"/>
    <mergeCell ref="J8:L8"/>
    <mergeCell ref="N8:P8"/>
    <mergeCell ref="R8:T8"/>
    <mergeCell ref="V8:X8"/>
    <mergeCell ref="Z8:AB8"/>
    <mergeCell ref="AD8:AF8"/>
    <mergeCell ref="A7:D7"/>
    <mergeCell ref="E7:H7"/>
    <mergeCell ref="I7:L7"/>
    <mergeCell ref="M7:P7"/>
    <mergeCell ref="Q7:T7"/>
    <mergeCell ref="U7:X7"/>
    <mergeCell ref="Z9:AB9"/>
    <mergeCell ref="AD9:AF9"/>
    <mergeCell ref="B10:D10"/>
    <mergeCell ref="F10:H10"/>
    <mergeCell ref="J10:L10"/>
    <mergeCell ref="N10:P10"/>
    <mergeCell ref="R10:T10"/>
    <mergeCell ref="V10:X10"/>
    <mergeCell ref="Z10:AB10"/>
    <mergeCell ref="AD10:AF10"/>
    <mergeCell ref="B9:D9"/>
    <mergeCell ref="F9:H9"/>
    <mergeCell ref="J9:L9"/>
    <mergeCell ref="N9:P9"/>
    <mergeCell ref="R9:T9"/>
    <mergeCell ref="V9:X9"/>
    <mergeCell ref="Z11:AB11"/>
    <mergeCell ref="AD11:AF11"/>
    <mergeCell ref="J12:L12"/>
    <mergeCell ref="N12:P12"/>
    <mergeCell ref="V12:X12"/>
    <mergeCell ref="Z12:AB12"/>
    <mergeCell ref="B11:D11"/>
    <mergeCell ref="F11:H11"/>
    <mergeCell ref="J11:L11"/>
    <mergeCell ref="N11:P11"/>
    <mergeCell ref="R11:T11"/>
    <mergeCell ref="V11:X11"/>
    <mergeCell ref="Z13:AB13"/>
    <mergeCell ref="AD13:AF13"/>
    <mergeCell ref="A14:D14"/>
    <mergeCell ref="E14:H14"/>
    <mergeCell ref="I14:L14"/>
    <mergeCell ref="M14:P14"/>
    <mergeCell ref="Q14:T14"/>
    <mergeCell ref="U14:X14"/>
    <mergeCell ref="Y14:AB14"/>
    <mergeCell ref="AC14:AF14"/>
    <mergeCell ref="B13:D13"/>
    <mergeCell ref="F13:H13"/>
    <mergeCell ref="J13:L13"/>
    <mergeCell ref="N13:P13"/>
    <mergeCell ref="R13:T13"/>
    <mergeCell ref="V13:X13"/>
    <mergeCell ref="Z15:AB15"/>
    <mergeCell ref="AD15:AF15"/>
    <mergeCell ref="B16:D16"/>
    <mergeCell ref="F16:H16"/>
    <mergeCell ref="J16:L16"/>
    <mergeCell ref="N16:P16"/>
    <mergeCell ref="R16:T16"/>
    <mergeCell ref="V16:X16"/>
    <mergeCell ref="Z16:AB16"/>
    <mergeCell ref="AD16:AF16"/>
    <mergeCell ref="B15:D15"/>
    <mergeCell ref="F15:H15"/>
    <mergeCell ref="J15:L15"/>
    <mergeCell ref="N15:P15"/>
    <mergeCell ref="R15:T15"/>
    <mergeCell ref="V15:X15"/>
    <mergeCell ref="Z17:AB17"/>
    <mergeCell ref="AD17:AF17"/>
    <mergeCell ref="B18:D18"/>
    <mergeCell ref="F18:H18"/>
    <mergeCell ref="J18:L18"/>
    <mergeCell ref="N18:P18"/>
    <mergeCell ref="R18:T18"/>
    <mergeCell ref="V18:X18"/>
    <mergeCell ref="Z18:AB18"/>
    <mergeCell ref="AD18:AF18"/>
    <mergeCell ref="B17:D17"/>
    <mergeCell ref="F17:H17"/>
    <mergeCell ref="J17:L17"/>
    <mergeCell ref="N17:P17"/>
    <mergeCell ref="R17:T17"/>
    <mergeCell ref="V17:X17"/>
    <mergeCell ref="AA22:AB22"/>
    <mergeCell ref="AC22:AD22"/>
    <mergeCell ref="F23:H23"/>
    <mergeCell ref="L23:M23"/>
    <mergeCell ref="N23:O23"/>
    <mergeCell ref="U23:W23"/>
    <mergeCell ref="AA23:AB23"/>
    <mergeCell ref="AC23:AD23"/>
    <mergeCell ref="F19:H19"/>
    <mergeCell ref="J19:L19"/>
    <mergeCell ref="V19:X19"/>
    <mergeCell ref="R20:X20"/>
    <mergeCell ref="F22:H22"/>
    <mergeCell ref="I22:K22"/>
    <mergeCell ref="L22:M22"/>
    <mergeCell ref="N22:O22"/>
    <mergeCell ref="U22:W22"/>
    <mergeCell ref="X22:Z22"/>
    <mergeCell ref="F25:H25"/>
    <mergeCell ref="L25:M25"/>
    <mergeCell ref="N25:O25"/>
    <mergeCell ref="U25:W25"/>
    <mergeCell ref="AA25:AB25"/>
    <mergeCell ref="AC25:AD25"/>
    <mergeCell ref="F24:H24"/>
    <mergeCell ref="L24:M24"/>
    <mergeCell ref="N24:O24"/>
    <mergeCell ref="U24:W24"/>
    <mergeCell ref="AA24:AB24"/>
    <mergeCell ref="AC24:AD24"/>
    <mergeCell ref="E27:G27"/>
    <mergeCell ref="K27:L27"/>
    <mergeCell ref="M27:N27"/>
    <mergeCell ref="AF29:AH29"/>
    <mergeCell ref="N30:O30"/>
    <mergeCell ref="AF30:AH31"/>
    <mergeCell ref="F26:H26"/>
    <mergeCell ref="L26:M26"/>
    <mergeCell ref="N26:O26"/>
    <mergeCell ref="U26:W26"/>
    <mergeCell ref="AA26:AB26"/>
    <mergeCell ref="AC26:AD26"/>
    <mergeCell ref="C31:D31"/>
    <mergeCell ref="N31:O31"/>
    <mergeCell ref="H32:K32"/>
    <mergeCell ref="R32:U32"/>
    <mergeCell ref="G33:H34"/>
    <mergeCell ref="K33:L34"/>
    <mergeCell ref="Q33:R34"/>
    <mergeCell ref="U33:V34"/>
    <mergeCell ref="C34:D34"/>
    <mergeCell ref="T35:U35"/>
    <mergeCell ref="V35:W35"/>
    <mergeCell ref="F38:M38"/>
    <mergeCell ref="P38:W38"/>
    <mergeCell ref="F35:G35"/>
    <mergeCell ref="H35:I35"/>
    <mergeCell ref="J35:K35"/>
    <mergeCell ref="L35:M35"/>
    <mergeCell ref="P35:Q35"/>
    <mergeCell ref="R35:S35"/>
  </mergeCells>
  <phoneticPr fontId="6"/>
  <pageMargins left="0.56000000000000005" right="0.2" top="0.75" bottom="0.75" header="0.3" footer="0.3"/>
  <pageSetup paperSize="9" scale="87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F81C4-B029-4E36-955E-7089813D236B}">
  <sheetPr>
    <tabColor rgb="FF0070C0"/>
  </sheetPr>
  <dimension ref="A1:X46"/>
  <sheetViews>
    <sheetView view="pageBreakPreview" zoomScaleNormal="60" zoomScaleSheetLayoutView="100" zoomScalePageLayoutView="85" workbookViewId="0">
      <selection activeCell="P9" sqref="P9:R10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354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H</v>
      </c>
      <c r="C3" s="347"/>
      <c r="D3" s="350" t="str">
        <f>B5</f>
        <v>フォルトゥナU-12</v>
      </c>
      <c r="E3" s="351"/>
      <c r="F3" s="352"/>
      <c r="G3" s="350" t="str">
        <f>B7</f>
        <v>スペリオール上吉田</v>
      </c>
      <c r="H3" s="351"/>
      <c r="I3" s="352"/>
      <c r="J3" s="350" t="str">
        <f>B9</f>
        <v>大里SSS</v>
      </c>
      <c r="K3" s="351"/>
      <c r="L3" s="352"/>
      <c r="M3" s="350" t="str">
        <f>B11</f>
        <v>FCヴァリエ都留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124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355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356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110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357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H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252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大里SSS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FCヴァリエ都留</v>
      </c>
      <c r="S17" s="389"/>
      <c r="T17" s="389"/>
      <c r="U17" s="389"/>
      <c r="V17" s="362"/>
      <c r="W17" s="407" t="str">
        <f>B7</f>
        <v>スペリオール上吉田</v>
      </c>
      <c r="X17" s="407" t="str">
        <f>B5</f>
        <v>フォルトゥナU-12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フォルトゥナU-12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スペリオール上吉田</v>
      </c>
      <c r="S19" s="389"/>
      <c r="T19" s="389"/>
      <c r="U19" s="389"/>
      <c r="V19" s="362"/>
      <c r="W19" s="407" t="str">
        <f>B11</f>
        <v>FCヴァリエ都留</v>
      </c>
      <c r="X19" s="407" t="str">
        <f>B9</f>
        <v>大里SSS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スペリオール上吉田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大里SSS</v>
      </c>
      <c r="S21" s="389"/>
      <c r="T21" s="389"/>
      <c r="U21" s="389"/>
      <c r="V21" s="362"/>
      <c r="W21" s="407" t="str">
        <f>B5</f>
        <v>フォルトゥナU-12</v>
      </c>
      <c r="X21" s="407" t="str">
        <f>B11</f>
        <v>FCヴァリエ都留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フォルトゥナU-12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FCヴァリエ都留</v>
      </c>
      <c r="S23" s="389"/>
      <c r="T23" s="389"/>
      <c r="U23" s="389"/>
      <c r="V23" s="362"/>
      <c r="W23" s="407" t="str">
        <f>B9</f>
        <v>大里SSS</v>
      </c>
      <c r="X23" s="407" t="str">
        <f>B7</f>
        <v>スペリオール上吉田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357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H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252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スペリオール上吉田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FCヴァリエ都留</v>
      </c>
      <c r="S31" s="389"/>
      <c r="T31" s="389"/>
      <c r="U31" s="389"/>
      <c r="V31" s="362"/>
      <c r="W31" s="407" t="str">
        <f>B5</f>
        <v>フォルトゥナU-12</v>
      </c>
      <c r="X31" s="407" t="str">
        <f>B9</f>
        <v>大里SSS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フォルトゥナU-12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大里SSS</v>
      </c>
      <c r="S33" s="389"/>
      <c r="T33" s="389"/>
      <c r="U33" s="389"/>
      <c r="V33" s="362"/>
      <c r="W33" s="407" t="str">
        <f>B7</f>
        <v>スペリオール上吉田</v>
      </c>
      <c r="X33" s="407" t="str">
        <f>B11</f>
        <v>FCヴァリエ都留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360A-0419-4341-BB94-3B1488DE27D5}">
  <sheetPr>
    <tabColor rgb="FF0070C0"/>
  </sheetPr>
  <dimension ref="A1:X46"/>
  <sheetViews>
    <sheetView view="pageBreakPreview" topLeftCell="A16" zoomScaleNormal="60" zoomScaleSheetLayoutView="100" zoomScalePageLayoutView="85" workbookViewId="0">
      <selection activeCell="R31" sqref="R31:V32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358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I</v>
      </c>
      <c r="C3" s="347"/>
      <c r="D3" s="350" t="str">
        <f>B5</f>
        <v>プレジール敷島</v>
      </c>
      <c r="E3" s="351"/>
      <c r="F3" s="352"/>
      <c r="G3" s="350" t="str">
        <f>B7</f>
        <v>FC.PARTIRE</v>
      </c>
      <c r="H3" s="351"/>
      <c r="I3" s="352"/>
      <c r="J3" s="350" t="str">
        <f>B9</f>
        <v>エルフシュリット一宮</v>
      </c>
      <c r="K3" s="351"/>
      <c r="L3" s="352"/>
      <c r="M3" s="350" t="str">
        <f>B11</f>
        <v>JFC青桐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99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359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360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67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99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I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361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エルフシュリット一宮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JFC青桐</v>
      </c>
      <c r="S17" s="389"/>
      <c r="T17" s="389"/>
      <c r="U17" s="389"/>
      <c r="V17" s="362"/>
      <c r="W17" s="407" t="str">
        <f>B7</f>
        <v>FC.PARTIRE</v>
      </c>
      <c r="X17" s="407" t="str">
        <f>B5</f>
        <v>プレジール敷島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プレジール敷島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FC.PARTIRE</v>
      </c>
      <c r="S19" s="389"/>
      <c r="T19" s="389"/>
      <c r="U19" s="389"/>
      <c r="V19" s="362"/>
      <c r="W19" s="407" t="str">
        <f>B11</f>
        <v>JFC青桐</v>
      </c>
      <c r="X19" s="407" t="str">
        <f>B9</f>
        <v>エルフシュリット一宮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FC.PARTIRE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エルフシュリット一宮</v>
      </c>
      <c r="S21" s="389"/>
      <c r="T21" s="389"/>
      <c r="U21" s="389"/>
      <c r="V21" s="362"/>
      <c r="W21" s="407" t="str">
        <f>B5</f>
        <v>プレジール敷島</v>
      </c>
      <c r="X21" s="407" t="str">
        <f>B11</f>
        <v>JFC青桐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プレジール敷島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JFC青桐</v>
      </c>
      <c r="S23" s="389"/>
      <c r="T23" s="389"/>
      <c r="U23" s="389"/>
      <c r="V23" s="362"/>
      <c r="W23" s="407" t="str">
        <f>B9</f>
        <v>エルフシュリット一宮</v>
      </c>
      <c r="X23" s="407" t="str">
        <f>B7</f>
        <v>FC.PARTIRE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99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I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361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FC.PARTIRE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JFC青桐</v>
      </c>
      <c r="S31" s="389"/>
      <c r="T31" s="389"/>
      <c r="U31" s="389"/>
      <c r="V31" s="362"/>
      <c r="W31" s="407" t="str">
        <f>B5</f>
        <v>プレジール敷島</v>
      </c>
      <c r="X31" s="407" t="str">
        <f>B9</f>
        <v>エルフシュリット一宮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プレジール敷島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エルフシュリット一宮</v>
      </c>
      <c r="S33" s="389"/>
      <c r="T33" s="389"/>
      <c r="U33" s="389"/>
      <c r="V33" s="362"/>
      <c r="W33" s="407" t="str">
        <f>B7</f>
        <v>FC.PARTIRE</v>
      </c>
      <c r="X33" s="407" t="str">
        <f>B11</f>
        <v>JFC青桐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C256-A9A1-4BE2-A87C-A49674A579F5}">
  <sheetPr>
    <tabColor rgb="FF0070C0"/>
  </sheetPr>
  <dimension ref="A1:X46"/>
  <sheetViews>
    <sheetView view="pageBreakPreview" topLeftCell="A11" zoomScaleNormal="60" zoomScaleSheetLayoutView="100" zoomScalePageLayoutView="85" workbookViewId="0">
      <selection activeCell="R31" sqref="R31:V32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362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J</v>
      </c>
      <c r="C3" s="347"/>
      <c r="D3" s="350" t="str">
        <f>B5</f>
        <v>甲府東SSS</v>
      </c>
      <c r="E3" s="351"/>
      <c r="F3" s="352"/>
      <c r="G3" s="350" t="str">
        <f>B7</f>
        <v>池田SSS</v>
      </c>
      <c r="H3" s="351"/>
      <c r="I3" s="352"/>
      <c r="J3" s="350" t="str">
        <f>B9</f>
        <v>FCグリュック</v>
      </c>
      <c r="K3" s="351"/>
      <c r="L3" s="352"/>
      <c r="M3" s="350" t="str">
        <f>B11</f>
        <v>エイブルSC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363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108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105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364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363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J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365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FCグリュック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エイブルSC</v>
      </c>
      <c r="S17" s="389"/>
      <c r="T17" s="389"/>
      <c r="U17" s="389"/>
      <c r="V17" s="362"/>
      <c r="W17" s="407" t="str">
        <f>B7</f>
        <v>池田SSS</v>
      </c>
      <c r="X17" s="407" t="str">
        <f>B5</f>
        <v>甲府東SSS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甲府東SSS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池田SSS</v>
      </c>
      <c r="S19" s="389"/>
      <c r="T19" s="389"/>
      <c r="U19" s="389"/>
      <c r="V19" s="362"/>
      <c r="W19" s="407" t="str">
        <f>B11</f>
        <v>エイブルSC</v>
      </c>
      <c r="X19" s="407" t="str">
        <f>B9</f>
        <v>FCグリュック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池田SSS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FCグリュック</v>
      </c>
      <c r="S21" s="389"/>
      <c r="T21" s="389"/>
      <c r="U21" s="389"/>
      <c r="V21" s="362"/>
      <c r="W21" s="407" t="str">
        <f>B5</f>
        <v>甲府東SSS</v>
      </c>
      <c r="X21" s="407" t="str">
        <f>B11</f>
        <v>エイブルSC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甲府東SSS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エイブルSC</v>
      </c>
      <c r="S23" s="389"/>
      <c r="T23" s="389"/>
      <c r="U23" s="389"/>
      <c r="V23" s="362"/>
      <c r="W23" s="407" t="str">
        <f>B9</f>
        <v>FCグリュック</v>
      </c>
      <c r="X23" s="407" t="str">
        <f>B7</f>
        <v>池田SSS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363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J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366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池田SSS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エイブルSC</v>
      </c>
      <c r="S31" s="389"/>
      <c r="T31" s="389"/>
      <c r="U31" s="389"/>
      <c r="V31" s="362"/>
      <c r="W31" s="407" t="str">
        <f>B5</f>
        <v>甲府東SSS</v>
      </c>
      <c r="X31" s="407" t="str">
        <f>B9</f>
        <v>FCグリュック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甲府東SSS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FCグリュック</v>
      </c>
      <c r="S33" s="389"/>
      <c r="T33" s="389"/>
      <c r="U33" s="389"/>
      <c r="V33" s="362"/>
      <c r="W33" s="407" t="str">
        <f>B7</f>
        <v>池田SSS</v>
      </c>
      <c r="X33" s="407" t="str">
        <f>B11</f>
        <v>エイブルSC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DABA-AACA-4D28-8190-1974CB5B97F6}">
  <sheetPr>
    <tabColor rgb="FF0070C0"/>
  </sheetPr>
  <dimension ref="A1:X46"/>
  <sheetViews>
    <sheetView view="pageBreakPreview" zoomScaleNormal="60" zoomScaleSheetLayoutView="100" zoomScalePageLayoutView="85" workbookViewId="0">
      <selection activeCell="S11" sqref="S11:T12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367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K</v>
      </c>
      <c r="C3" s="347"/>
      <c r="D3" s="350" t="str">
        <f>B5</f>
        <v>石和SSS</v>
      </c>
      <c r="E3" s="351"/>
      <c r="F3" s="352"/>
      <c r="G3" s="350" t="str">
        <f>B7</f>
        <v>UFC・DREAM</v>
      </c>
      <c r="H3" s="351"/>
      <c r="I3" s="352"/>
      <c r="J3" s="350" t="str">
        <f>B9</f>
        <v>南部FC</v>
      </c>
      <c r="K3" s="351"/>
      <c r="L3" s="352"/>
      <c r="M3" s="350" t="str">
        <f>B11</f>
        <v>中道セレソン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64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368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369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111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64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K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370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南部FC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中道セレソン</v>
      </c>
      <c r="S17" s="389"/>
      <c r="T17" s="389"/>
      <c r="U17" s="389"/>
      <c r="V17" s="362"/>
      <c r="W17" s="407" t="str">
        <f>B7</f>
        <v>UFC・DREAM</v>
      </c>
      <c r="X17" s="407" t="str">
        <f>B5</f>
        <v>石和SSS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石和SSS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UFC・DREAM</v>
      </c>
      <c r="S19" s="389"/>
      <c r="T19" s="389"/>
      <c r="U19" s="389"/>
      <c r="V19" s="362"/>
      <c r="W19" s="407" t="str">
        <f>B11</f>
        <v>中道セレソン</v>
      </c>
      <c r="X19" s="407" t="str">
        <f>B9</f>
        <v>南部FC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UFC・DREAM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南部FC</v>
      </c>
      <c r="S21" s="389"/>
      <c r="T21" s="389"/>
      <c r="U21" s="389"/>
      <c r="V21" s="362"/>
      <c r="W21" s="407" t="str">
        <f>B5</f>
        <v>石和SSS</v>
      </c>
      <c r="X21" s="407" t="str">
        <f>B11</f>
        <v>中道セレソン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石和SSS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中道セレソン</v>
      </c>
      <c r="S23" s="389"/>
      <c r="T23" s="389"/>
      <c r="U23" s="389"/>
      <c r="V23" s="362"/>
      <c r="W23" s="407" t="str">
        <f>B9</f>
        <v>南部FC</v>
      </c>
      <c r="X23" s="407" t="str">
        <f>B7</f>
        <v>UFC・DREAM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64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K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371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UFC・DREAM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中道セレソン</v>
      </c>
      <c r="S31" s="389"/>
      <c r="T31" s="389"/>
      <c r="U31" s="389"/>
      <c r="V31" s="362"/>
      <c r="W31" s="407" t="str">
        <f>B5</f>
        <v>石和SSS</v>
      </c>
      <c r="X31" s="407" t="str">
        <f>B9</f>
        <v>南部FC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石和SSS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南部FC</v>
      </c>
      <c r="S33" s="389"/>
      <c r="T33" s="389"/>
      <c r="U33" s="389"/>
      <c r="V33" s="362"/>
      <c r="W33" s="407" t="str">
        <f>B7</f>
        <v>UFC・DREAM</v>
      </c>
      <c r="X33" s="407" t="str">
        <f>B11</f>
        <v>中道セレソン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5A59-5F2C-4192-8644-382EB7E1044E}">
  <sheetPr>
    <tabColor rgb="FF0070C0"/>
  </sheetPr>
  <dimension ref="A1:X46"/>
  <sheetViews>
    <sheetView view="pageBreakPreview" topLeftCell="A10" zoomScaleNormal="60" zoomScaleSheetLayoutView="100" zoomScalePageLayoutView="85" workbookViewId="0">
      <selection activeCell="R31" sqref="R31:V32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372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L</v>
      </c>
      <c r="C3" s="347"/>
      <c r="D3" s="350" t="str">
        <f>B5</f>
        <v>FantasistaFC</v>
      </c>
      <c r="E3" s="351"/>
      <c r="F3" s="352"/>
      <c r="G3" s="350" t="str">
        <f>B7</f>
        <v>JFC白根</v>
      </c>
      <c r="H3" s="351"/>
      <c r="I3" s="352"/>
      <c r="J3" s="350" t="str">
        <f>B9</f>
        <v>山梨JrSSS</v>
      </c>
      <c r="K3" s="351"/>
      <c r="L3" s="352"/>
      <c r="M3" s="350" t="str">
        <f>B11</f>
        <v>エアフォルク山梨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373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112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374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314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112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L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375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山梨JrSSS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エアフォルク山梨</v>
      </c>
      <c r="S17" s="389"/>
      <c r="T17" s="389"/>
      <c r="U17" s="389"/>
      <c r="V17" s="362"/>
      <c r="W17" s="407" t="str">
        <f>B7</f>
        <v>JFC白根</v>
      </c>
      <c r="X17" s="407" t="str">
        <f>B5</f>
        <v>FantasistaFC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FantasistaFC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JFC白根</v>
      </c>
      <c r="S19" s="389"/>
      <c r="T19" s="389"/>
      <c r="U19" s="389"/>
      <c r="V19" s="362"/>
      <c r="W19" s="407" t="str">
        <f>B11</f>
        <v>エアフォルク山梨</v>
      </c>
      <c r="X19" s="407" t="str">
        <f>B9</f>
        <v>山梨JrSSS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JFC白根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山梨JrSSS</v>
      </c>
      <c r="S21" s="389"/>
      <c r="T21" s="389"/>
      <c r="U21" s="389"/>
      <c r="V21" s="362"/>
      <c r="W21" s="407" t="str">
        <f>B5</f>
        <v>FantasistaFC</v>
      </c>
      <c r="X21" s="407" t="str">
        <f>B11</f>
        <v>エアフォルク山梨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FantasistaFC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エアフォルク山梨</v>
      </c>
      <c r="S23" s="389"/>
      <c r="T23" s="389"/>
      <c r="U23" s="389"/>
      <c r="V23" s="362"/>
      <c r="W23" s="407" t="str">
        <f>B9</f>
        <v>山梨JrSSS</v>
      </c>
      <c r="X23" s="407" t="str">
        <f>B7</f>
        <v>JFC白根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112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L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376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JFC白根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エアフォルク山梨</v>
      </c>
      <c r="S31" s="389"/>
      <c r="T31" s="389"/>
      <c r="U31" s="389"/>
      <c r="V31" s="362"/>
      <c r="W31" s="407" t="str">
        <f>B5</f>
        <v>FantasistaFC</v>
      </c>
      <c r="X31" s="407" t="str">
        <f>B9</f>
        <v>山梨JrSSS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FantasistaFC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山梨JrSSS</v>
      </c>
      <c r="S33" s="389"/>
      <c r="T33" s="389"/>
      <c r="U33" s="389"/>
      <c r="V33" s="362"/>
      <c r="W33" s="407" t="str">
        <f>B7</f>
        <v>JFC白根</v>
      </c>
      <c r="X33" s="407" t="str">
        <f>B11</f>
        <v>エアフォルク山梨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8D01-313B-4323-A9C9-EBEE280B7250}">
  <sheetPr>
    <tabColor rgb="FF0070C0"/>
  </sheetPr>
  <dimension ref="A1:X46"/>
  <sheetViews>
    <sheetView view="pageBreakPreview" zoomScaleNormal="60" zoomScaleSheetLayoutView="100" zoomScalePageLayoutView="85" workbookViewId="0">
      <selection activeCell="N29" sqref="N29:V30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377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M</v>
      </c>
      <c r="C3" s="347"/>
      <c r="D3" s="350" t="str">
        <f>B5</f>
        <v>御坂SSS</v>
      </c>
      <c r="E3" s="351"/>
      <c r="F3" s="352"/>
      <c r="G3" s="350" t="str">
        <f>B7</f>
        <v>玉穂FC</v>
      </c>
      <c r="H3" s="351"/>
      <c r="I3" s="352"/>
      <c r="J3" s="350" t="str">
        <f>B9</f>
        <v>身延ユナイテッドSC</v>
      </c>
      <c r="K3" s="351"/>
      <c r="L3" s="352"/>
      <c r="M3" s="350" t="str">
        <f>B11</f>
        <v>山城SSS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378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380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381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65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379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M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334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身延ユナイテッドSC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山城SSS</v>
      </c>
      <c r="S17" s="389"/>
      <c r="T17" s="389"/>
      <c r="U17" s="389"/>
      <c r="V17" s="362"/>
      <c r="W17" s="407" t="str">
        <f>B7</f>
        <v>玉穂FC</v>
      </c>
      <c r="X17" s="407" t="str">
        <f>B5</f>
        <v>御坂SSS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御坂SSS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玉穂FC</v>
      </c>
      <c r="S19" s="389"/>
      <c r="T19" s="389"/>
      <c r="U19" s="389"/>
      <c r="V19" s="362"/>
      <c r="W19" s="407" t="str">
        <f>B11</f>
        <v>山城SSS</v>
      </c>
      <c r="X19" s="407" t="str">
        <f>B9</f>
        <v>身延ユナイテッドSC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玉穂FC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身延ユナイテッドSC</v>
      </c>
      <c r="S21" s="389"/>
      <c r="T21" s="389"/>
      <c r="U21" s="389"/>
      <c r="V21" s="362"/>
      <c r="W21" s="407" t="str">
        <f>B5</f>
        <v>御坂SSS</v>
      </c>
      <c r="X21" s="407" t="str">
        <f>B11</f>
        <v>山城SSS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御坂SSS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山城SSS</v>
      </c>
      <c r="S23" s="389"/>
      <c r="T23" s="389"/>
      <c r="U23" s="389"/>
      <c r="V23" s="362"/>
      <c r="W23" s="407" t="str">
        <f>B9</f>
        <v>身延ユナイテッドSC</v>
      </c>
      <c r="X23" s="407" t="str">
        <f>B7</f>
        <v>玉穂FC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378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M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382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玉穂FC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山城SSS</v>
      </c>
      <c r="S31" s="389"/>
      <c r="T31" s="389"/>
      <c r="U31" s="389"/>
      <c r="V31" s="362"/>
      <c r="W31" s="407" t="str">
        <f>B5</f>
        <v>御坂SSS</v>
      </c>
      <c r="X31" s="407" t="str">
        <f>B9</f>
        <v>身延ユナイテッドSC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御坂SSS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身延ユナイテッドSC</v>
      </c>
      <c r="S33" s="389"/>
      <c r="T33" s="389"/>
      <c r="U33" s="389"/>
      <c r="V33" s="362"/>
      <c r="W33" s="407" t="str">
        <f>B7</f>
        <v>玉穂FC</v>
      </c>
      <c r="X33" s="407" t="str">
        <f>B11</f>
        <v>山城SSS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7BC5-B048-463D-94B9-62D2471D0E97}">
  <sheetPr>
    <tabColor rgb="FF0070C0"/>
  </sheetPr>
  <dimension ref="A1:X46"/>
  <sheetViews>
    <sheetView view="pageBreakPreview" zoomScaleNormal="60" zoomScaleSheetLayoutView="100" zoomScalePageLayoutView="85" workbookViewId="0">
      <selection activeCell="N29" sqref="N29:V30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383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N</v>
      </c>
      <c r="C3" s="347"/>
      <c r="D3" s="350" t="str">
        <f>B5</f>
        <v>羽黒SSS</v>
      </c>
      <c r="E3" s="351"/>
      <c r="F3" s="352"/>
      <c r="G3" s="350" t="str">
        <f>B7</f>
        <v>八ヶ岳グランデ</v>
      </c>
      <c r="H3" s="351"/>
      <c r="I3" s="352"/>
      <c r="J3" s="350" t="str">
        <f>B9</f>
        <v>アミーゴスFC</v>
      </c>
      <c r="K3" s="351"/>
      <c r="L3" s="352"/>
      <c r="M3" s="350" t="str">
        <f>B11</f>
        <v>アロンドラブランコ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104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115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117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384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104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N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385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アミーゴスFC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アロンドラブランコ</v>
      </c>
      <c r="S17" s="389"/>
      <c r="T17" s="389"/>
      <c r="U17" s="389"/>
      <c r="V17" s="362"/>
      <c r="W17" s="407" t="str">
        <f>B7</f>
        <v>八ヶ岳グランデ</v>
      </c>
      <c r="X17" s="407" t="str">
        <f>B5</f>
        <v>羽黒SSS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羽黒SSS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八ヶ岳グランデ</v>
      </c>
      <c r="S19" s="389"/>
      <c r="T19" s="389"/>
      <c r="U19" s="389"/>
      <c r="V19" s="362"/>
      <c r="W19" s="407" t="str">
        <f>B11</f>
        <v>アロンドラブランコ</v>
      </c>
      <c r="X19" s="407" t="str">
        <f>B9</f>
        <v>アミーゴスFC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八ヶ岳グランデ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アミーゴスFC</v>
      </c>
      <c r="S21" s="389"/>
      <c r="T21" s="389"/>
      <c r="U21" s="389"/>
      <c r="V21" s="362"/>
      <c r="W21" s="407" t="str">
        <f>B5</f>
        <v>羽黒SSS</v>
      </c>
      <c r="X21" s="407" t="str">
        <f>B11</f>
        <v>アロンドラブランコ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羽黒SSS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アロンドラブランコ</v>
      </c>
      <c r="S23" s="389"/>
      <c r="T23" s="389"/>
      <c r="U23" s="389"/>
      <c r="V23" s="362"/>
      <c r="W23" s="407" t="str">
        <f>B9</f>
        <v>アミーゴスFC</v>
      </c>
      <c r="X23" s="407" t="str">
        <f>B7</f>
        <v>八ヶ岳グランデ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104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N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386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八ヶ岳グランデ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アロンドラブランコ</v>
      </c>
      <c r="S31" s="389"/>
      <c r="T31" s="389"/>
      <c r="U31" s="389"/>
      <c r="V31" s="362"/>
      <c r="W31" s="407" t="str">
        <f>B5</f>
        <v>羽黒SSS</v>
      </c>
      <c r="X31" s="407" t="str">
        <f>B9</f>
        <v>アミーゴスFC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羽黒SSS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アミーゴスFC</v>
      </c>
      <c r="S33" s="389"/>
      <c r="T33" s="389"/>
      <c r="U33" s="389"/>
      <c r="V33" s="362"/>
      <c r="W33" s="407" t="str">
        <f>B7</f>
        <v>八ヶ岳グランデ</v>
      </c>
      <c r="X33" s="407" t="str">
        <f>B11</f>
        <v>アロンドラブランコ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96B7-4725-4186-BDA2-E6CFFBEFE3D2}">
  <sheetPr>
    <tabColor rgb="FF0070C0"/>
  </sheetPr>
  <dimension ref="A1:X46"/>
  <sheetViews>
    <sheetView view="pageBreakPreview" topLeftCell="A18" zoomScaleNormal="60" zoomScaleSheetLayoutView="100" zoomScalePageLayoutView="85" workbookViewId="0">
      <selection activeCell="R31" sqref="R31:V32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387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O</v>
      </c>
      <c r="C3" s="347"/>
      <c r="D3" s="350" t="str">
        <f>B5</f>
        <v>甲府相川JFC</v>
      </c>
      <c r="E3" s="351"/>
      <c r="F3" s="352"/>
      <c r="G3" s="350" t="str">
        <f>B7</f>
        <v>山梨SSS</v>
      </c>
      <c r="H3" s="351"/>
      <c r="I3" s="352"/>
      <c r="J3" s="350" t="str">
        <f>B9</f>
        <v>田富SSS</v>
      </c>
      <c r="K3" s="351"/>
      <c r="L3" s="352"/>
      <c r="M3" s="350" t="str">
        <f>B11</f>
        <v>竜北SSS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388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107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95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251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388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O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389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田富SSS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竜北SSS</v>
      </c>
      <c r="S17" s="389"/>
      <c r="T17" s="389"/>
      <c r="U17" s="389"/>
      <c r="V17" s="362"/>
      <c r="W17" s="407" t="str">
        <f>B7</f>
        <v>山梨SSS</v>
      </c>
      <c r="X17" s="407" t="str">
        <f>B5</f>
        <v>甲府相川JFC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甲府相川JFC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山梨SSS</v>
      </c>
      <c r="S19" s="389"/>
      <c r="T19" s="389"/>
      <c r="U19" s="389"/>
      <c r="V19" s="362"/>
      <c r="W19" s="407" t="str">
        <f>B11</f>
        <v>竜北SSS</v>
      </c>
      <c r="X19" s="407" t="str">
        <f>B9</f>
        <v>田富SSS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山梨SSS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田富SSS</v>
      </c>
      <c r="S21" s="389"/>
      <c r="T21" s="389"/>
      <c r="U21" s="389"/>
      <c r="V21" s="362"/>
      <c r="W21" s="407" t="str">
        <f>B5</f>
        <v>甲府相川JFC</v>
      </c>
      <c r="X21" s="407" t="str">
        <f>B11</f>
        <v>竜北SSS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甲府相川JFC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竜北SSS</v>
      </c>
      <c r="S23" s="389"/>
      <c r="T23" s="389"/>
      <c r="U23" s="389"/>
      <c r="V23" s="362"/>
      <c r="W23" s="407" t="str">
        <f>B9</f>
        <v>田富SSS</v>
      </c>
      <c r="X23" s="407" t="str">
        <f>B7</f>
        <v>山梨SSS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388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O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326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山梨SSS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竜北SSS</v>
      </c>
      <c r="S31" s="389"/>
      <c r="T31" s="389"/>
      <c r="U31" s="389"/>
      <c r="V31" s="362"/>
      <c r="W31" s="407" t="str">
        <f>B5</f>
        <v>甲府相川JFC</v>
      </c>
      <c r="X31" s="407" t="str">
        <f>B9</f>
        <v>田富SSS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甲府相川JFC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田富SSS</v>
      </c>
      <c r="S33" s="389"/>
      <c r="T33" s="389"/>
      <c r="U33" s="389"/>
      <c r="V33" s="362"/>
      <c r="W33" s="407" t="str">
        <f>B7</f>
        <v>山梨SSS</v>
      </c>
      <c r="X33" s="407" t="str">
        <f>B11</f>
        <v>竜北SSS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3DD6-C14B-4271-B2B3-893944721595}">
  <sheetPr>
    <tabColor rgb="FF0070C0"/>
  </sheetPr>
  <dimension ref="A1:X46"/>
  <sheetViews>
    <sheetView view="pageBreakPreview" zoomScaleNormal="60" zoomScaleSheetLayoutView="100" zoomScalePageLayoutView="85" workbookViewId="0">
      <selection activeCell="AA11" sqref="AA11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390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P</v>
      </c>
      <c r="C3" s="347"/>
      <c r="D3" s="350" t="str">
        <f>B5</f>
        <v>Uスポーツクラブ</v>
      </c>
      <c r="E3" s="351"/>
      <c r="F3" s="352"/>
      <c r="G3" s="350" t="str">
        <f>B7</f>
        <v>FCアルピーノ</v>
      </c>
      <c r="H3" s="351"/>
      <c r="I3" s="352"/>
      <c r="J3" s="350" t="str">
        <f>B9</f>
        <v>北杜UFC少年団</v>
      </c>
      <c r="K3" s="351"/>
      <c r="L3" s="352"/>
      <c r="M3" s="350" t="str">
        <f>B11</f>
        <v>都留VMC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113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125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391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68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392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P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393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北杜UFC少年団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都留VMC</v>
      </c>
      <c r="S17" s="389"/>
      <c r="T17" s="389"/>
      <c r="U17" s="389"/>
      <c r="V17" s="362"/>
      <c r="W17" s="407" t="str">
        <f>B7</f>
        <v>FCアルピーノ</v>
      </c>
      <c r="X17" s="407" t="str">
        <f>B5</f>
        <v>Uスポーツクラブ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Uスポーツクラブ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FCアルピーノ</v>
      </c>
      <c r="S19" s="389"/>
      <c r="T19" s="389"/>
      <c r="U19" s="389"/>
      <c r="V19" s="362"/>
      <c r="W19" s="407" t="str">
        <f>B11</f>
        <v>都留VMC</v>
      </c>
      <c r="X19" s="407" t="str">
        <f>B9</f>
        <v>北杜UFC少年団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FCアルピーノ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北杜UFC少年団</v>
      </c>
      <c r="S21" s="389"/>
      <c r="T21" s="389"/>
      <c r="U21" s="389"/>
      <c r="V21" s="362"/>
      <c r="W21" s="407" t="str">
        <f>B5</f>
        <v>Uスポーツクラブ</v>
      </c>
      <c r="X21" s="407" t="str">
        <f>B11</f>
        <v>都留VMC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Uスポーツクラブ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都留VMC</v>
      </c>
      <c r="S23" s="389"/>
      <c r="T23" s="389"/>
      <c r="U23" s="389"/>
      <c r="V23" s="362"/>
      <c r="W23" s="407" t="str">
        <f>B9</f>
        <v>北杜UFC少年団</v>
      </c>
      <c r="X23" s="407" t="str">
        <f>B7</f>
        <v>FCアルピーノ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392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P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393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FCアルピーノ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都留VMC</v>
      </c>
      <c r="S31" s="389"/>
      <c r="T31" s="389"/>
      <c r="U31" s="389"/>
      <c r="V31" s="362"/>
      <c r="W31" s="407" t="str">
        <f>B5</f>
        <v>Uスポーツクラブ</v>
      </c>
      <c r="X31" s="407" t="str">
        <f>B9</f>
        <v>北杜UFC少年団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Uスポーツクラブ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北杜UFC少年団</v>
      </c>
      <c r="S33" s="389"/>
      <c r="T33" s="389"/>
      <c r="U33" s="389"/>
      <c r="V33" s="362"/>
      <c r="W33" s="407" t="str">
        <f>B7</f>
        <v>FCアルピーノ</v>
      </c>
      <c r="X33" s="407" t="str">
        <f>B11</f>
        <v>都留VMC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C40E-7DAA-4B71-B723-D3F5D3E6AB54}">
  <sheetPr>
    <tabColor rgb="FFFFC000"/>
    <pageSetUpPr fitToPage="1"/>
  </sheetPr>
  <dimension ref="A1:BL53"/>
  <sheetViews>
    <sheetView view="pageBreakPreview" zoomScale="84" zoomScaleNormal="75" zoomScaleSheetLayoutView="84" workbookViewId="0">
      <selection activeCell="BW12" sqref="BW12"/>
    </sheetView>
  </sheetViews>
  <sheetFormatPr defaultColWidth="9.06640625" defaultRowHeight="12.75" x14ac:dyDescent="0.25"/>
  <cols>
    <col min="1" max="64" width="1.73046875" customWidth="1"/>
    <col min="65" max="77" width="2.59765625" customWidth="1"/>
  </cols>
  <sheetData>
    <row r="1" spans="1:64" ht="13.5" customHeight="1" x14ac:dyDescent="0.25">
      <c r="A1" s="432" t="s">
        <v>407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59"/>
      <c r="BL1" s="59"/>
    </row>
    <row r="2" spans="1:64" ht="13.5" customHeight="1" x14ac:dyDescent="0.25">
      <c r="A2" s="432"/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  <c r="BK2" s="59"/>
      <c r="BL2" s="59"/>
    </row>
    <row r="3" spans="1:64" ht="13.5" customHeight="1" x14ac:dyDescent="0.25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59"/>
      <c r="BL3" s="59"/>
    </row>
    <row r="4" spans="1:64" ht="13.5" customHeight="1" x14ac:dyDescent="0.25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59"/>
      <c r="BL4" s="59"/>
    </row>
    <row r="5" spans="1:64" ht="13.5" customHeight="1" x14ac:dyDescent="0.25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59"/>
      <c r="BL5" s="59"/>
    </row>
    <row r="6" spans="1:64" ht="19.05" customHeight="1" x14ac:dyDescent="0.25">
      <c r="A6" s="432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2"/>
      <c r="BF6" s="432"/>
      <c r="BG6" s="432"/>
      <c r="BH6" s="432"/>
      <c r="BI6" s="432"/>
      <c r="BJ6" s="432"/>
      <c r="BK6" s="80"/>
      <c r="BL6" s="80"/>
    </row>
    <row r="7" spans="1:64" ht="19.05" customHeight="1" x14ac:dyDescent="0.25">
      <c r="D7" s="60" t="s">
        <v>36</v>
      </c>
      <c r="H7" s="80"/>
      <c r="I7" s="80"/>
      <c r="J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BA7" s="53" t="s">
        <v>5</v>
      </c>
      <c r="BB7" s="53"/>
      <c r="BC7" s="53"/>
      <c r="BD7" s="17" t="s">
        <v>41</v>
      </c>
      <c r="BE7" s="17"/>
      <c r="BF7" s="17"/>
      <c r="BL7" s="80"/>
    </row>
    <row r="8" spans="1:64" ht="19.05" customHeight="1" x14ac:dyDescent="0.25">
      <c r="D8" s="433">
        <f>リーグ戦表!C31</f>
        <v>40597</v>
      </c>
      <c r="E8" s="433"/>
      <c r="F8" s="433"/>
      <c r="G8" s="433"/>
      <c r="H8" s="433"/>
      <c r="I8" s="433"/>
      <c r="J8" s="433"/>
      <c r="K8" s="433"/>
      <c r="L8" s="433"/>
      <c r="M8" s="433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BA8" s="53" t="s">
        <v>6</v>
      </c>
      <c r="BB8" s="53"/>
      <c r="BC8" s="53"/>
      <c r="BD8" s="18" t="s">
        <v>126</v>
      </c>
      <c r="BE8" s="18"/>
      <c r="BF8" s="18"/>
      <c r="BL8" s="80"/>
    </row>
    <row r="9" spans="1:64" ht="19.05" customHeight="1" x14ac:dyDescent="0.25">
      <c r="D9" s="434" t="str">
        <f>リーグ戦表!E30</f>
        <v>押原公園天然芝G</v>
      </c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BA9" s="53" t="s">
        <v>7</v>
      </c>
      <c r="BB9" s="53"/>
      <c r="BC9" s="53"/>
      <c r="BD9" s="435" t="s">
        <v>49</v>
      </c>
      <c r="BE9" s="435"/>
      <c r="BF9" s="435"/>
      <c r="BG9" s="435"/>
      <c r="BH9" s="435"/>
      <c r="BI9" s="435"/>
      <c r="BJ9" s="435"/>
      <c r="BL9" s="80"/>
    </row>
    <row r="10" spans="1:64" ht="16.149999999999999" x14ac:dyDescent="0.25"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U10" s="436" t="s">
        <v>164</v>
      </c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6"/>
      <c r="AL10" s="436"/>
      <c r="AM10" s="436"/>
      <c r="AN10" s="436"/>
      <c r="AO10" s="436"/>
      <c r="AP10" s="436"/>
      <c r="AQ10" s="436"/>
      <c r="AR10" s="436"/>
      <c r="BA10" s="18" t="s">
        <v>8</v>
      </c>
      <c r="BB10" s="18"/>
      <c r="BC10" s="18"/>
      <c r="BD10" s="13"/>
      <c r="BE10" s="13"/>
      <c r="BF10" s="13"/>
      <c r="BG10" s="14"/>
      <c r="BH10" s="53"/>
      <c r="BI10" s="53"/>
      <c r="BJ10" s="53"/>
    </row>
    <row r="11" spans="1:64" ht="18.75" customHeight="1" x14ac:dyDescent="0.25"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BA11" s="13"/>
      <c r="BB11" s="13"/>
      <c r="BC11" s="13"/>
      <c r="BD11" s="18" t="s">
        <v>50</v>
      </c>
      <c r="BE11" s="13"/>
      <c r="BF11" s="13"/>
      <c r="BG11" s="14"/>
      <c r="BH11" s="53"/>
      <c r="BI11" s="53"/>
      <c r="BJ11" s="53"/>
    </row>
    <row r="12" spans="1:64" ht="18.75" customHeight="1" x14ac:dyDescent="0.25"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437" t="s">
        <v>7</v>
      </c>
      <c r="AE12" s="437"/>
      <c r="AF12" s="438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64" ht="18.75" customHeight="1" x14ac:dyDescent="0.25">
      <c r="C13" s="61"/>
      <c r="L13" s="62"/>
      <c r="M13" s="62"/>
      <c r="N13" s="62"/>
      <c r="O13" s="62"/>
      <c r="P13" s="83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0"/>
      <c r="AC13" s="60"/>
      <c r="AD13" s="13"/>
      <c r="AE13" s="13"/>
      <c r="AF13" s="13"/>
      <c r="AG13" s="98"/>
      <c r="AH13" s="98"/>
      <c r="AI13" s="99"/>
      <c r="AJ13" s="99"/>
      <c r="AK13" s="99"/>
      <c r="AL13" s="63"/>
      <c r="AM13" s="64"/>
      <c r="AN13" s="64"/>
      <c r="AO13" s="64"/>
      <c r="AP13" s="64"/>
      <c r="AQ13" s="64"/>
      <c r="AR13" s="64"/>
      <c r="AS13" s="64"/>
      <c r="AT13" s="64"/>
      <c r="AU13" s="64"/>
      <c r="AV13" s="84"/>
    </row>
    <row r="14" spans="1:64" ht="18.75" customHeight="1" thickBot="1" x14ac:dyDescent="0.3">
      <c r="C14" s="61"/>
      <c r="L14" s="62"/>
      <c r="M14" s="62"/>
      <c r="N14" s="62"/>
      <c r="O14" s="62"/>
      <c r="P14" s="83"/>
      <c r="Q14" s="62"/>
      <c r="R14" s="62"/>
      <c r="S14" s="62"/>
      <c r="T14" s="103"/>
      <c r="U14" s="103"/>
      <c r="V14" s="103"/>
      <c r="W14" s="103"/>
      <c r="X14" s="103"/>
      <c r="Y14" s="103"/>
      <c r="Z14" s="103"/>
      <c r="AA14" s="103"/>
      <c r="AB14" s="104"/>
      <c r="AC14" s="104"/>
      <c r="AD14" s="105"/>
      <c r="AE14" s="105"/>
      <c r="AF14" s="105"/>
      <c r="AG14" s="105"/>
      <c r="AH14" s="105"/>
      <c r="AI14" s="104"/>
      <c r="AJ14" s="104"/>
      <c r="AK14" s="104"/>
      <c r="AL14" s="103"/>
      <c r="AM14" s="106"/>
      <c r="AN14" s="106"/>
      <c r="AO14" s="106"/>
      <c r="AP14" s="106"/>
      <c r="AQ14" s="106"/>
      <c r="AR14" s="106"/>
      <c r="AS14" s="106"/>
      <c r="AV14" s="1"/>
    </row>
    <row r="15" spans="1:64" ht="18.75" customHeight="1" x14ac:dyDescent="0.25">
      <c r="L15" s="62"/>
      <c r="M15" s="62"/>
      <c r="N15" s="62"/>
      <c r="O15" s="62"/>
      <c r="P15" s="83"/>
      <c r="Q15" s="62"/>
      <c r="R15" s="62"/>
      <c r="S15" s="101"/>
      <c r="T15" s="62"/>
      <c r="U15" s="62"/>
      <c r="V15" s="62"/>
      <c r="W15" s="62"/>
      <c r="X15" s="62"/>
      <c r="Y15" s="62"/>
      <c r="Z15" s="62"/>
      <c r="AA15" s="62"/>
      <c r="AB15" s="60"/>
      <c r="AC15" s="60"/>
      <c r="AD15" s="447" t="s">
        <v>6</v>
      </c>
      <c r="AE15" s="447"/>
      <c r="AF15" s="447"/>
      <c r="AG15" s="100"/>
      <c r="AH15" s="100"/>
      <c r="AI15" s="60"/>
      <c r="AJ15" s="60"/>
      <c r="AK15" s="60"/>
      <c r="AL15" s="62"/>
      <c r="AS15" s="107"/>
      <c r="AV15" s="1"/>
    </row>
    <row r="16" spans="1:64" ht="18.75" customHeight="1" x14ac:dyDescent="0.25">
      <c r="I16" s="2"/>
      <c r="J16" s="2"/>
      <c r="K16" s="2"/>
      <c r="L16" s="65"/>
      <c r="M16" s="65"/>
      <c r="N16" s="448" t="s">
        <v>5</v>
      </c>
      <c r="O16" s="448"/>
      <c r="P16" s="449"/>
      <c r="Q16" s="66"/>
      <c r="R16" s="62"/>
      <c r="S16" s="102"/>
      <c r="T16" s="65"/>
      <c r="U16" s="65"/>
      <c r="V16" s="62"/>
      <c r="W16" s="450" t="s">
        <v>163</v>
      </c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2"/>
      <c r="AR16" s="67"/>
      <c r="AS16" s="108"/>
      <c r="AT16" s="437" t="s">
        <v>5</v>
      </c>
      <c r="AU16" s="437"/>
      <c r="AV16" s="438"/>
      <c r="AW16" s="85"/>
      <c r="AX16" s="85"/>
      <c r="AY16" s="67"/>
      <c r="AZ16" s="67"/>
      <c r="BA16" s="2"/>
      <c r="BB16" s="2"/>
      <c r="BC16" s="2"/>
      <c r="BD16" s="2"/>
    </row>
    <row r="17" spans="1:64" ht="18.75" customHeight="1" x14ac:dyDescent="0.25">
      <c r="H17" s="1"/>
      <c r="I17" s="62"/>
      <c r="J17" s="62"/>
      <c r="K17" s="62"/>
      <c r="L17" s="62"/>
      <c r="M17" s="451"/>
      <c r="N17" s="451"/>
      <c r="O17" s="440" t="s">
        <v>28</v>
      </c>
      <c r="P17" s="444"/>
      <c r="Q17" s="452"/>
      <c r="R17" s="452"/>
      <c r="S17" s="443" t="s">
        <v>29</v>
      </c>
      <c r="T17" s="443"/>
      <c r="U17" s="443"/>
      <c r="V17" s="64"/>
      <c r="W17" s="64"/>
      <c r="X17" s="84"/>
      <c r="AC17" s="62"/>
      <c r="AD17" s="62"/>
      <c r="AE17" s="62"/>
      <c r="AF17" s="62"/>
      <c r="AG17" s="62"/>
      <c r="AH17" s="62"/>
      <c r="AI17" s="62"/>
      <c r="AJ17" s="78"/>
      <c r="AK17" s="78"/>
      <c r="AN17" s="1"/>
      <c r="AO17" s="64"/>
      <c r="AP17" s="64"/>
      <c r="AQ17" s="26"/>
      <c r="AR17" s="14"/>
      <c r="AS17" s="453"/>
      <c r="AT17" s="453"/>
      <c r="AU17" s="439" t="s">
        <v>28</v>
      </c>
      <c r="AV17" s="441"/>
      <c r="AW17" s="442"/>
      <c r="AX17" s="442"/>
      <c r="AY17" s="443" t="s">
        <v>29</v>
      </c>
      <c r="AZ17" s="443"/>
      <c r="BA17" s="443"/>
      <c r="BD17" s="1"/>
    </row>
    <row r="18" spans="1:64" ht="18.75" customHeight="1" x14ac:dyDescent="0.25">
      <c r="H18" s="1"/>
      <c r="I18" s="62"/>
      <c r="J18" s="62"/>
      <c r="K18" s="62"/>
      <c r="L18" s="62"/>
      <c r="M18" s="451"/>
      <c r="N18" s="451"/>
      <c r="O18" s="440"/>
      <c r="P18" s="444"/>
      <c r="Q18" s="444"/>
      <c r="R18" s="444"/>
      <c r="S18" s="443"/>
      <c r="T18" s="443"/>
      <c r="U18" s="443"/>
      <c r="X18" s="1"/>
      <c r="AC18" s="62"/>
      <c r="AD18" s="62"/>
      <c r="AE18" s="62"/>
      <c r="AF18" s="62"/>
      <c r="AG18" s="62"/>
      <c r="AH18" s="62"/>
      <c r="AI18" s="62"/>
      <c r="AJ18" s="78"/>
      <c r="AK18" s="78"/>
      <c r="AN18" s="1"/>
      <c r="AQ18" s="26"/>
      <c r="AR18" s="14"/>
      <c r="AS18" s="451"/>
      <c r="AT18" s="451"/>
      <c r="AU18" s="440"/>
      <c r="AV18" s="445"/>
      <c r="AW18" s="446"/>
      <c r="AX18" s="446"/>
      <c r="AY18" s="443"/>
      <c r="AZ18" s="443"/>
      <c r="BA18" s="443"/>
      <c r="BD18" s="1"/>
    </row>
    <row r="19" spans="1:64" ht="18.75" customHeight="1" x14ac:dyDescent="0.25">
      <c r="H19" s="1"/>
      <c r="I19" s="454" t="s">
        <v>170</v>
      </c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5"/>
      <c r="AC19" s="62"/>
      <c r="AJ19" s="78"/>
      <c r="AK19" s="78"/>
      <c r="AN19" s="1"/>
      <c r="AO19" s="456" t="s">
        <v>170</v>
      </c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7"/>
      <c r="BE19" s="68"/>
      <c r="BF19" s="68"/>
      <c r="BG19" s="68"/>
      <c r="BH19" s="68"/>
      <c r="BI19" s="68"/>
    </row>
    <row r="20" spans="1:64" ht="24" customHeight="1" x14ac:dyDescent="0.25">
      <c r="E20" s="267"/>
      <c r="F20" s="267"/>
      <c r="G20" s="458"/>
      <c r="H20" s="458"/>
      <c r="I20" s="459"/>
      <c r="J20" s="458"/>
      <c r="K20" s="69"/>
      <c r="L20" s="69"/>
      <c r="M20" s="70"/>
      <c r="N20" s="72"/>
      <c r="O20" s="72"/>
      <c r="P20" s="72"/>
      <c r="Q20" s="72"/>
      <c r="R20" s="72"/>
      <c r="U20" s="267"/>
      <c r="V20" s="267"/>
      <c r="W20" s="458"/>
      <c r="X20" s="458"/>
      <c r="Y20" s="459"/>
      <c r="Z20" s="458"/>
      <c r="AA20" s="69"/>
      <c r="AB20" s="69"/>
      <c r="AC20" s="70"/>
      <c r="AD20" s="72"/>
      <c r="AE20" s="60"/>
      <c r="AF20" s="60"/>
      <c r="AG20" s="60"/>
      <c r="AH20" s="60"/>
      <c r="AK20" s="267"/>
      <c r="AL20" s="267"/>
      <c r="AM20" s="458"/>
      <c r="AN20" s="458"/>
      <c r="AO20" s="459"/>
      <c r="AP20" s="458"/>
      <c r="AQ20" s="69"/>
      <c r="AR20" s="69"/>
      <c r="AS20" s="70"/>
      <c r="AT20" s="72"/>
      <c r="AU20" s="72"/>
      <c r="AV20" s="72"/>
      <c r="AW20" s="72"/>
      <c r="AX20" s="72"/>
      <c r="BA20" s="267"/>
      <c r="BB20" s="267"/>
      <c r="BC20" s="458"/>
      <c r="BD20" s="458"/>
      <c r="BE20" s="459"/>
      <c r="BF20" s="458"/>
      <c r="BG20" s="69"/>
      <c r="BH20" s="69"/>
      <c r="BI20" s="70"/>
      <c r="BJ20" s="72"/>
    </row>
    <row r="21" spans="1:64" ht="18.75" customHeight="1" x14ac:dyDescent="0.25">
      <c r="D21" s="1"/>
      <c r="G21" s="460" t="s">
        <v>394</v>
      </c>
      <c r="H21" s="460"/>
      <c r="I21" s="460"/>
      <c r="J21" s="460"/>
      <c r="K21" s="77"/>
      <c r="L21" s="82"/>
      <c r="M21" s="78"/>
      <c r="N21" s="78"/>
      <c r="O21" s="78"/>
      <c r="P21" s="78"/>
      <c r="Q21" s="78"/>
      <c r="T21" s="1"/>
      <c r="W21" s="460" t="s">
        <v>394</v>
      </c>
      <c r="X21" s="460"/>
      <c r="Y21" s="460"/>
      <c r="Z21" s="460"/>
      <c r="AA21" s="77"/>
      <c r="AB21" s="82"/>
      <c r="AC21" s="78"/>
      <c r="AD21" s="78"/>
      <c r="AE21" s="78"/>
      <c r="AF21" s="78"/>
      <c r="AG21" s="78"/>
      <c r="AH21" s="78"/>
      <c r="AJ21" s="1"/>
      <c r="AM21" s="460" t="s">
        <v>394</v>
      </c>
      <c r="AN21" s="460"/>
      <c r="AO21" s="460"/>
      <c r="AP21" s="460"/>
      <c r="AQ21" s="77"/>
      <c r="AR21" s="82"/>
      <c r="AS21" s="78"/>
      <c r="AT21" s="78"/>
      <c r="AU21" s="27"/>
      <c r="AV21" s="27"/>
      <c r="AW21" s="27"/>
      <c r="AX21" s="27"/>
      <c r="AZ21" s="1"/>
      <c r="BC21" s="460" t="s">
        <v>394</v>
      </c>
      <c r="BD21" s="460"/>
      <c r="BE21" s="460"/>
      <c r="BF21" s="460"/>
      <c r="BG21" s="77"/>
      <c r="BH21" s="82"/>
      <c r="BI21" s="78"/>
      <c r="BJ21" s="78"/>
    </row>
    <row r="22" spans="1:64" ht="15" customHeight="1" x14ac:dyDescent="0.25">
      <c r="D22" s="1"/>
      <c r="E22" s="73"/>
      <c r="F22" s="73"/>
      <c r="G22" s="461"/>
      <c r="H22" s="461"/>
      <c r="I22" s="461"/>
      <c r="J22" s="461"/>
      <c r="K22" s="13"/>
      <c r="L22" s="74"/>
      <c r="M22" s="13"/>
      <c r="N22" s="73"/>
      <c r="O22" s="73"/>
      <c r="P22" s="73"/>
      <c r="Q22" s="73"/>
      <c r="R22" s="73"/>
      <c r="T22" s="1"/>
      <c r="U22" s="73"/>
      <c r="V22" s="73"/>
      <c r="W22" s="461"/>
      <c r="X22" s="461"/>
      <c r="Y22" s="461"/>
      <c r="Z22" s="461"/>
      <c r="AA22" s="13"/>
      <c r="AB22" s="74"/>
      <c r="AC22" s="13"/>
      <c r="AD22" s="73"/>
      <c r="AE22" s="13"/>
      <c r="AF22" s="13"/>
      <c r="AG22" s="13"/>
      <c r="AH22" s="13"/>
      <c r="AJ22" s="1"/>
      <c r="AK22" s="73"/>
      <c r="AL22" s="73"/>
      <c r="AM22" s="461"/>
      <c r="AN22" s="461"/>
      <c r="AO22" s="461"/>
      <c r="AP22" s="461"/>
      <c r="AQ22" s="13"/>
      <c r="AR22" s="74"/>
      <c r="AS22" s="13"/>
      <c r="AT22" s="73"/>
      <c r="AZ22" s="1"/>
      <c r="BA22" s="73"/>
      <c r="BB22" s="73"/>
      <c r="BC22" s="461"/>
      <c r="BD22" s="461"/>
      <c r="BE22" s="461"/>
      <c r="BF22" s="461"/>
      <c r="BG22" s="13"/>
      <c r="BH22" s="74"/>
      <c r="BI22" s="13"/>
      <c r="BJ22" s="73"/>
    </row>
    <row r="23" spans="1:64" ht="15" customHeight="1" x14ac:dyDescent="0.25">
      <c r="A23" s="71"/>
      <c r="B23" s="71"/>
      <c r="C23" s="462"/>
      <c r="D23" s="463"/>
      <c r="E23" s="464"/>
      <c r="F23" s="464"/>
      <c r="G23" s="268"/>
      <c r="H23" s="465" t="s">
        <v>122</v>
      </c>
      <c r="I23" s="465"/>
      <c r="J23" s="268"/>
      <c r="K23" s="462"/>
      <c r="L23" s="462"/>
      <c r="M23" s="466"/>
      <c r="N23" s="464"/>
      <c r="O23" s="75"/>
      <c r="P23" s="75"/>
      <c r="Q23" s="75"/>
      <c r="R23" s="75"/>
      <c r="S23" s="462"/>
      <c r="T23" s="463"/>
      <c r="U23" s="464"/>
      <c r="V23" s="464"/>
      <c r="W23" s="268"/>
      <c r="X23" s="465" t="s">
        <v>71</v>
      </c>
      <c r="Y23" s="465"/>
      <c r="Z23" s="268"/>
      <c r="AA23" s="462"/>
      <c r="AB23" s="462"/>
      <c r="AC23" s="466"/>
      <c r="AD23" s="464"/>
      <c r="AE23" s="72"/>
      <c r="AF23" s="72"/>
      <c r="AG23" s="72"/>
      <c r="AH23" s="72"/>
      <c r="AI23" s="462"/>
      <c r="AJ23" s="463"/>
      <c r="AK23" s="464"/>
      <c r="AL23" s="464"/>
      <c r="AM23" s="268"/>
      <c r="AN23" s="465" t="s">
        <v>122</v>
      </c>
      <c r="AO23" s="465"/>
      <c r="AP23" s="268"/>
      <c r="AQ23" s="462"/>
      <c r="AR23" s="462"/>
      <c r="AS23" s="466"/>
      <c r="AT23" s="464"/>
      <c r="AU23" s="72"/>
      <c r="AV23" s="72"/>
      <c r="AW23" s="72"/>
      <c r="AX23" s="72"/>
      <c r="AY23" s="462"/>
      <c r="AZ23" s="463"/>
      <c r="BA23" s="464"/>
      <c r="BB23" s="464"/>
      <c r="BC23" s="268"/>
      <c r="BD23" s="465" t="s">
        <v>71</v>
      </c>
      <c r="BE23" s="465"/>
      <c r="BF23" s="268"/>
      <c r="BG23" s="462"/>
      <c r="BH23" s="462"/>
      <c r="BI23" s="466"/>
      <c r="BJ23" s="464"/>
      <c r="BK23" s="71"/>
    </row>
    <row r="24" spans="1:64" ht="18.75" customHeight="1" x14ac:dyDescent="0.25">
      <c r="B24" s="74"/>
      <c r="C24" s="467" t="s">
        <v>395</v>
      </c>
      <c r="D24" s="460"/>
      <c r="E24" s="460"/>
      <c r="F24" s="468"/>
      <c r="G24" s="88"/>
      <c r="H24" s="88"/>
      <c r="I24" s="89"/>
      <c r="J24" s="90"/>
      <c r="K24" s="460" t="s">
        <v>395</v>
      </c>
      <c r="L24" s="460"/>
      <c r="M24" s="460"/>
      <c r="N24" s="468"/>
      <c r="O24" s="88"/>
      <c r="P24" s="88"/>
      <c r="Q24" s="88"/>
      <c r="R24" s="90"/>
      <c r="S24" s="460" t="s">
        <v>395</v>
      </c>
      <c r="T24" s="460"/>
      <c r="U24" s="460"/>
      <c r="V24" s="468"/>
      <c r="W24" s="88"/>
      <c r="X24" s="88"/>
      <c r="Y24" s="89"/>
      <c r="Z24" s="90"/>
      <c r="AA24" s="460" t="s">
        <v>395</v>
      </c>
      <c r="AB24" s="460"/>
      <c r="AC24" s="460"/>
      <c r="AD24" s="468"/>
      <c r="AE24" s="13"/>
      <c r="AF24" s="13"/>
      <c r="AG24" s="13"/>
      <c r="AH24" s="74"/>
      <c r="AI24" s="460" t="s">
        <v>395</v>
      </c>
      <c r="AJ24" s="460"/>
      <c r="AK24" s="460"/>
      <c r="AL24" s="468"/>
      <c r="AM24" s="88"/>
      <c r="AN24" s="88"/>
      <c r="AO24" s="89"/>
      <c r="AP24" s="90"/>
      <c r="AQ24" s="460" t="s">
        <v>395</v>
      </c>
      <c r="AR24" s="460"/>
      <c r="AS24" s="460"/>
      <c r="AT24" s="468"/>
      <c r="AY24" s="467" t="s">
        <v>395</v>
      </c>
      <c r="AZ24" s="460"/>
      <c r="BA24" s="460"/>
      <c r="BB24" s="468"/>
      <c r="BC24" s="88"/>
      <c r="BD24" s="88"/>
      <c r="BE24" s="89"/>
      <c r="BF24" s="90"/>
      <c r="BG24" s="460" t="s">
        <v>395</v>
      </c>
      <c r="BH24" s="460"/>
      <c r="BI24" s="460"/>
      <c r="BJ24" s="468"/>
    </row>
    <row r="25" spans="1:64" ht="18.75" customHeight="1" x14ac:dyDescent="0.25">
      <c r="B25" s="74"/>
      <c r="C25" s="469"/>
      <c r="D25" s="461"/>
      <c r="E25" s="461"/>
      <c r="F25" s="470"/>
      <c r="G25" s="88"/>
      <c r="H25" s="88"/>
      <c r="I25" s="89"/>
      <c r="J25" s="90"/>
      <c r="K25" s="461"/>
      <c r="L25" s="461"/>
      <c r="M25" s="461"/>
      <c r="N25" s="470"/>
      <c r="O25" s="88"/>
      <c r="P25" s="88"/>
      <c r="Q25" s="88"/>
      <c r="R25" s="90"/>
      <c r="S25" s="461"/>
      <c r="T25" s="461"/>
      <c r="U25" s="461"/>
      <c r="V25" s="470"/>
      <c r="W25" s="88"/>
      <c r="X25" s="88"/>
      <c r="Y25" s="89"/>
      <c r="Z25" s="90"/>
      <c r="AA25" s="461"/>
      <c r="AB25" s="461"/>
      <c r="AC25" s="461"/>
      <c r="AD25" s="470"/>
      <c r="AE25" s="13"/>
      <c r="AF25" s="13"/>
      <c r="AG25" s="13"/>
      <c r="AH25" s="74"/>
      <c r="AI25" s="461"/>
      <c r="AJ25" s="461"/>
      <c r="AK25" s="461"/>
      <c r="AL25" s="470"/>
      <c r="AM25" s="88"/>
      <c r="AN25" s="88"/>
      <c r="AO25" s="89"/>
      <c r="AP25" s="90"/>
      <c r="AQ25" s="461"/>
      <c r="AR25" s="461"/>
      <c r="AS25" s="461"/>
      <c r="AT25" s="470"/>
      <c r="AY25" s="469"/>
      <c r="AZ25" s="461"/>
      <c r="BA25" s="461"/>
      <c r="BB25" s="470"/>
      <c r="BC25" s="88"/>
      <c r="BD25" s="88"/>
      <c r="BE25" s="89"/>
      <c r="BF25" s="90"/>
      <c r="BG25" s="461"/>
      <c r="BH25" s="461"/>
      <c r="BI25" s="461"/>
      <c r="BJ25" s="470"/>
    </row>
    <row r="26" spans="1:64" ht="18.75" customHeight="1" x14ac:dyDescent="0.25">
      <c r="B26" s="74"/>
      <c r="C26" s="13"/>
      <c r="D26" s="443" t="s">
        <v>5</v>
      </c>
      <c r="E26" s="443"/>
      <c r="F26" s="74"/>
      <c r="G26" s="13"/>
      <c r="H26" s="443"/>
      <c r="I26" s="443"/>
      <c r="J26" s="74"/>
      <c r="K26" s="13"/>
      <c r="L26" s="443" t="s">
        <v>6</v>
      </c>
      <c r="M26" s="443"/>
      <c r="N26" s="74"/>
      <c r="O26" s="13"/>
      <c r="P26" s="13"/>
      <c r="Q26" s="13"/>
      <c r="R26" s="13"/>
      <c r="S26" s="269"/>
      <c r="T26" s="443" t="s">
        <v>7</v>
      </c>
      <c r="U26" s="443"/>
      <c r="V26" s="74"/>
      <c r="W26" s="13"/>
      <c r="X26" s="443"/>
      <c r="Y26" s="443"/>
      <c r="Z26" s="74"/>
      <c r="AA26" s="13"/>
      <c r="AB26" s="443" t="s">
        <v>70</v>
      </c>
      <c r="AC26" s="443"/>
      <c r="AD26" s="74"/>
      <c r="AE26" s="13"/>
      <c r="AF26" s="13"/>
      <c r="AG26" s="13"/>
      <c r="AH26" s="74"/>
      <c r="AI26" s="13"/>
      <c r="AJ26" s="443" t="s">
        <v>5</v>
      </c>
      <c r="AK26" s="443"/>
      <c r="AL26" s="74"/>
      <c r="AM26" s="13"/>
      <c r="AN26" s="443"/>
      <c r="AO26" s="443"/>
      <c r="AP26" s="74"/>
      <c r="AQ26" s="13"/>
      <c r="AR26" s="443" t="s">
        <v>6</v>
      </c>
      <c r="AS26" s="443"/>
      <c r="AT26" s="74"/>
      <c r="AY26" s="269"/>
      <c r="AZ26" s="443" t="s">
        <v>7</v>
      </c>
      <c r="BA26" s="443"/>
      <c r="BB26" s="74"/>
      <c r="BC26" s="13"/>
      <c r="BD26" s="443"/>
      <c r="BE26" s="443"/>
      <c r="BF26" s="74"/>
      <c r="BG26" s="13"/>
      <c r="BH26" s="443" t="s">
        <v>70</v>
      </c>
      <c r="BI26" s="443"/>
      <c r="BJ26" s="74"/>
    </row>
    <row r="27" spans="1:64" ht="18.75" customHeight="1" x14ac:dyDescent="0.25">
      <c r="A27" s="471"/>
      <c r="B27" s="471"/>
      <c r="C27" s="471"/>
      <c r="D27" s="471"/>
      <c r="E27" s="472"/>
      <c r="F27" s="472"/>
      <c r="G27" s="472"/>
      <c r="H27" s="472"/>
      <c r="I27" s="472"/>
      <c r="J27" s="472"/>
      <c r="K27" s="472"/>
      <c r="L27" s="472"/>
      <c r="M27" s="471"/>
      <c r="N27" s="471"/>
      <c r="O27" s="471"/>
      <c r="P27" s="471"/>
      <c r="Q27" s="471"/>
      <c r="R27" s="471"/>
      <c r="S27" s="471"/>
      <c r="T27" s="471"/>
      <c r="U27" s="472"/>
      <c r="V27" s="472"/>
      <c r="W27" s="472"/>
      <c r="X27" s="472"/>
      <c r="Y27" s="472"/>
      <c r="Z27" s="472"/>
      <c r="AA27" s="472"/>
      <c r="AB27" s="472"/>
      <c r="AC27" s="471"/>
      <c r="AD27" s="471"/>
      <c r="AE27" s="471"/>
      <c r="AF27" s="471"/>
      <c r="AG27" s="471"/>
      <c r="AH27" s="471"/>
      <c r="AI27" s="471"/>
      <c r="AJ27" s="471"/>
      <c r="AK27" s="472"/>
      <c r="AL27" s="472"/>
      <c r="AM27" s="472"/>
      <c r="AN27" s="472"/>
      <c r="AO27" s="472"/>
      <c r="AP27" s="472"/>
      <c r="AQ27" s="472"/>
      <c r="AR27" s="472"/>
      <c r="AS27" s="471"/>
      <c r="AT27" s="471"/>
      <c r="AU27" s="471"/>
      <c r="AV27" s="471"/>
      <c r="AW27" s="471"/>
      <c r="AX27" s="471"/>
      <c r="AY27" s="471"/>
      <c r="AZ27" s="471"/>
      <c r="BA27" s="472"/>
      <c r="BB27" s="472"/>
      <c r="BC27" s="472"/>
      <c r="BD27" s="472"/>
      <c r="BE27" s="472"/>
      <c r="BF27" s="472"/>
      <c r="BG27" s="472"/>
      <c r="BH27" s="472"/>
      <c r="BI27" s="471"/>
      <c r="BJ27" s="471"/>
      <c r="BK27" s="471"/>
      <c r="BL27" s="471"/>
    </row>
    <row r="28" spans="1:64" ht="18.75" customHeight="1" x14ac:dyDescent="0.25">
      <c r="A28" s="471"/>
      <c r="B28" s="471"/>
      <c r="C28" s="471"/>
      <c r="D28" s="471"/>
      <c r="E28" s="472"/>
      <c r="F28" s="472"/>
      <c r="G28" s="472"/>
      <c r="H28" s="472"/>
      <c r="I28" s="472"/>
      <c r="J28" s="472"/>
      <c r="K28" s="472"/>
      <c r="L28" s="472"/>
      <c r="M28" s="471"/>
      <c r="N28" s="471"/>
      <c r="O28" s="471"/>
      <c r="P28" s="471"/>
      <c r="Q28" s="471"/>
      <c r="R28" s="471"/>
      <c r="S28" s="471"/>
      <c r="T28" s="471"/>
      <c r="U28" s="472"/>
      <c r="V28" s="472"/>
      <c r="W28" s="472"/>
      <c r="X28" s="472"/>
      <c r="Y28" s="472"/>
      <c r="Z28" s="472"/>
      <c r="AA28" s="472"/>
      <c r="AB28" s="472"/>
      <c r="AC28" s="471"/>
      <c r="AD28" s="471"/>
      <c r="AE28" s="471"/>
      <c r="AF28" s="471"/>
      <c r="AG28" s="471"/>
      <c r="AH28" s="471"/>
      <c r="AI28" s="471"/>
      <c r="AJ28" s="471"/>
      <c r="AK28" s="472"/>
      <c r="AL28" s="472"/>
      <c r="AM28" s="472"/>
      <c r="AN28" s="472"/>
      <c r="AO28" s="472"/>
      <c r="AP28" s="472"/>
      <c r="AQ28" s="472"/>
      <c r="AR28" s="472"/>
      <c r="AS28" s="471"/>
      <c r="AT28" s="471"/>
      <c r="AU28" s="471"/>
      <c r="AV28" s="471"/>
      <c r="AW28" s="471"/>
      <c r="AX28" s="471"/>
      <c r="AY28" s="471"/>
      <c r="AZ28" s="471"/>
      <c r="BA28" s="472"/>
      <c r="BB28" s="472"/>
      <c r="BC28" s="472"/>
      <c r="BD28" s="472"/>
      <c r="BE28" s="472"/>
      <c r="BF28" s="472"/>
      <c r="BG28" s="472"/>
      <c r="BH28" s="472"/>
      <c r="BI28" s="471"/>
      <c r="BJ28" s="471"/>
      <c r="BK28" s="471"/>
      <c r="BL28" s="471"/>
    </row>
    <row r="29" spans="1:64" ht="18.75" customHeight="1" x14ac:dyDescent="0.25">
      <c r="A29" s="471"/>
      <c r="B29" s="471"/>
      <c r="C29" s="471"/>
      <c r="D29" s="471"/>
      <c r="E29" s="472"/>
      <c r="F29" s="472"/>
      <c r="G29" s="472"/>
      <c r="H29" s="472"/>
      <c r="I29" s="472"/>
      <c r="J29" s="472"/>
      <c r="K29" s="472"/>
      <c r="L29" s="472"/>
      <c r="M29" s="471"/>
      <c r="N29" s="471"/>
      <c r="O29" s="471"/>
      <c r="P29" s="471"/>
      <c r="Q29" s="471"/>
      <c r="R29" s="471"/>
      <c r="S29" s="471"/>
      <c r="T29" s="471"/>
      <c r="U29" s="472"/>
      <c r="V29" s="472"/>
      <c r="W29" s="472"/>
      <c r="X29" s="472"/>
      <c r="Y29" s="472"/>
      <c r="Z29" s="472"/>
      <c r="AA29" s="472"/>
      <c r="AB29" s="472"/>
      <c r="AC29" s="471"/>
      <c r="AD29" s="471"/>
      <c r="AE29" s="471"/>
      <c r="AF29" s="471"/>
      <c r="AG29" s="471"/>
      <c r="AH29" s="471"/>
      <c r="AI29" s="471"/>
      <c r="AJ29" s="471"/>
      <c r="AK29" s="472"/>
      <c r="AL29" s="472"/>
      <c r="AM29" s="472"/>
      <c r="AN29" s="472"/>
      <c r="AO29" s="472"/>
      <c r="AP29" s="472"/>
      <c r="AQ29" s="472"/>
      <c r="AR29" s="472"/>
      <c r="AS29" s="471"/>
      <c r="AT29" s="471"/>
      <c r="AU29" s="471"/>
      <c r="AV29" s="471"/>
      <c r="AW29" s="471"/>
      <c r="AX29" s="471"/>
      <c r="AY29" s="471"/>
      <c r="AZ29" s="471"/>
      <c r="BA29" s="472"/>
      <c r="BB29" s="472"/>
      <c r="BC29" s="472"/>
      <c r="BD29" s="472"/>
      <c r="BE29" s="472"/>
      <c r="BF29" s="472"/>
      <c r="BG29" s="472"/>
      <c r="BH29" s="472"/>
      <c r="BI29" s="471"/>
      <c r="BJ29" s="471"/>
      <c r="BK29" s="471"/>
      <c r="BL29" s="471"/>
    </row>
    <row r="30" spans="1:64" ht="18.75" customHeight="1" x14ac:dyDescent="0.25">
      <c r="A30" s="471"/>
      <c r="B30" s="471"/>
      <c r="C30" s="471"/>
      <c r="D30" s="471"/>
      <c r="E30" s="472"/>
      <c r="F30" s="472"/>
      <c r="G30" s="472"/>
      <c r="H30" s="472"/>
      <c r="I30" s="472"/>
      <c r="J30" s="472"/>
      <c r="K30" s="472"/>
      <c r="L30" s="472"/>
      <c r="M30" s="471"/>
      <c r="N30" s="471"/>
      <c r="O30" s="471"/>
      <c r="P30" s="471"/>
      <c r="Q30" s="471"/>
      <c r="R30" s="471"/>
      <c r="S30" s="471"/>
      <c r="T30" s="471"/>
      <c r="U30" s="472"/>
      <c r="V30" s="472"/>
      <c r="W30" s="472"/>
      <c r="X30" s="472"/>
      <c r="Y30" s="472"/>
      <c r="Z30" s="472"/>
      <c r="AA30" s="472"/>
      <c r="AB30" s="472"/>
      <c r="AC30" s="471"/>
      <c r="AD30" s="471"/>
      <c r="AE30" s="471"/>
      <c r="AF30" s="471"/>
      <c r="AG30" s="471"/>
      <c r="AH30" s="471"/>
      <c r="AI30" s="471"/>
      <c r="AJ30" s="471"/>
      <c r="AK30" s="472"/>
      <c r="AL30" s="472"/>
      <c r="AM30" s="472"/>
      <c r="AN30" s="472"/>
      <c r="AO30" s="472"/>
      <c r="AP30" s="472"/>
      <c r="AQ30" s="472"/>
      <c r="AR30" s="472"/>
      <c r="AS30" s="471"/>
      <c r="AT30" s="471"/>
      <c r="AU30" s="471"/>
      <c r="AV30" s="471"/>
      <c r="AW30" s="471"/>
      <c r="AX30" s="471"/>
      <c r="AY30" s="471"/>
      <c r="AZ30" s="471"/>
      <c r="BA30" s="472"/>
      <c r="BB30" s="472"/>
      <c r="BC30" s="472"/>
      <c r="BD30" s="472"/>
      <c r="BE30" s="472"/>
      <c r="BF30" s="472"/>
      <c r="BG30" s="472"/>
      <c r="BH30" s="472"/>
      <c r="BI30" s="471"/>
      <c r="BJ30" s="471"/>
      <c r="BK30" s="471"/>
      <c r="BL30" s="471"/>
    </row>
    <row r="31" spans="1:64" ht="18.75" customHeight="1" x14ac:dyDescent="0.25">
      <c r="A31" s="471"/>
      <c r="B31" s="471"/>
      <c r="C31" s="471"/>
      <c r="D31" s="471"/>
      <c r="E31" s="472"/>
      <c r="F31" s="472"/>
      <c r="G31" s="472"/>
      <c r="H31" s="472"/>
      <c r="I31" s="472"/>
      <c r="J31" s="472"/>
      <c r="K31" s="472"/>
      <c r="L31" s="472"/>
      <c r="M31" s="471"/>
      <c r="N31" s="471"/>
      <c r="O31" s="471"/>
      <c r="P31" s="471"/>
      <c r="Q31" s="471"/>
      <c r="R31" s="471"/>
      <c r="S31" s="471"/>
      <c r="T31" s="471"/>
      <c r="U31" s="472"/>
      <c r="V31" s="472"/>
      <c r="W31" s="472"/>
      <c r="X31" s="472"/>
      <c r="Y31" s="472"/>
      <c r="Z31" s="472"/>
      <c r="AA31" s="472"/>
      <c r="AB31" s="472"/>
      <c r="AC31" s="471"/>
      <c r="AD31" s="471"/>
      <c r="AE31" s="471"/>
      <c r="AF31" s="471"/>
      <c r="AG31" s="471"/>
      <c r="AH31" s="471"/>
      <c r="AI31" s="471"/>
      <c r="AJ31" s="471"/>
      <c r="AK31" s="472"/>
      <c r="AL31" s="472"/>
      <c r="AM31" s="472"/>
      <c r="AN31" s="472"/>
      <c r="AO31" s="472"/>
      <c r="AP31" s="472"/>
      <c r="AQ31" s="472"/>
      <c r="AR31" s="472"/>
      <c r="AS31" s="471"/>
      <c r="AT31" s="471"/>
      <c r="AU31" s="471"/>
      <c r="AV31" s="471"/>
      <c r="AW31" s="471"/>
      <c r="AX31" s="471"/>
      <c r="AY31" s="471"/>
      <c r="AZ31" s="471"/>
      <c r="BA31" s="472"/>
      <c r="BB31" s="472"/>
      <c r="BC31" s="472"/>
      <c r="BD31" s="472"/>
      <c r="BE31" s="472"/>
      <c r="BF31" s="472"/>
      <c r="BG31" s="472"/>
      <c r="BH31" s="472"/>
      <c r="BI31" s="471"/>
      <c r="BJ31" s="471"/>
      <c r="BK31" s="471"/>
      <c r="BL31" s="471"/>
    </row>
    <row r="32" spans="1:64" ht="18.75" customHeight="1" x14ac:dyDescent="0.25">
      <c r="A32" s="471"/>
      <c r="B32" s="471"/>
      <c r="C32" s="471"/>
      <c r="D32" s="471"/>
      <c r="E32" s="472"/>
      <c r="F32" s="472"/>
      <c r="G32" s="472"/>
      <c r="H32" s="472"/>
      <c r="I32" s="472"/>
      <c r="J32" s="472"/>
      <c r="K32" s="472"/>
      <c r="L32" s="472"/>
      <c r="M32" s="471"/>
      <c r="N32" s="471"/>
      <c r="O32" s="471"/>
      <c r="P32" s="471"/>
      <c r="Q32" s="471"/>
      <c r="R32" s="471"/>
      <c r="S32" s="471"/>
      <c r="T32" s="471"/>
      <c r="U32" s="472"/>
      <c r="V32" s="472"/>
      <c r="W32" s="472"/>
      <c r="X32" s="472"/>
      <c r="Y32" s="472"/>
      <c r="Z32" s="472"/>
      <c r="AA32" s="472"/>
      <c r="AB32" s="472"/>
      <c r="AC32" s="471"/>
      <c r="AD32" s="471"/>
      <c r="AE32" s="471"/>
      <c r="AF32" s="471"/>
      <c r="AG32" s="471"/>
      <c r="AH32" s="471"/>
      <c r="AI32" s="471"/>
      <c r="AJ32" s="471"/>
      <c r="AK32" s="472"/>
      <c r="AL32" s="472"/>
      <c r="AM32" s="472"/>
      <c r="AN32" s="472"/>
      <c r="AO32" s="472"/>
      <c r="AP32" s="472"/>
      <c r="AQ32" s="472"/>
      <c r="AR32" s="472"/>
      <c r="AS32" s="471"/>
      <c r="AT32" s="471"/>
      <c r="AU32" s="471"/>
      <c r="AV32" s="471"/>
      <c r="AW32" s="471"/>
      <c r="AX32" s="471"/>
      <c r="AY32" s="471"/>
      <c r="AZ32" s="471"/>
      <c r="BA32" s="472"/>
      <c r="BB32" s="472"/>
      <c r="BC32" s="472"/>
      <c r="BD32" s="472"/>
      <c r="BE32" s="472"/>
      <c r="BF32" s="472"/>
      <c r="BG32" s="472"/>
      <c r="BH32" s="472"/>
      <c r="BI32" s="471"/>
      <c r="BJ32" s="471"/>
      <c r="BK32" s="471"/>
      <c r="BL32" s="471"/>
    </row>
    <row r="33" spans="1:64" ht="18.75" customHeight="1" x14ac:dyDescent="0.25">
      <c r="A33" s="471"/>
      <c r="B33" s="471"/>
      <c r="C33" s="471"/>
      <c r="D33" s="471"/>
      <c r="E33" s="472"/>
      <c r="F33" s="472"/>
      <c r="G33" s="472"/>
      <c r="H33" s="472"/>
      <c r="I33" s="472"/>
      <c r="J33" s="472"/>
      <c r="K33" s="472"/>
      <c r="L33" s="472"/>
      <c r="M33" s="471"/>
      <c r="N33" s="471"/>
      <c r="O33" s="471"/>
      <c r="P33" s="471"/>
      <c r="Q33" s="471"/>
      <c r="R33" s="471"/>
      <c r="S33" s="471"/>
      <c r="T33" s="471"/>
      <c r="U33" s="472"/>
      <c r="V33" s="472"/>
      <c r="W33" s="472"/>
      <c r="X33" s="472"/>
      <c r="Y33" s="472"/>
      <c r="Z33" s="472"/>
      <c r="AA33" s="472"/>
      <c r="AB33" s="472"/>
      <c r="AC33" s="471"/>
      <c r="AD33" s="471"/>
      <c r="AE33" s="471"/>
      <c r="AF33" s="471"/>
      <c r="AG33" s="471"/>
      <c r="AH33" s="471"/>
      <c r="AI33" s="471"/>
      <c r="AJ33" s="471"/>
      <c r="AK33" s="472"/>
      <c r="AL33" s="472"/>
      <c r="AM33" s="472"/>
      <c r="AN33" s="472"/>
      <c r="AO33" s="472"/>
      <c r="AP33" s="472"/>
      <c r="AQ33" s="472"/>
      <c r="AR33" s="472"/>
      <c r="AS33" s="471"/>
      <c r="AT33" s="471"/>
      <c r="AU33" s="471"/>
      <c r="AV33" s="471"/>
      <c r="AW33" s="471"/>
      <c r="AX33" s="471"/>
      <c r="AY33" s="471"/>
      <c r="AZ33" s="471"/>
      <c r="BA33" s="472"/>
      <c r="BB33" s="472"/>
      <c r="BC33" s="472"/>
      <c r="BD33" s="472"/>
      <c r="BE33" s="472"/>
      <c r="BF33" s="472"/>
      <c r="BG33" s="472"/>
      <c r="BH33" s="472"/>
      <c r="BI33" s="471"/>
      <c r="BJ33" s="471"/>
      <c r="BK33" s="471"/>
      <c r="BL33" s="471"/>
    </row>
    <row r="34" spans="1:64" ht="15.75" customHeight="1" x14ac:dyDescent="0.25">
      <c r="A34" s="471"/>
      <c r="B34" s="471"/>
      <c r="C34" s="471"/>
      <c r="D34" s="471"/>
      <c r="E34" s="472"/>
      <c r="F34" s="472"/>
      <c r="G34" s="472"/>
      <c r="H34" s="472"/>
      <c r="I34" s="472"/>
      <c r="J34" s="472"/>
      <c r="K34" s="472"/>
      <c r="L34" s="472"/>
      <c r="M34" s="471"/>
      <c r="N34" s="471"/>
      <c r="O34" s="471"/>
      <c r="P34" s="471"/>
      <c r="Q34" s="471"/>
      <c r="R34" s="471"/>
      <c r="S34" s="471"/>
      <c r="T34" s="471"/>
      <c r="U34" s="472"/>
      <c r="V34" s="472"/>
      <c r="W34" s="472"/>
      <c r="X34" s="472"/>
      <c r="Y34" s="472"/>
      <c r="Z34" s="472"/>
      <c r="AA34" s="472"/>
      <c r="AB34" s="472"/>
      <c r="AC34" s="471"/>
      <c r="AD34" s="471"/>
      <c r="AE34" s="471"/>
      <c r="AF34" s="471"/>
      <c r="AG34" s="471"/>
      <c r="AH34" s="471"/>
      <c r="AI34" s="471"/>
      <c r="AJ34" s="471"/>
      <c r="AK34" s="472"/>
      <c r="AL34" s="472"/>
      <c r="AM34" s="472"/>
      <c r="AN34" s="472"/>
      <c r="AO34" s="472"/>
      <c r="AP34" s="472"/>
      <c r="AQ34" s="472"/>
      <c r="AR34" s="472"/>
      <c r="AS34" s="471"/>
      <c r="AT34" s="471"/>
      <c r="AU34" s="471"/>
      <c r="AV34" s="471"/>
      <c r="AW34" s="471"/>
      <c r="AX34" s="471"/>
      <c r="AY34" s="471"/>
      <c r="AZ34" s="471"/>
      <c r="BA34" s="472"/>
      <c r="BB34" s="472"/>
      <c r="BC34" s="472"/>
      <c r="BD34" s="472"/>
      <c r="BE34" s="472"/>
      <c r="BF34" s="472"/>
      <c r="BG34" s="472"/>
      <c r="BH34" s="472"/>
      <c r="BI34" s="471"/>
      <c r="BJ34" s="471"/>
      <c r="BK34" s="471"/>
      <c r="BL34" s="471"/>
    </row>
    <row r="35" spans="1:64" ht="28.5" customHeight="1" x14ac:dyDescent="0.25">
      <c r="A35" s="471"/>
      <c r="B35" s="471"/>
      <c r="C35" s="471"/>
      <c r="D35" s="471"/>
      <c r="E35" s="472"/>
      <c r="F35" s="472"/>
      <c r="G35" s="472"/>
      <c r="H35" s="472"/>
      <c r="I35" s="472"/>
      <c r="J35" s="472"/>
      <c r="K35" s="472"/>
      <c r="L35" s="472"/>
      <c r="M35" s="471"/>
      <c r="N35" s="471"/>
      <c r="O35" s="471"/>
      <c r="P35" s="471"/>
      <c r="Q35" s="471"/>
      <c r="R35" s="471"/>
      <c r="S35" s="471"/>
      <c r="T35" s="471"/>
      <c r="U35" s="472"/>
      <c r="V35" s="472"/>
      <c r="W35" s="472"/>
      <c r="X35" s="472"/>
      <c r="Y35" s="472"/>
      <c r="Z35" s="472"/>
      <c r="AA35" s="472"/>
      <c r="AB35" s="472"/>
      <c r="AC35" s="471"/>
      <c r="AD35" s="471"/>
      <c r="AE35" s="471"/>
      <c r="AF35" s="471"/>
      <c r="AG35" s="471"/>
      <c r="AH35" s="471"/>
      <c r="AI35" s="471"/>
      <c r="AJ35" s="471"/>
      <c r="AK35" s="472"/>
      <c r="AL35" s="472"/>
      <c r="AM35" s="472"/>
      <c r="AN35" s="472"/>
      <c r="AO35" s="472"/>
      <c r="AP35" s="472"/>
      <c r="AQ35" s="472"/>
      <c r="AR35" s="472"/>
      <c r="AS35" s="471"/>
      <c r="AT35" s="471"/>
      <c r="AU35" s="471"/>
      <c r="AV35" s="471"/>
      <c r="AW35" s="471"/>
      <c r="AX35" s="471"/>
      <c r="AY35" s="471"/>
      <c r="AZ35" s="471"/>
      <c r="BA35" s="472"/>
      <c r="BB35" s="472"/>
      <c r="BC35" s="472"/>
      <c r="BD35" s="472"/>
      <c r="BE35" s="472"/>
      <c r="BF35" s="472"/>
      <c r="BG35" s="472"/>
      <c r="BH35" s="472"/>
      <c r="BI35" s="471"/>
      <c r="BJ35" s="471"/>
      <c r="BK35" s="471"/>
      <c r="BL35" s="471"/>
    </row>
    <row r="36" spans="1:64" ht="22.5" customHeight="1" x14ac:dyDescent="0.25">
      <c r="A36" s="471"/>
      <c r="B36" s="471"/>
      <c r="C36" s="471"/>
      <c r="D36" s="471"/>
      <c r="E36" s="472"/>
      <c r="F36" s="472"/>
      <c r="G36" s="472"/>
      <c r="H36" s="472"/>
      <c r="I36" s="472"/>
      <c r="J36" s="472"/>
      <c r="K36" s="472"/>
      <c r="L36" s="472"/>
      <c r="M36" s="471"/>
      <c r="N36" s="471"/>
      <c r="O36" s="471"/>
      <c r="P36" s="471"/>
      <c r="Q36" s="471"/>
      <c r="R36" s="471"/>
      <c r="S36" s="471"/>
      <c r="T36" s="471"/>
      <c r="U36" s="472"/>
      <c r="V36" s="472"/>
      <c r="W36" s="472"/>
      <c r="X36" s="472"/>
      <c r="Y36" s="472"/>
      <c r="Z36" s="472"/>
      <c r="AA36" s="472"/>
      <c r="AB36" s="472"/>
      <c r="AC36" s="471"/>
      <c r="AD36" s="471"/>
      <c r="AE36" s="471"/>
      <c r="AF36" s="471"/>
      <c r="AG36" s="471"/>
      <c r="AH36" s="471"/>
      <c r="AI36" s="471"/>
      <c r="AJ36" s="471"/>
      <c r="AK36" s="472"/>
      <c r="AL36" s="472"/>
      <c r="AM36" s="472"/>
      <c r="AN36" s="472"/>
      <c r="AO36" s="472"/>
      <c r="AP36" s="472"/>
      <c r="AQ36" s="472"/>
      <c r="AR36" s="472"/>
      <c r="AS36" s="471"/>
      <c r="AT36" s="471"/>
      <c r="AU36" s="471"/>
      <c r="AV36" s="471"/>
      <c r="AW36" s="471"/>
      <c r="AX36" s="471"/>
      <c r="AY36" s="471"/>
      <c r="AZ36" s="471"/>
      <c r="BA36" s="472"/>
      <c r="BB36" s="472"/>
      <c r="BC36" s="472"/>
      <c r="BD36" s="472"/>
      <c r="BE36" s="472"/>
      <c r="BF36" s="472"/>
      <c r="BG36" s="472"/>
      <c r="BH36" s="472"/>
      <c r="BI36" s="471"/>
      <c r="BJ36" s="471"/>
      <c r="BK36" s="471"/>
      <c r="BL36" s="471"/>
    </row>
    <row r="37" spans="1:64" ht="18.75" customHeight="1" x14ac:dyDescent="0.25">
      <c r="A37" s="471"/>
      <c r="B37" s="471"/>
      <c r="C37" s="471"/>
      <c r="D37" s="471"/>
      <c r="E37" s="472"/>
      <c r="F37" s="472"/>
      <c r="G37" s="472"/>
      <c r="H37" s="472"/>
      <c r="I37" s="472"/>
      <c r="J37" s="472"/>
      <c r="K37" s="472"/>
      <c r="L37" s="472"/>
      <c r="M37" s="471"/>
      <c r="N37" s="471"/>
      <c r="O37" s="471"/>
      <c r="P37" s="471"/>
      <c r="Q37" s="471"/>
      <c r="R37" s="471"/>
      <c r="S37" s="471"/>
      <c r="T37" s="471"/>
      <c r="U37" s="472"/>
      <c r="V37" s="472"/>
      <c r="W37" s="472"/>
      <c r="X37" s="472"/>
      <c r="Y37" s="472"/>
      <c r="Z37" s="472"/>
      <c r="AA37" s="472"/>
      <c r="AB37" s="472"/>
      <c r="AC37" s="471"/>
      <c r="AD37" s="471"/>
      <c r="AE37" s="471"/>
      <c r="AF37" s="471"/>
      <c r="AG37" s="471"/>
      <c r="AH37" s="471"/>
      <c r="AI37" s="471"/>
      <c r="AJ37" s="471"/>
      <c r="AK37" s="472"/>
      <c r="AL37" s="472"/>
      <c r="AM37" s="472"/>
      <c r="AN37" s="472"/>
      <c r="AO37" s="472"/>
      <c r="AP37" s="472"/>
      <c r="AQ37" s="472"/>
      <c r="AR37" s="472"/>
      <c r="AS37" s="471"/>
      <c r="AT37" s="471"/>
      <c r="AU37" s="471"/>
      <c r="AV37" s="471"/>
      <c r="AW37" s="471"/>
      <c r="AX37" s="471"/>
      <c r="AY37" s="471"/>
      <c r="AZ37" s="471"/>
      <c r="BA37" s="472"/>
      <c r="BB37" s="472"/>
      <c r="BC37" s="472"/>
      <c r="BD37" s="472"/>
      <c r="BE37" s="472"/>
      <c r="BF37" s="472"/>
      <c r="BG37" s="472"/>
      <c r="BH37" s="472"/>
      <c r="BI37" s="471"/>
      <c r="BJ37" s="471"/>
      <c r="BK37" s="471"/>
      <c r="BL37" s="471"/>
    </row>
    <row r="38" spans="1:64" ht="18.75" customHeight="1" x14ac:dyDescent="0.25">
      <c r="A38" s="471"/>
      <c r="B38" s="471"/>
      <c r="C38" s="471"/>
      <c r="D38" s="471"/>
      <c r="E38" s="472"/>
      <c r="F38" s="472"/>
      <c r="G38" s="472"/>
      <c r="H38" s="472"/>
      <c r="I38" s="472"/>
      <c r="J38" s="472"/>
      <c r="K38" s="472"/>
      <c r="L38" s="472"/>
      <c r="M38" s="471"/>
      <c r="N38" s="471"/>
      <c r="O38" s="471"/>
      <c r="P38" s="471"/>
      <c r="Q38" s="471"/>
      <c r="R38" s="471"/>
      <c r="S38" s="471"/>
      <c r="T38" s="471"/>
      <c r="U38" s="472"/>
      <c r="V38" s="472"/>
      <c r="W38" s="472"/>
      <c r="X38" s="472"/>
      <c r="Y38" s="472"/>
      <c r="Z38" s="472"/>
      <c r="AA38" s="472"/>
      <c r="AB38" s="472"/>
      <c r="AC38" s="471"/>
      <c r="AD38" s="471"/>
      <c r="AE38" s="471"/>
      <c r="AF38" s="471"/>
      <c r="AG38" s="471"/>
      <c r="AH38" s="471"/>
      <c r="AI38" s="471"/>
      <c r="AJ38" s="471"/>
      <c r="AK38" s="472"/>
      <c r="AL38" s="472"/>
      <c r="AM38" s="472"/>
      <c r="AN38" s="472"/>
      <c r="AO38" s="472"/>
      <c r="AP38" s="472"/>
      <c r="AQ38" s="472"/>
      <c r="AR38" s="472"/>
      <c r="AS38" s="471"/>
      <c r="AT38" s="471"/>
      <c r="AU38" s="471"/>
      <c r="AV38" s="471"/>
      <c r="AW38" s="471"/>
      <c r="AX38" s="471"/>
      <c r="AY38" s="471"/>
      <c r="AZ38" s="471"/>
      <c r="BA38" s="472"/>
      <c r="BB38" s="472"/>
      <c r="BC38" s="472"/>
      <c r="BD38" s="472"/>
      <c r="BE38" s="472"/>
      <c r="BF38" s="472"/>
      <c r="BG38" s="472"/>
      <c r="BH38" s="472"/>
      <c r="BI38" s="471"/>
      <c r="BJ38" s="471"/>
      <c r="BK38" s="471"/>
      <c r="BL38" s="471"/>
    </row>
    <row r="39" spans="1:64" ht="13.5" customHeight="1" x14ac:dyDescent="0.25">
      <c r="A39" s="471"/>
      <c r="B39" s="471"/>
      <c r="C39" s="471"/>
      <c r="D39" s="471"/>
      <c r="E39" s="472"/>
      <c r="F39" s="472"/>
      <c r="G39" s="472"/>
      <c r="H39" s="472"/>
      <c r="I39" s="472"/>
      <c r="J39" s="472"/>
      <c r="K39" s="472"/>
      <c r="L39" s="472"/>
      <c r="M39" s="471"/>
      <c r="N39" s="471"/>
      <c r="O39" s="471"/>
      <c r="P39" s="471"/>
      <c r="Q39" s="471"/>
      <c r="R39" s="471"/>
      <c r="S39" s="471"/>
      <c r="T39" s="471"/>
      <c r="U39" s="472"/>
      <c r="V39" s="472"/>
      <c r="W39" s="472"/>
      <c r="X39" s="472"/>
      <c r="Y39" s="472"/>
      <c r="Z39" s="472"/>
      <c r="AA39" s="472"/>
      <c r="AB39" s="472"/>
      <c r="AC39" s="471"/>
      <c r="AD39" s="471"/>
      <c r="AE39" s="471"/>
      <c r="AF39" s="471"/>
      <c r="AG39" s="471"/>
      <c r="AH39" s="471"/>
      <c r="AI39" s="471"/>
      <c r="AJ39" s="471"/>
      <c r="AK39" s="472"/>
      <c r="AL39" s="472"/>
      <c r="AM39" s="472"/>
      <c r="AN39" s="472"/>
      <c r="AO39" s="472"/>
      <c r="AP39" s="472"/>
      <c r="AQ39" s="472"/>
      <c r="AR39" s="472"/>
      <c r="AS39" s="471"/>
      <c r="AT39" s="471"/>
      <c r="AU39" s="471"/>
      <c r="AV39" s="471"/>
      <c r="AW39" s="471"/>
      <c r="AX39" s="471"/>
      <c r="AY39" s="471"/>
      <c r="AZ39" s="471"/>
      <c r="BA39" s="472"/>
      <c r="BB39" s="472"/>
      <c r="BC39" s="472"/>
      <c r="BD39" s="472"/>
      <c r="BE39" s="472"/>
      <c r="BF39" s="472"/>
      <c r="BG39" s="472"/>
      <c r="BH39" s="472"/>
      <c r="BI39" s="471"/>
      <c r="BJ39" s="471"/>
      <c r="BK39" s="471"/>
      <c r="BL39" s="471"/>
    </row>
    <row r="40" spans="1:64" ht="13.5" customHeight="1" x14ac:dyDescent="0.25">
      <c r="A40" s="471"/>
      <c r="B40" s="471"/>
      <c r="C40" s="471"/>
      <c r="D40" s="471"/>
      <c r="E40" s="472"/>
      <c r="F40" s="472"/>
      <c r="G40" s="472"/>
      <c r="H40" s="472"/>
      <c r="I40" s="472"/>
      <c r="J40" s="472"/>
      <c r="K40" s="472"/>
      <c r="L40" s="472"/>
      <c r="M40" s="471"/>
      <c r="N40" s="471"/>
      <c r="O40" s="471"/>
      <c r="P40" s="471"/>
      <c r="Q40" s="471"/>
      <c r="R40" s="471"/>
      <c r="S40" s="471"/>
      <c r="T40" s="471"/>
      <c r="U40" s="472"/>
      <c r="V40" s="472"/>
      <c r="W40" s="472"/>
      <c r="X40" s="472"/>
      <c r="Y40" s="472"/>
      <c r="Z40" s="472"/>
      <c r="AA40" s="472"/>
      <c r="AB40" s="472"/>
      <c r="AC40" s="471"/>
      <c r="AD40" s="471"/>
      <c r="AE40" s="471"/>
      <c r="AF40" s="471"/>
      <c r="AG40" s="471"/>
      <c r="AH40" s="471"/>
      <c r="AI40" s="471"/>
      <c r="AJ40" s="471"/>
      <c r="AK40" s="472"/>
      <c r="AL40" s="472"/>
      <c r="AM40" s="472"/>
      <c r="AN40" s="472"/>
      <c r="AO40" s="472"/>
      <c r="AP40" s="472"/>
      <c r="AQ40" s="472"/>
      <c r="AR40" s="472"/>
      <c r="AS40" s="471"/>
      <c r="AT40" s="471"/>
      <c r="AU40" s="471"/>
      <c r="AV40" s="471"/>
      <c r="AW40" s="471"/>
      <c r="AX40" s="471"/>
      <c r="AY40" s="471"/>
      <c r="AZ40" s="471"/>
      <c r="BA40" s="472"/>
      <c r="BB40" s="472"/>
      <c r="BC40" s="472"/>
      <c r="BD40" s="472"/>
      <c r="BE40" s="472"/>
      <c r="BF40" s="472"/>
      <c r="BG40" s="472"/>
      <c r="BH40" s="472"/>
      <c r="BI40" s="471"/>
      <c r="BJ40" s="471"/>
      <c r="BK40" s="471"/>
      <c r="BL40" s="471"/>
    </row>
    <row r="41" spans="1:64" ht="13.5" customHeight="1" x14ac:dyDescent="0.25">
      <c r="A41" s="471"/>
      <c r="B41" s="471"/>
      <c r="C41" s="471"/>
      <c r="D41" s="471"/>
      <c r="E41" s="472"/>
      <c r="F41" s="472"/>
      <c r="G41" s="472"/>
      <c r="H41" s="472"/>
      <c r="I41" s="472"/>
      <c r="J41" s="472"/>
      <c r="K41" s="472"/>
      <c r="L41" s="472"/>
      <c r="M41" s="471"/>
      <c r="N41" s="471"/>
      <c r="O41" s="471"/>
      <c r="P41" s="471"/>
      <c r="Q41" s="471"/>
      <c r="R41" s="471"/>
      <c r="S41" s="471"/>
      <c r="T41" s="471"/>
      <c r="U41" s="472"/>
      <c r="V41" s="472"/>
      <c r="W41" s="472"/>
      <c r="X41" s="472"/>
      <c r="Y41" s="472"/>
      <c r="Z41" s="472"/>
      <c r="AA41" s="472"/>
      <c r="AB41" s="472"/>
      <c r="AC41" s="471"/>
      <c r="AD41" s="471"/>
      <c r="AE41" s="471"/>
      <c r="AF41" s="471"/>
      <c r="AG41" s="471"/>
      <c r="AH41" s="471"/>
      <c r="AI41" s="471"/>
      <c r="AJ41" s="471"/>
      <c r="AK41" s="472"/>
      <c r="AL41" s="472"/>
      <c r="AM41" s="472"/>
      <c r="AN41" s="472"/>
      <c r="AO41" s="472"/>
      <c r="AP41" s="472"/>
      <c r="AQ41" s="472"/>
      <c r="AR41" s="472"/>
      <c r="AS41" s="471"/>
      <c r="AT41" s="471"/>
      <c r="AU41" s="471"/>
      <c r="AV41" s="471"/>
      <c r="AW41" s="471"/>
      <c r="AX41" s="471"/>
      <c r="AY41" s="471"/>
      <c r="AZ41" s="471"/>
      <c r="BA41" s="472"/>
      <c r="BB41" s="472"/>
      <c r="BC41" s="472"/>
      <c r="BD41" s="472"/>
      <c r="BE41" s="472"/>
      <c r="BF41" s="472"/>
      <c r="BG41" s="472"/>
      <c r="BH41" s="472"/>
      <c r="BI41" s="471"/>
      <c r="BJ41" s="471"/>
      <c r="BK41" s="471"/>
      <c r="BL41" s="471"/>
    </row>
    <row r="42" spans="1:64" ht="13.5" customHeight="1" x14ac:dyDescent="0.25">
      <c r="A42" s="471"/>
      <c r="B42" s="471"/>
      <c r="C42" s="471"/>
      <c r="D42" s="471"/>
      <c r="E42" s="472"/>
      <c r="F42" s="472"/>
      <c r="G42" s="472"/>
      <c r="H42" s="472"/>
      <c r="I42" s="472"/>
      <c r="J42" s="472"/>
      <c r="K42" s="472"/>
      <c r="L42" s="472"/>
      <c r="M42" s="471"/>
      <c r="N42" s="471"/>
      <c r="O42" s="471"/>
      <c r="P42" s="471"/>
      <c r="Q42" s="471"/>
      <c r="R42" s="471"/>
      <c r="S42" s="471"/>
      <c r="T42" s="471"/>
      <c r="U42" s="472"/>
      <c r="V42" s="472"/>
      <c r="W42" s="472"/>
      <c r="X42" s="472"/>
      <c r="Y42" s="472"/>
      <c r="Z42" s="472"/>
      <c r="AA42" s="472"/>
      <c r="AB42" s="472"/>
      <c r="AC42" s="471"/>
      <c r="AD42" s="471"/>
      <c r="AE42" s="471"/>
      <c r="AF42" s="471"/>
      <c r="AG42" s="471"/>
      <c r="AH42" s="471"/>
      <c r="AI42" s="471"/>
      <c r="AJ42" s="471"/>
      <c r="AK42" s="472"/>
      <c r="AL42" s="472"/>
      <c r="AM42" s="472"/>
      <c r="AN42" s="472"/>
      <c r="AO42" s="472"/>
      <c r="AP42" s="472"/>
      <c r="AQ42" s="472"/>
      <c r="AR42" s="472"/>
      <c r="AS42" s="471"/>
      <c r="AT42" s="471"/>
      <c r="AU42" s="471"/>
      <c r="AV42" s="471"/>
      <c r="AW42" s="471"/>
      <c r="AX42" s="471"/>
      <c r="AY42" s="471"/>
      <c r="AZ42" s="471"/>
      <c r="BA42" s="472"/>
      <c r="BB42" s="472"/>
      <c r="BC42" s="472"/>
      <c r="BD42" s="472"/>
      <c r="BE42" s="472"/>
      <c r="BF42" s="472"/>
      <c r="BG42" s="472"/>
      <c r="BH42" s="472"/>
      <c r="BI42" s="471"/>
      <c r="BJ42" s="471"/>
      <c r="BK42" s="471"/>
      <c r="BL42" s="471"/>
    </row>
    <row r="43" spans="1:64" ht="18.75" customHeight="1" x14ac:dyDescent="0.25">
      <c r="A43" s="58"/>
      <c r="B43" s="443" t="s">
        <v>9</v>
      </c>
      <c r="C43" s="443"/>
      <c r="D43" s="79"/>
      <c r="E43" s="79"/>
      <c r="F43" s="443" t="s">
        <v>81</v>
      </c>
      <c r="G43" s="443"/>
      <c r="H43" s="79"/>
      <c r="I43" s="79"/>
      <c r="J43" s="443" t="s">
        <v>0</v>
      </c>
      <c r="K43" s="443"/>
      <c r="L43" s="79"/>
      <c r="M43" s="79"/>
      <c r="N43" s="443" t="s">
        <v>82</v>
      </c>
      <c r="O43" s="443"/>
      <c r="P43" s="79"/>
      <c r="Q43" s="79"/>
      <c r="R43" s="443" t="s">
        <v>83</v>
      </c>
      <c r="S43" s="443"/>
      <c r="T43" s="79"/>
      <c r="U43" s="79"/>
      <c r="V43" s="443" t="s">
        <v>40</v>
      </c>
      <c r="W43" s="443"/>
      <c r="X43" s="79"/>
      <c r="Y43" s="79"/>
      <c r="Z43" s="443" t="s">
        <v>84</v>
      </c>
      <c r="AA43" s="443"/>
      <c r="AB43" s="79"/>
      <c r="AC43" s="79"/>
      <c r="AD43" s="443" t="s">
        <v>85</v>
      </c>
      <c r="AE43" s="443"/>
      <c r="AF43" s="79"/>
      <c r="AG43" s="79"/>
      <c r="AH43" s="443" t="s">
        <v>86</v>
      </c>
      <c r="AI43" s="443"/>
      <c r="AJ43" s="79"/>
      <c r="AK43" s="79"/>
      <c r="AL43" s="443" t="s">
        <v>87</v>
      </c>
      <c r="AM43" s="443"/>
      <c r="AN43" s="79"/>
      <c r="AO43" s="79"/>
      <c r="AP43" s="443" t="s">
        <v>88</v>
      </c>
      <c r="AQ43" s="443"/>
      <c r="AT43" s="443" t="s">
        <v>89</v>
      </c>
      <c r="AU43" s="443"/>
      <c r="AX43" s="443" t="s">
        <v>90</v>
      </c>
      <c r="AY43" s="443"/>
      <c r="AZ43" s="14"/>
      <c r="BA43" s="14"/>
      <c r="BB43" s="443" t="s">
        <v>91</v>
      </c>
      <c r="BC43" s="443"/>
      <c r="BD43" s="443"/>
      <c r="BF43" s="443" t="s">
        <v>92</v>
      </c>
      <c r="BG43" s="443"/>
      <c r="BJ43" s="443" t="s">
        <v>93</v>
      </c>
      <c r="BK43" s="443"/>
    </row>
    <row r="44" spans="1:64" ht="18.75" customHeight="1" x14ac:dyDescent="0.25">
      <c r="A44" s="58"/>
      <c r="B44" s="79"/>
      <c r="C44" s="79"/>
      <c r="D44" s="79"/>
      <c r="E44" s="434" t="str">
        <f>リーグ戦表!F38</f>
        <v>小瀬補助競技場</v>
      </c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79"/>
      <c r="AD44" s="79"/>
      <c r="AE44" s="79"/>
      <c r="AF44" s="79"/>
      <c r="AG44" s="79"/>
      <c r="AH44" s="79"/>
      <c r="AI44" s="79"/>
      <c r="AJ44" s="79"/>
      <c r="AK44" s="79"/>
      <c r="AL44" s="434" t="str">
        <f>リーグ戦表!P38</f>
        <v>YSK e-comシルクパーク</v>
      </c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4"/>
    </row>
    <row r="45" spans="1:64" ht="17.25" customHeight="1" x14ac:dyDescent="0.25"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L45" s="473"/>
      <c r="AM45" s="473"/>
      <c r="AN45" s="473"/>
      <c r="AO45" s="473"/>
      <c r="AP45" s="473"/>
      <c r="AQ45" s="473"/>
      <c r="AR45" s="473"/>
      <c r="AS45" s="473"/>
      <c r="AT45" s="473"/>
      <c r="AU45" s="473"/>
      <c r="AV45" s="473"/>
      <c r="AW45" s="473"/>
      <c r="AX45" s="473"/>
      <c r="AY45" s="473"/>
      <c r="AZ45" s="473"/>
      <c r="BA45" s="473"/>
      <c r="BB45" s="473"/>
      <c r="BC45" s="473"/>
      <c r="BD45" s="473"/>
      <c r="BE45" s="473"/>
      <c r="BF45" s="473"/>
      <c r="BG45" s="473"/>
    </row>
    <row r="46" spans="1:64" ht="14.25" x14ac:dyDescent="0.25">
      <c r="AB46" s="60" t="s">
        <v>34</v>
      </c>
      <c r="AC46" s="60"/>
      <c r="AH46" s="475">
        <v>44976</v>
      </c>
      <c r="AI46" s="475"/>
      <c r="AJ46" s="475"/>
      <c r="AK46" s="475"/>
      <c r="AL46" s="475"/>
      <c r="AM46" s="475"/>
      <c r="AN46" s="475"/>
      <c r="AO46" s="475"/>
      <c r="AP46" s="475"/>
      <c r="AQ46" s="475"/>
    </row>
    <row r="48" spans="1:64" ht="16.149999999999999" x14ac:dyDescent="0.25">
      <c r="R48" s="53">
        <v>2</v>
      </c>
      <c r="S48" s="53"/>
      <c r="T48" s="53"/>
      <c r="Y48" s="13"/>
      <c r="Z48" s="443" t="s">
        <v>5</v>
      </c>
      <c r="AA48" s="443"/>
      <c r="AC48" s="474" t="s">
        <v>94</v>
      </c>
      <c r="AD48" s="474"/>
      <c r="AE48" s="474"/>
      <c r="AF48" s="474"/>
      <c r="AG48" s="474"/>
      <c r="AH48" s="474"/>
      <c r="AI48" s="474"/>
      <c r="AJ48" s="474"/>
    </row>
    <row r="49" spans="18:36" ht="16.149999999999999" x14ac:dyDescent="0.25">
      <c r="R49" s="53">
        <v>3</v>
      </c>
      <c r="S49" s="53"/>
      <c r="T49" s="53"/>
      <c r="Y49" s="13"/>
      <c r="Z49" s="443" t="s">
        <v>6</v>
      </c>
      <c r="AA49" s="443"/>
      <c r="AC49" s="474" t="s">
        <v>35</v>
      </c>
      <c r="AD49" s="474"/>
      <c r="AE49" s="474"/>
      <c r="AF49" s="474"/>
      <c r="AG49" s="474"/>
      <c r="AH49" s="474"/>
      <c r="AI49" s="474"/>
      <c r="AJ49" s="474"/>
    </row>
    <row r="50" spans="18:36" ht="16.149999999999999" x14ac:dyDescent="0.25">
      <c r="R50" s="53">
        <v>4</v>
      </c>
      <c r="S50" s="53"/>
      <c r="T50" s="53"/>
      <c r="Y50" s="13"/>
      <c r="Z50" s="443" t="s">
        <v>7</v>
      </c>
      <c r="AA50" s="443"/>
      <c r="AC50" s="474" t="s">
        <v>76</v>
      </c>
      <c r="AD50" s="474"/>
      <c r="AE50" s="474"/>
      <c r="AF50" s="474"/>
      <c r="AG50" s="474"/>
      <c r="AH50" s="474"/>
      <c r="AI50" s="474"/>
      <c r="AJ50" s="474"/>
    </row>
    <row r="51" spans="18:36" ht="16.149999999999999" x14ac:dyDescent="0.25">
      <c r="R51" s="53">
        <v>5</v>
      </c>
      <c r="S51" s="53"/>
      <c r="T51" s="53"/>
      <c r="Y51" s="13"/>
      <c r="Z51" s="443" t="s">
        <v>70</v>
      </c>
      <c r="AA51" s="443"/>
      <c r="AC51" s="474" t="s">
        <v>77</v>
      </c>
      <c r="AD51" s="474"/>
      <c r="AE51" s="474"/>
      <c r="AF51" s="474"/>
      <c r="AG51" s="474"/>
      <c r="AH51" s="474"/>
      <c r="AI51" s="474"/>
      <c r="AJ51" s="474"/>
    </row>
    <row r="52" spans="18:36" ht="16.149999999999999" x14ac:dyDescent="0.25">
      <c r="R52" s="53">
        <v>6</v>
      </c>
      <c r="S52" s="53"/>
      <c r="T52" s="53"/>
      <c r="Y52" s="13"/>
      <c r="Z52" s="443" t="s">
        <v>122</v>
      </c>
      <c r="AA52" s="443"/>
      <c r="AC52" s="474" t="s">
        <v>78</v>
      </c>
      <c r="AD52" s="474"/>
      <c r="AE52" s="474"/>
      <c r="AF52" s="474"/>
      <c r="AG52" s="474"/>
      <c r="AH52" s="474"/>
      <c r="AI52" s="474"/>
      <c r="AJ52" s="474"/>
    </row>
    <row r="53" spans="18:36" ht="16.149999999999999" x14ac:dyDescent="0.25">
      <c r="Y53" s="13"/>
      <c r="Z53" s="443" t="s">
        <v>71</v>
      </c>
      <c r="AA53" s="443"/>
      <c r="AC53" s="474" t="s">
        <v>79</v>
      </c>
      <c r="AD53" s="474"/>
      <c r="AE53" s="474"/>
      <c r="AF53" s="474"/>
      <c r="AG53" s="474"/>
      <c r="AH53" s="474"/>
      <c r="AI53" s="474"/>
      <c r="AJ53" s="474"/>
    </row>
  </sheetData>
  <mergeCells count="125">
    <mergeCell ref="Z51:AA51"/>
    <mergeCell ref="AC51:AJ51"/>
    <mergeCell ref="Z52:AA52"/>
    <mergeCell ref="AC52:AJ52"/>
    <mergeCell ref="Z53:AA53"/>
    <mergeCell ref="AC53:AJ53"/>
    <mergeCell ref="AH46:AQ46"/>
    <mergeCell ref="Z48:AA48"/>
    <mergeCell ref="AC48:AJ48"/>
    <mergeCell ref="Z49:AA49"/>
    <mergeCell ref="AC49:AJ49"/>
    <mergeCell ref="Z50:AA50"/>
    <mergeCell ref="AC50:AJ50"/>
    <mergeCell ref="BB43:BD43"/>
    <mergeCell ref="BF43:BG43"/>
    <mergeCell ref="BJ43:BK43"/>
    <mergeCell ref="E44:AB44"/>
    <mergeCell ref="AL44:BG44"/>
    <mergeCell ref="E45:Z45"/>
    <mergeCell ref="AL45:BG45"/>
    <mergeCell ref="AD43:AE43"/>
    <mergeCell ref="AH43:AI43"/>
    <mergeCell ref="AL43:AM43"/>
    <mergeCell ref="AP43:AQ43"/>
    <mergeCell ref="AT43:AU43"/>
    <mergeCell ref="AX43:AY43"/>
    <mergeCell ref="B43:C43"/>
    <mergeCell ref="F43:G43"/>
    <mergeCell ref="J43:K43"/>
    <mergeCell ref="N43:O43"/>
    <mergeCell ref="R43:S43"/>
    <mergeCell ref="V43:W43"/>
    <mergeCell ref="Z43:AA43"/>
    <mergeCell ref="AC27:AF42"/>
    <mergeCell ref="AG27:AJ42"/>
    <mergeCell ref="AZ26:BA26"/>
    <mergeCell ref="BD26:BE26"/>
    <mergeCell ref="BH26:BI26"/>
    <mergeCell ref="A27:D42"/>
    <mergeCell ref="E27:H42"/>
    <mergeCell ref="I27:L42"/>
    <mergeCell ref="M27:P42"/>
    <mergeCell ref="Q27:T42"/>
    <mergeCell ref="U27:X42"/>
    <mergeCell ref="Y27:AB42"/>
    <mergeCell ref="BA27:BD42"/>
    <mergeCell ref="BE27:BH42"/>
    <mergeCell ref="BI27:BL42"/>
    <mergeCell ref="AK27:AN42"/>
    <mergeCell ref="AO27:AR42"/>
    <mergeCell ref="AS27:AV42"/>
    <mergeCell ref="AW27:AZ42"/>
    <mergeCell ref="D26:E26"/>
    <mergeCell ref="H26:I26"/>
    <mergeCell ref="L26:M26"/>
    <mergeCell ref="T26:U26"/>
    <mergeCell ref="X26:Y26"/>
    <mergeCell ref="AB26:AC26"/>
    <mergeCell ref="AJ26:AK26"/>
    <mergeCell ref="AN26:AO26"/>
    <mergeCell ref="AR26:AS26"/>
    <mergeCell ref="BG23:BH23"/>
    <mergeCell ref="BI23:BJ23"/>
    <mergeCell ref="C24:F25"/>
    <mergeCell ref="K24:N25"/>
    <mergeCell ref="S24:V25"/>
    <mergeCell ref="AA24:AD25"/>
    <mergeCell ref="AI24:AL25"/>
    <mergeCell ref="AQ24:AT25"/>
    <mergeCell ref="AY24:BB25"/>
    <mergeCell ref="AK23:AL23"/>
    <mergeCell ref="AN23:AO23"/>
    <mergeCell ref="AQ23:AR23"/>
    <mergeCell ref="AS23:AT23"/>
    <mergeCell ref="AY23:AZ23"/>
    <mergeCell ref="BA23:BB23"/>
    <mergeCell ref="S23:T23"/>
    <mergeCell ref="U23:V23"/>
    <mergeCell ref="X23:Y23"/>
    <mergeCell ref="AA23:AB23"/>
    <mergeCell ref="AC23:AD23"/>
    <mergeCell ref="AI23:AJ23"/>
    <mergeCell ref="BG24:BJ25"/>
    <mergeCell ref="BE20:BF20"/>
    <mergeCell ref="G21:J22"/>
    <mergeCell ref="W21:Z22"/>
    <mergeCell ref="AM21:AP22"/>
    <mergeCell ref="BC21:BF22"/>
    <mergeCell ref="C23:D23"/>
    <mergeCell ref="E23:F23"/>
    <mergeCell ref="H23:I23"/>
    <mergeCell ref="K23:L23"/>
    <mergeCell ref="M23:N23"/>
    <mergeCell ref="BD23:BE23"/>
    <mergeCell ref="I19:X19"/>
    <mergeCell ref="AO19:BD19"/>
    <mergeCell ref="G20:H20"/>
    <mergeCell ref="I20:J20"/>
    <mergeCell ref="W20:X20"/>
    <mergeCell ref="Y20:Z20"/>
    <mergeCell ref="AM20:AN20"/>
    <mergeCell ref="AO20:AP20"/>
    <mergeCell ref="BC20:BD20"/>
    <mergeCell ref="A1:BJ6"/>
    <mergeCell ref="D8:M8"/>
    <mergeCell ref="D9:Q10"/>
    <mergeCell ref="BD9:BJ9"/>
    <mergeCell ref="U10:AR11"/>
    <mergeCell ref="AD12:AF12"/>
    <mergeCell ref="AU17:AU18"/>
    <mergeCell ref="AV17:AX17"/>
    <mergeCell ref="AY17:AY18"/>
    <mergeCell ref="AZ17:BA18"/>
    <mergeCell ref="P18:R18"/>
    <mergeCell ref="AV18:AX18"/>
    <mergeCell ref="AD15:AF15"/>
    <mergeCell ref="N16:P16"/>
    <mergeCell ref="W16:AP16"/>
    <mergeCell ref="AT16:AV16"/>
    <mergeCell ref="M17:N18"/>
    <mergeCell ref="O17:O18"/>
    <mergeCell ref="P17:R17"/>
    <mergeCell ref="S17:S18"/>
    <mergeCell ref="T17:U18"/>
    <mergeCell ref="AS17:AT18"/>
  </mergeCells>
  <phoneticPr fontId="6"/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B431-0E52-4703-8DB1-D1EC227D3914}">
  <sheetPr>
    <tabColor rgb="FF0070C0"/>
  </sheetPr>
  <dimension ref="A1:X46"/>
  <sheetViews>
    <sheetView view="pageBreakPreview" zoomScaleNormal="60" zoomScaleSheetLayoutView="100" zoomScalePageLayoutView="85" workbookViewId="0">
      <selection activeCell="C1" sqref="C1:W1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8" width="3.06640625" style="190" customWidth="1"/>
    <col min="9" max="15" width="2.86328125" style="190" customWidth="1"/>
    <col min="16" max="17" width="2.796875" style="190" customWidth="1"/>
    <col min="18" max="22" width="3.0664062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tr">
        <f>リーグ戦表!A6</f>
        <v>Ａ　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Ａ　</v>
      </c>
      <c r="C3" s="347"/>
      <c r="D3" s="350">
        <f>B5</f>
        <v>1</v>
      </c>
      <c r="E3" s="351"/>
      <c r="F3" s="352"/>
      <c r="G3" s="350">
        <f>B7</f>
        <v>2</v>
      </c>
      <c r="H3" s="351"/>
      <c r="I3" s="352"/>
      <c r="J3" s="350">
        <f>B9</f>
        <v>3</v>
      </c>
      <c r="K3" s="351"/>
      <c r="L3" s="352"/>
      <c r="M3" s="350">
        <f>B11</f>
        <v>4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>
        <v>1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75">
        <v>2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45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75">
        <v>3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45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75">
        <v>4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45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e">
        <f>#REF!</f>
        <v>#REF!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Ａ　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e">
        <f>#REF!</f>
        <v>#REF!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>
        <f>B9</f>
        <v>3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>
        <f>B11</f>
        <v>4</v>
      </c>
      <c r="S17" s="389"/>
      <c r="T17" s="389"/>
      <c r="U17" s="389"/>
      <c r="V17" s="362"/>
      <c r="W17" s="407">
        <f>B7</f>
        <v>2</v>
      </c>
      <c r="X17" s="407">
        <f>B5</f>
        <v>1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>
        <f>B5</f>
        <v>1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>
        <f>B7</f>
        <v>2</v>
      </c>
      <c r="S19" s="389"/>
      <c r="T19" s="389"/>
      <c r="U19" s="389"/>
      <c r="V19" s="362"/>
      <c r="W19" s="407">
        <f>B11</f>
        <v>4</v>
      </c>
      <c r="X19" s="407">
        <f>B9</f>
        <v>3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>
        <f>B7</f>
        <v>2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>
        <f>B9</f>
        <v>3</v>
      </c>
      <c r="S21" s="389"/>
      <c r="T21" s="389"/>
      <c r="U21" s="389"/>
      <c r="V21" s="362"/>
      <c r="W21" s="407">
        <f>B5</f>
        <v>1</v>
      </c>
      <c r="X21" s="407">
        <f>B11</f>
        <v>4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>
        <f>B5</f>
        <v>1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>
        <f>B11</f>
        <v>4</v>
      </c>
      <c r="S23" s="389"/>
      <c r="T23" s="389"/>
      <c r="U23" s="389"/>
      <c r="V23" s="362"/>
      <c r="W23" s="407">
        <f>B9</f>
        <v>3</v>
      </c>
      <c r="X23" s="407">
        <f>B7</f>
        <v>2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e">
        <f>#REF!</f>
        <v>#REF!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Ａ　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e">
        <f>#REF!</f>
        <v>#REF!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>
        <f>B7</f>
        <v>2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>
        <f>B11</f>
        <v>4</v>
      </c>
      <c r="S31" s="389"/>
      <c r="T31" s="389"/>
      <c r="U31" s="389"/>
      <c r="V31" s="362"/>
      <c r="W31" s="407">
        <f>B5</f>
        <v>1</v>
      </c>
      <c r="X31" s="407">
        <f>B9</f>
        <v>3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>
        <f>B5</f>
        <v>1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>
        <f>B9</f>
        <v>3</v>
      </c>
      <c r="S33" s="389"/>
      <c r="T33" s="389"/>
      <c r="U33" s="389"/>
      <c r="V33" s="362"/>
      <c r="W33" s="407">
        <f>B7</f>
        <v>2</v>
      </c>
      <c r="X33" s="407">
        <f>B11</f>
        <v>4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X35:X36"/>
    <mergeCell ref="A37:A38"/>
    <mergeCell ref="B37:C38"/>
    <mergeCell ref="D37:H38"/>
    <mergeCell ref="I37:J38"/>
    <mergeCell ref="K37:K38"/>
    <mergeCell ref="O37:O38"/>
    <mergeCell ref="P37:Q38"/>
    <mergeCell ref="R37:V38"/>
    <mergeCell ref="W37:W38"/>
    <mergeCell ref="A35:A36"/>
    <mergeCell ref="B35:C36"/>
    <mergeCell ref="D35:H36"/>
    <mergeCell ref="I35:J36"/>
    <mergeCell ref="K35:K36"/>
    <mergeCell ref="O35:O36"/>
    <mergeCell ref="P35:Q36"/>
    <mergeCell ref="R35:V36"/>
    <mergeCell ref="W35:W36"/>
    <mergeCell ref="X37:X38"/>
    <mergeCell ref="X31:X32"/>
    <mergeCell ref="A33:A34"/>
    <mergeCell ref="B33:C34"/>
    <mergeCell ref="D33:H34"/>
    <mergeCell ref="I33:J34"/>
    <mergeCell ref="K33:K34"/>
    <mergeCell ref="O33:O34"/>
    <mergeCell ref="P33:Q34"/>
    <mergeCell ref="R33:V34"/>
    <mergeCell ref="W33:W34"/>
    <mergeCell ref="X33:X34"/>
    <mergeCell ref="A31:A32"/>
    <mergeCell ref="B31:C32"/>
    <mergeCell ref="D31:H32"/>
    <mergeCell ref="I31:J32"/>
    <mergeCell ref="K31:K32"/>
    <mergeCell ref="O31:O32"/>
    <mergeCell ref="P31:Q32"/>
    <mergeCell ref="R31:V32"/>
    <mergeCell ref="W31:W32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W15:W16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A15:A16"/>
    <mergeCell ref="B15:C16"/>
    <mergeCell ref="D15:E16"/>
    <mergeCell ref="F15:H16"/>
    <mergeCell ref="J15:M16"/>
    <mergeCell ref="N15:V16"/>
    <mergeCell ref="W17:W18"/>
    <mergeCell ref="X17:X18"/>
    <mergeCell ref="W11:W12"/>
    <mergeCell ref="X11:X12"/>
    <mergeCell ref="D12:F12"/>
    <mergeCell ref="G12:I12"/>
    <mergeCell ref="J12:L12"/>
    <mergeCell ref="T14:W14"/>
    <mergeCell ref="A11:A12"/>
    <mergeCell ref="B11:C12"/>
    <mergeCell ref="M11:O12"/>
    <mergeCell ref="P11:R12"/>
    <mergeCell ref="S11:T12"/>
    <mergeCell ref="U11:V12"/>
    <mergeCell ref="W9:W10"/>
    <mergeCell ref="X9:X10"/>
    <mergeCell ref="D10:F10"/>
    <mergeCell ref="G10:I10"/>
    <mergeCell ref="M10:O10"/>
    <mergeCell ref="W7:W8"/>
    <mergeCell ref="X7:X8"/>
    <mergeCell ref="D8:F8"/>
    <mergeCell ref="J8:L8"/>
    <mergeCell ref="M8:O8"/>
    <mergeCell ref="X3:X4"/>
    <mergeCell ref="A5:A6"/>
    <mergeCell ref="B5:C6"/>
    <mergeCell ref="D5:F6"/>
    <mergeCell ref="P5:R6"/>
    <mergeCell ref="S5:T6"/>
    <mergeCell ref="U5:V6"/>
    <mergeCell ref="W5:W6"/>
    <mergeCell ref="A9:A10"/>
    <mergeCell ref="B9:C10"/>
    <mergeCell ref="J9:L10"/>
    <mergeCell ref="P9:R10"/>
    <mergeCell ref="S9:T10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U7:V8"/>
    <mergeCell ref="U9:V10"/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</mergeCells>
  <phoneticPr fontId="6"/>
  <pageMargins left="0.78740157480314965" right="0.78740157480314965" top="0.98425196850393704" bottom="0.98425196850393704" header="0.31496062992125984" footer="0.51181102362204722"/>
  <pageSetup paperSize="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913C5-CCF3-477A-9B14-1DA0F06B8D14}">
  <sheetPr>
    <tabColor rgb="FFFFC000"/>
  </sheetPr>
  <dimension ref="A1:Z47"/>
  <sheetViews>
    <sheetView view="pageLayout" zoomScale="85" zoomScaleNormal="100" zoomScalePageLayoutView="85" workbookViewId="0">
      <selection activeCell="V11" sqref="V11"/>
    </sheetView>
  </sheetViews>
  <sheetFormatPr defaultColWidth="9.06640625" defaultRowHeight="12.75" x14ac:dyDescent="0.25"/>
  <cols>
    <col min="1" max="1" width="13.3984375" customWidth="1"/>
    <col min="2" max="2" width="12.066406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06640625" customWidth="1"/>
    <col min="11" max="11" width="5.86328125" bestFit="1" customWidth="1"/>
    <col min="12" max="12" width="13.59765625" customWidth="1"/>
    <col min="13" max="13" width="13.3984375" customWidth="1"/>
    <col min="14" max="14" width="12.06640625" customWidth="1"/>
    <col min="15" max="15" width="4.46484375" customWidth="1"/>
    <col min="16" max="16" width="3.59765625" customWidth="1"/>
    <col min="17" max="17" width="4.46484375" customWidth="1"/>
    <col min="18" max="18" width="6.59765625" customWidth="1"/>
    <col min="19" max="19" width="4.46484375" customWidth="1"/>
    <col min="20" max="20" width="3.59765625" customWidth="1"/>
    <col min="21" max="21" width="4.46484375" customWidth="1"/>
    <col min="22" max="22" width="12.06640625" customWidth="1"/>
    <col min="23" max="23" width="5.86328125" bestFit="1" customWidth="1"/>
    <col min="24" max="24" width="13.59765625" customWidth="1"/>
  </cols>
  <sheetData>
    <row r="1" spans="1:26" ht="22.5" customHeight="1" x14ac:dyDescent="0.25">
      <c r="A1" s="492" t="s">
        <v>37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 t="s">
        <v>37</v>
      </c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</row>
    <row r="2" spans="1:26" ht="27" customHeight="1" x14ac:dyDescent="0.25">
      <c r="A2" s="32"/>
      <c r="B2" s="493"/>
      <c r="C2" s="494"/>
      <c r="D2" s="494"/>
      <c r="E2" s="494"/>
      <c r="F2" s="494"/>
      <c r="G2" s="58"/>
      <c r="M2" s="32"/>
      <c r="N2" s="493"/>
      <c r="O2" s="494"/>
      <c r="P2" s="494"/>
      <c r="Q2" s="494"/>
      <c r="R2" s="494"/>
      <c r="S2" s="58"/>
    </row>
    <row r="3" spans="1:26" ht="27.75" customHeight="1" x14ac:dyDescent="0.25">
      <c r="A3" s="33" t="s">
        <v>16</v>
      </c>
      <c r="B3" s="270">
        <v>2</v>
      </c>
      <c r="C3" s="271" t="s">
        <v>17</v>
      </c>
      <c r="D3" s="271"/>
      <c r="E3" s="271">
        <v>19</v>
      </c>
      <c r="F3" s="272" t="s">
        <v>18</v>
      </c>
      <c r="G3" s="479" t="s">
        <v>21</v>
      </c>
      <c r="H3" s="480"/>
      <c r="I3" s="479"/>
      <c r="J3" s="495"/>
      <c r="K3" s="495"/>
      <c r="L3" s="480"/>
      <c r="M3" s="33" t="str">
        <f t="shared" ref="M3:U5" si="0">A3</f>
        <v>開催日</v>
      </c>
      <c r="N3" s="34">
        <f t="shared" si="0"/>
        <v>2</v>
      </c>
      <c r="O3" s="35" t="str">
        <f t="shared" si="0"/>
        <v>月</v>
      </c>
      <c r="P3" s="35"/>
      <c r="Q3" s="35">
        <f t="shared" si="0"/>
        <v>19</v>
      </c>
      <c r="R3" s="36" t="str">
        <f t="shared" si="0"/>
        <v>日</v>
      </c>
      <c r="S3" s="487" t="str">
        <f t="shared" si="0"/>
        <v>天候</v>
      </c>
      <c r="T3" s="488"/>
      <c r="U3" s="487"/>
      <c r="V3" s="496"/>
      <c r="W3" s="496"/>
      <c r="X3" s="488"/>
    </row>
    <row r="4" spans="1:26" ht="27.75" customHeight="1" x14ac:dyDescent="0.25">
      <c r="A4" s="33" t="s">
        <v>13</v>
      </c>
      <c r="B4" s="476" t="s">
        <v>396</v>
      </c>
      <c r="C4" s="477"/>
      <c r="D4" s="477"/>
      <c r="E4" s="477"/>
      <c r="F4" s="478"/>
      <c r="G4" s="479" t="s">
        <v>97</v>
      </c>
      <c r="H4" s="480"/>
      <c r="I4" s="481" t="s">
        <v>98</v>
      </c>
      <c r="J4" s="482"/>
      <c r="K4" s="482"/>
      <c r="L4" s="483"/>
      <c r="M4" s="33" t="str">
        <f t="shared" si="0"/>
        <v>会場名</v>
      </c>
      <c r="N4" s="484" t="s">
        <v>397</v>
      </c>
      <c r="O4" s="485"/>
      <c r="P4" s="485"/>
      <c r="Q4" s="485"/>
      <c r="R4" s="486"/>
      <c r="S4" s="487" t="str">
        <f t="shared" si="0"/>
        <v>運営</v>
      </c>
      <c r="T4" s="488"/>
      <c r="U4" s="489" t="str">
        <f t="shared" si="0"/>
        <v>4種役員・事業運営部</v>
      </c>
      <c r="V4" s="490"/>
      <c r="W4" s="490"/>
      <c r="X4" s="491"/>
    </row>
    <row r="5" spans="1:26" ht="27" customHeight="1" x14ac:dyDescent="0.25">
      <c r="A5" s="37" t="s">
        <v>165</v>
      </c>
      <c r="B5" s="503" t="s">
        <v>398</v>
      </c>
      <c r="C5" s="504"/>
      <c r="D5" s="504"/>
      <c r="E5" s="504"/>
      <c r="F5" s="504"/>
      <c r="G5" s="505" t="s">
        <v>166</v>
      </c>
      <c r="H5" s="506"/>
      <c r="I5" s="503" t="s">
        <v>399</v>
      </c>
      <c r="J5" s="504"/>
      <c r="K5" s="504"/>
      <c r="L5" s="507"/>
      <c r="M5" s="37" t="str">
        <f t="shared" si="0"/>
        <v>Match/C</v>
      </c>
      <c r="N5" s="503" t="str">
        <f t="shared" si="0"/>
        <v>鈴木和幸4種委員長</v>
      </c>
      <c r="O5" s="504"/>
      <c r="P5" s="504"/>
      <c r="Q5" s="504"/>
      <c r="R5" s="504"/>
      <c r="S5" s="505" t="str">
        <f t="shared" si="0"/>
        <v>担当</v>
      </c>
      <c r="T5" s="506"/>
      <c r="U5" s="503" t="str">
        <f t="shared" si="0"/>
        <v>（担当地区理事）</v>
      </c>
      <c r="V5" s="504"/>
      <c r="W5" s="504"/>
      <c r="X5" s="507"/>
    </row>
    <row r="6" spans="1:26" x14ac:dyDescent="0.25">
      <c r="F6" s="58"/>
      <c r="G6" s="58"/>
      <c r="R6" s="58"/>
      <c r="S6" s="58"/>
    </row>
    <row r="7" spans="1:26" ht="16.149999999999999" x14ac:dyDescent="0.25">
      <c r="A7" s="38" t="s">
        <v>14</v>
      </c>
      <c r="B7" s="497" t="s">
        <v>11</v>
      </c>
      <c r="C7" s="498"/>
      <c r="D7" s="498"/>
      <c r="E7" s="39"/>
      <c r="F7" s="40" t="s">
        <v>3</v>
      </c>
      <c r="G7" s="39"/>
      <c r="H7" s="499" t="s">
        <v>11</v>
      </c>
      <c r="I7" s="499"/>
      <c r="J7" s="500"/>
      <c r="K7" s="501" t="s">
        <v>12</v>
      </c>
      <c r="L7" s="502"/>
      <c r="M7" s="38" t="s">
        <v>14</v>
      </c>
      <c r="N7" s="497" t="s">
        <v>11</v>
      </c>
      <c r="O7" s="498"/>
      <c r="P7" s="498"/>
      <c r="Q7" s="39"/>
      <c r="R7" s="40" t="s">
        <v>3</v>
      </c>
      <c r="S7" s="39"/>
      <c r="T7" s="499" t="s">
        <v>11</v>
      </c>
      <c r="U7" s="499"/>
      <c r="V7" s="500"/>
      <c r="W7" s="501" t="s">
        <v>12</v>
      </c>
      <c r="X7" s="502"/>
    </row>
    <row r="8" spans="1:26" ht="27" customHeight="1" x14ac:dyDescent="0.25">
      <c r="A8" s="41" t="s">
        <v>5</v>
      </c>
      <c r="B8" s="508"/>
      <c r="C8" s="509"/>
      <c r="D8" s="509"/>
      <c r="E8" s="187"/>
      <c r="F8" s="43" t="s">
        <v>73</v>
      </c>
      <c r="G8" s="510"/>
      <c r="H8" s="510"/>
      <c r="I8" s="510"/>
      <c r="J8" s="511"/>
      <c r="K8" s="56" t="s">
        <v>32</v>
      </c>
      <c r="L8" s="512" t="s">
        <v>72</v>
      </c>
      <c r="M8" s="41" t="s">
        <v>5</v>
      </c>
      <c r="N8" s="508"/>
      <c r="O8" s="509"/>
      <c r="P8" s="509"/>
      <c r="Q8" s="187"/>
      <c r="R8" s="43" t="s">
        <v>73</v>
      </c>
      <c r="S8" s="510"/>
      <c r="T8" s="510"/>
      <c r="U8" s="510"/>
      <c r="V8" s="511"/>
      <c r="W8" s="56" t="s">
        <v>32</v>
      </c>
      <c r="X8" s="512" t="s">
        <v>72</v>
      </c>
      <c r="Z8" s="58"/>
    </row>
    <row r="9" spans="1:26" ht="14.1" customHeight="1" x14ac:dyDescent="0.25">
      <c r="A9" s="515" t="s">
        <v>74</v>
      </c>
      <c r="B9" s="44"/>
      <c r="C9" s="516"/>
      <c r="D9" s="517" t="s">
        <v>20</v>
      </c>
      <c r="E9" s="28"/>
      <c r="F9" s="55" t="s">
        <v>15</v>
      </c>
      <c r="G9" s="55"/>
      <c r="H9" s="517" t="s">
        <v>75</v>
      </c>
      <c r="I9" s="516"/>
      <c r="J9" s="45"/>
      <c r="K9" s="518" t="s">
        <v>33</v>
      </c>
      <c r="L9" s="513"/>
      <c r="M9" s="515" t="s">
        <v>74</v>
      </c>
      <c r="N9" s="44"/>
      <c r="O9" s="516"/>
      <c r="P9" s="517" t="s">
        <v>20</v>
      </c>
      <c r="Q9" s="28"/>
      <c r="R9" s="55" t="s">
        <v>15</v>
      </c>
      <c r="S9" s="55"/>
      <c r="T9" s="517" t="s">
        <v>75</v>
      </c>
      <c r="U9" s="516"/>
      <c r="V9" s="45"/>
      <c r="W9" s="518" t="s">
        <v>33</v>
      </c>
      <c r="X9" s="513"/>
    </row>
    <row r="10" spans="1:26" ht="14.1" customHeight="1" x14ac:dyDescent="0.25">
      <c r="A10" s="515"/>
      <c r="B10" s="44"/>
      <c r="C10" s="516"/>
      <c r="D10" s="517"/>
      <c r="E10" s="28"/>
      <c r="F10" s="55" t="s">
        <v>15</v>
      </c>
      <c r="G10" s="55"/>
      <c r="H10" s="517"/>
      <c r="I10" s="516"/>
      <c r="J10" s="45"/>
      <c r="K10" s="518"/>
      <c r="L10" s="513"/>
      <c r="M10" s="515"/>
      <c r="N10" s="44"/>
      <c r="O10" s="516"/>
      <c r="P10" s="517"/>
      <c r="Q10" s="28"/>
      <c r="R10" s="55" t="s">
        <v>15</v>
      </c>
      <c r="S10" s="55"/>
      <c r="T10" s="517"/>
      <c r="U10" s="516"/>
      <c r="V10" s="45"/>
      <c r="W10" s="518"/>
      <c r="X10" s="513"/>
    </row>
    <row r="11" spans="1:26" ht="14.1" customHeight="1" x14ac:dyDescent="0.25">
      <c r="A11" s="515"/>
      <c r="B11" s="44"/>
      <c r="C11" s="516"/>
      <c r="D11" s="517"/>
      <c r="E11" s="28"/>
      <c r="F11" s="55"/>
      <c r="G11" s="55"/>
      <c r="H11" s="517"/>
      <c r="I11" s="516"/>
      <c r="J11" s="45"/>
      <c r="K11" s="518" t="s">
        <v>4</v>
      </c>
      <c r="L11" s="513"/>
      <c r="M11" s="515"/>
      <c r="N11" s="44"/>
      <c r="O11" s="516"/>
      <c r="P11" s="517"/>
      <c r="Q11" s="28"/>
      <c r="R11" s="55"/>
      <c r="S11" s="55"/>
      <c r="T11" s="517"/>
      <c r="U11" s="516"/>
      <c r="V11" s="45"/>
      <c r="W11" s="518" t="s">
        <v>4</v>
      </c>
      <c r="X11" s="513"/>
    </row>
    <row r="12" spans="1:26" ht="14.1" customHeight="1" x14ac:dyDescent="0.25">
      <c r="A12" s="515"/>
      <c r="B12" s="44"/>
      <c r="C12" s="516"/>
      <c r="D12" s="517"/>
      <c r="E12" s="28"/>
      <c r="F12" s="55"/>
      <c r="G12" s="55"/>
      <c r="H12" s="517"/>
      <c r="I12" s="516"/>
      <c r="J12" s="45"/>
      <c r="K12" s="518"/>
      <c r="L12" s="513"/>
      <c r="M12" s="515"/>
      <c r="N12" s="44"/>
      <c r="O12" s="516"/>
      <c r="P12" s="517"/>
      <c r="Q12" s="28"/>
      <c r="R12" s="55"/>
      <c r="S12" s="55"/>
      <c r="T12" s="517"/>
      <c r="U12" s="516"/>
      <c r="V12" s="45"/>
      <c r="W12" s="518"/>
      <c r="X12" s="513"/>
    </row>
    <row r="13" spans="1:26" ht="14.1" customHeight="1" x14ac:dyDescent="0.25">
      <c r="A13" s="57"/>
      <c r="B13" s="44"/>
      <c r="C13" s="54"/>
      <c r="D13" s="55"/>
      <c r="E13" s="28"/>
      <c r="F13" s="55"/>
      <c r="G13" s="55"/>
      <c r="H13" s="55"/>
      <c r="I13" s="54"/>
      <c r="J13" s="45"/>
      <c r="K13" s="518"/>
      <c r="L13" s="514"/>
      <c r="M13" s="57"/>
      <c r="N13" s="44"/>
      <c r="O13" s="54"/>
      <c r="P13" s="55"/>
      <c r="Q13" s="28"/>
      <c r="R13" s="55"/>
      <c r="S13" s="55"/>
      <c r="T13" s="55"/>
      <c r="U13" s="54"/>
      <c r="V13" s="45"/>
      <c r="W13" s="518"/>
      <c r="X13" s="514"/>
    </row>
    <row r="14" spans="1:26" ht="27.75" customHeight="1" x14ac:dyDescent="0.25">
      <c r="A14" s="41" t="s">
        <v>6</v>
      </c>
      <c r="B14" s="508"/>
      <c r="C14" s="509"/>
      <c r="D14" s="509"/>
      <c r="E14" s="187"/>
      <c r="F14" s="43" t="s">
        <v>73</v>
      </c>
      <c r="G14" s="510"/>
      <c r="H14" s="510"/>
      <c r="I14" s="510"/>
      <c r="J14" s="511"/>
      <c r="K14" s="56" t="s">
        <v>32</v>
      </c>
      <c r="L14" s="512" t="s">
        <v>72</v>
      </c>
      <c r="M14" s="41" t="s">
        <v>6</v>
      </c>
      <c r="N14" s="508"/>
      <c r="O14" s="509"/>
      <c r="P14" s="509"/>
      <c r="Q14" s="187"/>
      <c r="R14" s="43" t="s">
        <v>73</v>
      </c>
      <c r="S14" s="510"/>
      <c r="T14" s="510"/>
      <c r="U14" s="510"/>
      <c r="V14" s="511"/>
      <c r="W14" s="56" t="s">
        <v>32</v>
      </c>
      <c r="X14" s="512" t="s">
        <v>72</v>
      </c>
    </row>
    <row r="15" spans="1:26" ht="14.1" customHeight="1" x14ac:dyDescent="0.25">
      <c r="A15" s="515" t="s">
        <v>35</v>
      </c>
      <c r="B15" s="44"/>
      <c r="C15" s="516"/>
      <c r="D15" s="517" t="s">
        <v>20</v>
      </c>
      <c r="E15" s="28"/>
      <c r="F15" s="55" t="s">
        <v>15</v>
      </c>
      <c r="G15" s="55"/>
      <c r="H15" s="517" t="s">
        <v>75</v>
      </c>
      <c r="I15" s="516"/>
      <c r="J15" s="45"/>
      <c r="K15" s="518" t="s">
        <v>33</v>
      </c>
      <c r="L15" s="513"/>
      <c r="M15" s="515" t="s">
        <v>35</v>
      </c>
      <c r="N15" s="44"/>
      <c r="O15" s="516"/>
      <c r="P15" s="517" t="s">
        <v>20</v>
      </c>
      <c r="Q15" s="28"/>
      <c r="R15" s="55" t="s">
        <v>15</v>
      </c>
      <c r="S15" s="55"/>
      <c r="T15" s="517" t="s">
        <v>75</v>
      </c>
      <c r="U15" s="516"/>
      <c r="V15" s="45"/>
      <c r="W15" s="518" t="s">
        <v>33</v>
      </c>
      <c r="X15" s="513"/>
    </row>
    <row r="16" spans="1:26" ht="14.1" customHeight="1" x14ac:dyDescent="0.25">
      <c r="A16" s="515"/>
      <c r="B16" s="44"/>
      <c r="C16" s="516"/>
      <c r="D16" s="517"/>
      <c r="E16" s="28"/>
      <c r="F16" s="55" t="s">
        <v>15</v>
      </c>
      <c r="G16" s="55"/>
      <c r="H16" s="517"/>
      <c r="I16" s="516"/>
      <c r="J16" s="45"/>
      <c r="K16" s="518"/>
      <c r="L16" s="514"/>
      <c r="M16" s="515"/>
      <c r="N16" s="44"/>
      <c r="O16" s="516"/>
      <c r="P16" s="517"/>
      <c r="Q16" s="28"/>
      <c r="R16" s="55" t="s">
        <v>15</v>
      </c>
      <c r="S16" s="55"/>
      <c r="T16" s="517"/>
      <c r="U16" s="516"/>
      <c r="V16" s="45"/>
      <c r="W16" s="518"/>
      <c r="X16" s="514"/>
    </row>
    <row r="17" spans="1:24" ht="14.1" customHeight="1" x14ac:dyDescent="0.25">
      <c r="A17" s="515"/>
      <c r="B17" s="44"/>
      <c r="C17" s="516"/>
      <c r="D17" s="517"/>
      <c r="E17" s="28"/>
      <c r="F17" s="55"/>
      <c r="G17" s="55"/>
      <c r="H17" s="517"/>
      <c r="I17" s="516"/>
      <c r="J17" s="45"/>
      <c r="K17" s="518" t="s">
        <v>4</v>
      </c>
      <c r="L17" s="519" t="s">
        <v>400</v>
      </c>
      <c r="M17" s="515"/>
      <c r="N17" s="44"/>
      <c r="O17" s="516"/>
      <c r="P17" s="517"/>
      <c r="Q17" s="28"/>
      <c r="R17" s="55"/>
      <c r="S17" s="55"/>
      <c r="T17" s="517"/>
      <c r="U17" s="516"/>
      <c r="V17" s="45"/>
      <c r="W17" s="518" t="s">
        <v>4</v>
      </c>
      <c r="X17" s="519" t="s">
        <v>400</v>
      </c>
    </row>
    <row r="18" spans="1:24" ht="14.1" customHeight="1" x14ac:dyDescent="0.25">
      <c r="A18" s="515"/>
      <c r="B18" s="44"/>
      <c r="C18" s="516"/>
      <c r="D18" s="517"/>
      <c r="E18" s="28"/>
      <c r="F18" s="55"/>
      <c r="G18" s="55"/>
      <c r="H18" s="517"/>
      <c r="I18" s="516"/>
      <c r="J18" s="45"/>
      <c r="K18" s="518"/>
      <c r="L18" s="457"/>
      <c r="M18" s="515"/>
      <c r="N18" s="44"/>
      <c r="O18" s="516"/>
      <c r="P18" s="517"/>
      <c r="Q18" s="28"/>
      <c r="R18" s="55"/>
      <c r="S18" s="55"/>
      <c r="T18" s="517"/>
      <c r="U18" s="516"/>
      <c r="V18" s="45"/>
      <c r="W18" s="518"/>
      <c r="X18" s="457"/>
    </row>
    <row r="19" spans="1:24" ht="14.1" customHeight="1" x14ac:dyDescent="0.25">
      <c r="A19" s="46"/>
      <c r="B19" s="44"/>
      <c r="C19" s="54"/>
      <c r="D19" s="55"/>
      <c r="E19" s="28"/>
      <c r="F19" s="55"/>
      <c r="G19" s="55"/>
      <c r="H19" s="55"/>
      <c r="I19" s="54"/>
      <c r="J19" s="45"/>
      <c r="K19" s="518"/>
      <c r="L19" s="520"/>
      <c r="M19" s="46"/>
      <c r="N19" s="44"/>
      <c r="O19" s="54"/>
      <c r="P19" s="55"/>
      <c r="Q19" s="28"/>
      <c r="R19" s="55"/>
      <c r="S19" s="55"/>
      <c r="T19" s="55"/>
      <c r="U19" s="54"/>
      <c r="V19" s="45"/>
      <c r="W19" s="518"/>
      <c r="X19" s="520"/>
    </row>
    <row r="20" spans="1:24" ht="27.75" customHeight="1" x14ac:dyDescent="0.25">
      <c r="A20" s="41" t="s">
        <v>7</v>
      </c>
      <c r="B20" s="508"/>
      <c r="C20" s="509"/>
      <c r="D20" s="509"/>
      <c r="E20" s="187"/>
      <c r="F20" s="43" t="s">
        <v>73</v>
      </c>
      <c r="G20" s="510"/>
      <c r="H20" s="510"/>
      <c r="I20" s="510"/>
      <c r="J20" s="511"/>
      <c r="K20" s="56" t="s">
        <v>32</v>
      </c>
      <c r="L20" s="512" t="s">
        <v>72</v>
      </c>
      <c r="M20" s="41" t="s">
        <v>7</v>
      </c>
      <c r="N20" s="508"/>
      <c r="O20" s="509"/>
      <c r="P20" s="509"/>
      <c r="Q20" s="187"/>
      <c r="R20" s="43" t="s">
        <v>73</v>
      </c>
      <c r="S20" s="510"/>
      <c r="T20" s="510"/>
      <c r="U20" s="510"/>
      <c r="V20" s="511"/>
      <c r="W20" s="56" t="s">
        <v>32</v>
      </c>
      <c r="X20" s="512" t="s">
        <v>72</v>
      </c>
    </row>
    <row r="21" spans="1:24" ht="14.1" customHeight="1" x14ac:dyDescent="0.25">
      <c r="A21" s="515" t="s">
        <v>76</v>
      </c>
      <c r="B21" s="44"/>
      <c r="C21" s="516"/>
      <c r="D21" s="517" t="s">
        <v>20</v>
      </c>
      <c r="E21" s="28"/>
      <c r="F21" s="55" t="s">
        <v>15</v>
      </c>
      <c r="G21" s="55"/>
      <c r="H21" s="517" t="s">
        <v>75</v>
      </c>
      <c r="I21" s="516"/>
      <c r="J21" s="45"/>
      <c r="K21" s="518" t="s">
        <v>33</v>
      </c>
      <c r="L21" s="513"/>
      <c r="M21" s="515" t="s">
        <v>76</v>
      </c>
      <c r="N21" s="44"/>
      <c r="O21" s="516"/>
      <c r="P21" s="517" t="s">
        <v>20</v>
      </c>
      <c r="Q21" s="28"/>
      <c r="R21" s="55" t="s">
        <v>15</v>
      </c>
      <c r="S21" s="55"/>
      <c r="T21" s="517" t="s">
        <v>75</v>
      </c>
      <c r="U21" s="516"/>
      <c r="V21" s="45"/>
      <c r="W21" s="518" t="s">
        <v>33</v>
      </c>
      <c r="X21" s="513"/>
    </row>
    <row r="22" spans="1:24" ht="14.1" customHeight="1" x14ac:dyDescent="0.25">
      <c r="A22" s="515"/>
      <c r="B22" s="44"/>
      <c r="C22" s="516"/>
      <c r="D22" s="517"/>
      <c r="E22" s="28"/>
      <c r="F22" s="55" t="s">
        <v>15</v>
      </c>
      <c r="G22" s="55"/>
      <c r="H22" s="517"/>
      <c r="I22" s="516"/>
      <c r="J22" s="45"/>
      <c r="K22" s="518"/>
      <c r="L22" s="514"/>
      <c r="M22" s="515"/>
      <c r="N22" s="44"/>
      <c r="O22" s="516"/>
      <c r="P22" s="517"/>
      <c r="Q22" s="28"/>
      <c r="R22" s="55" t="s">
        <v>15</v>
      </c>
      <c r="S22" s="55"/>
      <c r="T22" s="517"/>
      <c r="U22" s="516"/>
      <c r="V22" s="45"/>
      <c r="W22" s="518"/>
      <c r="X22" s="514"/>
    </row>
    <row r="23" spans="1:24" ht="14.1" customHeight="1" x14ac:dyDescent="0.25">
      <c r="A23" s="515"/>
      <c r="B23" s="44"/>
      <c r="C23" s="516"/>
      <c r="D23" s="517"/>
      <c r="E23" s="28"/>
      <c r="F23" s="55"/>
      <c r="G23" s="55"/>
      <c r="H23" s="517"/>
      <c r="I23" s="516"/>
      <c r="J23" s="45"/>
      <c r="K23" s="518" t="s">
        <v>4</v>
      </c>
      <c r="L23" s="519" t="s">
        <v>401</v>
      </c>
      <c r="M23" s="515"/>
      <c r="N23" s="44"/>
      <c r="O23" s="516"/>
      <c r="P23" s="517"/>
      <c r="Q23" s="28"/>
      <c r="R23" s="55"/>
      <c r="S23" s="55"/>
      <c r="T23" s="517"/>
      <c r="U23" s="516"/>
      <c r="V23" s="45"/>
      <c r="W23" s="518" t="s">
        <v>4</v>
      </c>
      <c r="X23" s="519" t="s">
        <v>401</v>
      </c>
    </row>
    <row r="24" spans="1:24" ht="14.1" customHeight="1" x14ac:dyDescent="0.25">
      <c r="A24" s="515"/>
      <c r="B24" s="44"/>
      <c r="C24" s="516"/>
      <c r="D24" s="517"/>
      <c r="E24" s="28"/>
      <c r="F24" s="55"/>
      <c r="G24" s="55"/>
      <c r="H24" s="517"/>
      <c r="I24" s="516"/>
      <c r="J24" s="45"/>
      <c r="K24" s="518"/>
      <c r="L24" s="457"/>
      <c r="M24" s="515"/>
      <c r="N24" s="44"/>
      <c r="O24" s="516"/>
      <c r="P24" s="517"/>
      <c r="Q24" s="28"/>
      <c r="R24" s="55"/>
      <c r="S24" s="55"/>
      <c r="T24" s="517"/>
      <c r="U24" s="516"/>
      <c r="V24" s="45"/>
      <c r="W24" s="518"/>
      <c r="X24" s="457"/>
    </row>
    <row r="25" spans="1:24" ht="14.1" customHeight="1" x14ac:dyDescent="0.25">
      <c r="A25" s="57"/>
      <c r="B25" s="44"/>
      <c r="C25" s="54"/>
      <c r="D25" s="55"/>
      <c r="E25" s="28"/>
      <c r="F25" s="55"/>
      <c r="G25" s="55"/>
      <c r="H25" s="55"/>
      <c r="I25" s="54"/>
      <c r="J25" s="45"/>
      <c r="K25" s="518"/>
      <c r="L25" s="520"/>
      <c r="M25" s="57"/>
      <c r="N25" s="44"/>
      <c r="O25" s="54"/>
      <c r="P25" s="55"/>
      <c r="Q25" s="28"/>
      <c r="R25" s="55"/>
      <c r="S25" s="55"/>
      <c r="T25" s="55"/>
      <c r="U25" s="54"/>
      <c r="V25" s="45"/>
      <c r="W25" s="518"/>
      <c r="X25" s="520"/>
    </row>
    <row r="26" spans="1:24" ht="27" customHeight="1" x14ac:dyDescent="0.25">
      <c r="A26" s="41" t="s">
        <v>70</v>
      </c>
      <c r="B26" s="508"/>
      <c r="C26" s="509"/>
      <c r="D26" s="509"/>
      <c r="E26" s="187"/>
      <c r="F26" s="43" t="s">
        <v>73</v>
      </c>
      <c r="G26" s="510"/>
      <c r="H26" s="510"/>
      <c r="I26" s="510"/>
      <c r="J26" s="511"/>
      <c r="K26" s="56" t="s">
        <v>32</v>
      </c>
      <c r="L26" s="512" t="s">
        <v>72</v>
      </c>
      <c r="M26" s="41" t="s">
        <v>70</v>
      </c>
      <c r="N26" s="508"/>
      <c r="O26" s="509"/>
      <c r="P26" s="509"/>
      <c r="Q26" s="187"/>
      <c r="R26" s="43" t="s">
        <v>73</v>
      </c>
      <c r="S26" s="510"/>
      <c r="T26" s="510"/>
      <c r="U26" s="510"/>
      <c r="V26" s="511"/>
      <c r="W26" s="56" t="s">
        <v>32</v>
      </c>
      <c r="X26" s="512" t="s">
        <v>72</v>
      </c>
    </row>
    <row r="27" spans="1:24" ht="14.1" customHeight="1" x14ac:dyDescent="0.25">
      <c r="A27" s="515" t="s">
        <v>77</v>
      </c>
      <c r="B27" s="44"/>
      <c r="C27" s="516"/>
      <c r="D27" s="517" t="s">
        <v>20</v>
      </c>
      <c r="E27" s="28"/>
      <c r="F27" s="55" t="s">
        <v>15</v>
      </c>
      <c r="G27" s="55"/>
      <c r="H27" s="517" t="s">
        <v>75</v>
      </c>
      <c r="I27" s="516"/>
      <c r="J27" s="45"/>
      <c r="K27" s="518" t="s">
        <v>33</v>
      </c>
      <c r="L27" s="513"/>
      <c r="M27" s="515" t="s">
        <v>77</v>
      </c>
      <c r="N27" s="44"/>
      <c r="O27" s="516"/>
      <c r="P27" s="517" t="s">
        <v>20</v>
      </c>
      <c r="Q27" s="28"/>
      <c r="R27" s="55" t="s">
        <v>15</v>
      </c>
      <c r="S27" s="55"/>
      <c r="T27" s="517" t="s">
        <v>75</v>
      </c>
      <c r="U27" s="516"/>
      <c r="V27" s="45"/>
      <c r="W27" s="518" t="s">
        <v>33</v>
      </c>
      <c r="X27" s="513"/>
    </row>
    <row r="28" spans="1:24" ht="14.1" customHeight="1" x14ac:dyDescent="0.25">
      <c r="A28" s="515"/>
      <c r="B28" s="44"/>
      <c r="C28" s="516"/>
      <c r="D28" s="517"/>
      <c r="E28" s="28"/>
      <c r="F28" s="55" t="s">
        <v>15</v>
      </c>
      <c r="G28" s="55"/>
      <c r="H28" s="517"/>
      <c r="I28" s="516"/>
      <c r="J28" s="45"/>
      <c r="K28" s="518"/>
      <c r="L28" s="514"/>
      <c r="M28" s="515"/>
      <c r="N28" s="44"/>
      <c r="O28" s="516"/>
      <c r="P28" s="517"/>
      <c r="Q28" s="28"/>
      <c r="R28" s="55" t="s">
        <v>15</v>
      </c>
      <c r="S28" s="55"/>
      <c r="T28" s="517"/>
      <c r="U28" s="516"/>
      <c r="V28" s="45"/>
      <c r="W28" s="518"/>
      <c r="X28" s="514"/>
    </row>
    <row r="29" spans="1:24" ht="14.1" customHeight="1" x14ac:dyDescent="0.25">
      <c r="A29" s="515"/>
      <c r="B29" s="44"/>
      <c r="C29" s="516"/>
      <c r="D29" s="517"/>
      <c r="E29" s="28"/>
      <c r="F29" s="55"/>
      <c r="G29" s="55"/>
      <c r="H29" s="517"/>
      <c r="I29" s="516"/>
      <c r="J29" s="45"/>
      <c r="K29" s="518" t="s">
        <v>4</v>
      </c>
      <c r="L29" s="519" t="s">
        <v>402</v>
      </c>
      <c r="M29" s="515"/>
      <c r="N29" s="44"/>
      <c r="O29" s="516"/>
      <c r="P29" s="517"/>
      <c r="Q29" s="28"/>
      <c r="R29" s="55"/>
      <c r="S29" s="55"/>
      <c r="T29" s="517"/>
      <c r="U29" s="516"/>
      <c r="V29" s="45"/>
      <c r="W29" s="518" t="s">
        <v>4</v>
      </c>
      <c r="X29" s="519" t="s">
        <v>402</v>
      </c>
    </row>
    <row r="30" spans="1:24" ht="14.1" customHeight="1" x14ac:dyDescent="0.25">
      <c r="A30" s="515"/>
      <c r="B30" s="44"/>
      <c r="C30" s="516"/>
      <c r="D30" s="517"/>
      <c r="E30" s="28"/>
      <c r="F30" s="55"/>
      <c r="G30" s="55"/>
      <c r="H30" s="517"/>
      <c r="I30" s="516"/>
      <c r="J30" s="45"/>
      <c r="K30" s="518"/>
      <c r="L30" s="457"/>
      <c r="M30" s="515"/>
      <c r="N30" s="44"/>
      <c r="O30" s="516"/>
      <c r="P30" s="517"/>
      <c r="Q30" s="28"/>
      <c r="R30" s="55"/>
      <c r="S30" s="55"/>
      <c r="T30" s="517"/>
      <c r="U30" s="516"/>
      <c r="V30" s="45"/>
      <c r="W30" s="518"/>
      <c r="X30" s="457"/>
    </row>
    <row r="31" spans="1:24" ht="14.1" customHeight="1" x14ac:dyDescent="0.25">
      <c r="A31" s="46"/>
      <c r="B31" s="44"/>
      <c r="C31" s="54"/>
      <c r="D31" s="55"/>
      <c r="E31" s="28"/>
      <c r="F31" s="55"/>
      <c r="G31" s="55"/>
      <c r="H31" s="55"/>
      <c r="I31" s="54"/>
      <c r="J31" s="45"/>
      <c r="K31" s="518"/>
      <c r="L31" s="520"/>
      <c r="M31" s="46"/>
      <c r="N31" s="44"/>
      <c r="O31" s="54"/>
      <c r="P31" s="55"/>
      <c r="Q31" s="28"/>
      <c r="R31" s="55"/>
      <c r="S31" s="55"/>
      <c r="T31" s="55"/>
      <c r="U31" s="54"/>
      <c r="V31" s="45"/>
      <c r="W31" s="518"/>
      <c r="X31" s="520"/>
    </row>
    <row r="32" spans="1:24" ht="27.75" customHeight="1" x14ac:dyDescent="0.25">
      <c r="A32" s="41" t="s">
        <v>38</v>
      </c>
      <c r="B32" s="508"/>
      <c r="C32" s="509"/>
      <c r="D32" s="509"/>
      <c r="E32" s="42"/>
      <c r="F32" s="43" t="s">
        <v>73</v>
      </c>
      <c r="G32" s="43"/>
      <c r="H32" s="509"/>
      <c r="I32" s="509"/>
      <c r="J32" s="521"/>
      <c r="K32" s="56" t="s">
        <v>32</v>
      </c>
      <c r="L32" s="512" t="s">
        <v>72</v>
      </c>
      <c r="M32" s="41" t="s">
        <v>38</v>
      </c>
      <c r="N32" s="508"/>
      <c r="O32" s="509"/>
      <c r="P32" s="509"/>
      <c r="Q32" s="42"/>
      <c r="R32" s="43" t="s">
        <v>73</v>
      </c>
      <c r="S32" s="43"/>
      <c r="T32" s="509"/>
      <c r="U32" s="509"/>
      <c r="V32" s="521"/>
      <c r="W32" s="56" t="s">
        <v>32</v>
      </c>
      <c r="X32" s="512" t="s">
        <v>72</v>
      </c>
    </row>
    <row r="33" spans="1:24" ht="14.1" customHeight="1" x14ac:dyDescent="0.25">
      <c r="A33" s="515" t="s">
        <v>78</v>
      </c>
      <c r="B33" s="31" t="s">
        <v>159</v>
      </c>
      <c r="C33" s="516"/>
      <c r="D33" s="517" t="s">
        <v>20</v>
      </c>
      <c r="E33" s="28"/>
      <c r="F33" s="55" t="s">
        <v>15</v>
      </c>
      <c r="G33" s="55"/>
      <c r="H33" s="517" t="s">
        <v>75</v>
      </c>
      <c r="I33" s="516"/>
      <c r="J33" s="76" t="s">
        <v>160</v>
      </c>
      <c r="K33" s="518" t="s">
        <v>33</v>
      </c>
      <c r="L33" s="513"/>
      <c r="M33" s="515" t="s">
        <v>78</v>
      </c>
      <c r="N33" s="31" t="s">
        <v>159</v>
      </c>
      <c r="O33" s="516"/>
      <c r="P33" s="517" t="s">
        <v>20</v>
      </c>
      <c r="Q33" s="28"/>
      <c r="R33" s="55" t="s">
        <v>15</v>
      </c>
      <c r="S33" s="55"/>
      <c r="T33" s="517" t="s">
        <v>75</v>
      </c>
      <c r="U33" s="516"/>
      <c r="V33" s="76" t="s">
        <v>160</v>
      </c>
      <c r="W33" s="518" t="s">
        <v>33</v>
      </c>
      <c r="X33" s="513"/>
    </row>
    <row r="34" spans="1:24" ht="14.1" customHeight="1" x14ac:dyDescent="0.25">
      <c r="A34" s="515"/>
      <c r="B34" s="44"/>
      <c r="C34" s="516"/>
      <c r="D34" s="517"/>
      <c r="E34" s="28"/>
      <c r="F34" s="55" t="s">
        <v>15</v>
      </c>
      <c r="G34" s="55"/>
      <c r="H34" s="517"/>
      <c r="I34" s="516"/>
      <c r="J34" s="45"/>
      <c r="K34" s="518"/>
      <c r="L34" s="514"/>
      <c r="M34" s="515"/>
      <c r="N34" s="44"/>
      <c r="O34" s="516"/>
      <c r="P34" s="517"/>
      <c r="Q34" s="28"/>
      <c r="R34" s="55" t="s">
        <v>15</v>
      </c>
      <c r="S34" s="55"/>
      <c r="T34" s="517"/>
      <c r="U34" s="516"/>
      <c r="V34" s="45"/>
      <c r="W34" s="518"/>
      <c r="X34" s="514"/>
    </row>
    <row r="35" spans="1:24" ht="14.1" customHeight="1" x14ac:dyDescent="0.25">
      <c r="A35" s="515"/>
      <c r="B35" s="44"/>
      <c r="C35" s="516"/>
      <c r="D35" s="517"/>
      <c r="E35" s="28"/>
      <c r="F35" s="55"/>
      <c r="G35" s="55"/>
      <c r="H35" s="517"/>
      <c r="I35" s="516"/>
      <c r="J35" s="45"/>
      <c r="K35" s="518" t="s">
        <v>4</v>
      </c>
      <c r="L35" s="519" t="s">
        <v>403</v>
      </c>
      <c r="M35" s="515"/>
      <c r="N35" s="44"/>
      <c r="O35" s="516"/>
      <c r="P35" s="517"/>
      <c r="Q35" s="28"/>
      <c r="R35" s="55"/>
      <c r="S35" s="55"/>
      <c r="T35" s="517"/>
      <c r="U35" s="516"/>
      <c r="V35" s="45"/>
      <c r="W35" s="518" t="s">
        <v>4</v>
      </c>
      <c r="X35" s="519" t="s">
        <v>403</v>
      </c>
    </row>
    <row r="36" spans="1:24" ht="14.1" customHeight="1" x14ac:dyDescent="0.25">
      <c r="A36" s="515"/>
      <c r="B36" s="44"/>
      <c r="C36" s="516"/>
      <c r="D36" s="517"/>
      <c r="E36" s="28"/>
      <c r="F36" s="55"/>
      <c r="G36" s="55"/>
      <c r="H36" s="517"/>
      <c r="I36" s="516"/>
      <c r="J36" s="45"/>
      <c r="K36" s="518"/>
      <c r="L36" s="457"/>
      <c r="M36" s="515"/>
      <c r="N36" s="44"/>
      <c r="O36" s="516"/>
      <c r="P36" s="517"/>
      <c r="Q36" s="28"/>
      <c r="R36" s="55"/>
      <c r="S36" s="55"/>
      <c r="T36" s="517"/>
      <c r="U36" s="516"/>
      <c r="V36" s="45"/>
      <c r="W36" s="518"/>
      <c r="X36" s="457"/>
    </row>
    <row r="37" spans="1:24" ht="14.1" customHeight="1" x14ac:dyDescent="0.25">
      <c r="A37" s="57"/>
      <c r="B37" s="44"/>
      <c r="C37" s="54"/>
      <c r="D37" s="55"/>
      <c r="E37" s="28"/>
      <c r="F37" s="55"/>
      <c r="G37" s="55"/>
      <c r="H37" s="55"/>
      <c r="I37" s="54"/>
      <c r="J37" s="45"/>
      <c r="K37" s="518"/>
      <c r="L37" s="520"/>
      <c r="M37" s="57"/>
      <c r="N37" s="44"/>
      <c r="O37" s="54"/>
      <c r="P37" s="55"/>
      <c r="Q37" s="28"/>
      <c r="R37" s="55"/>
      <c r="S37" s="55"/>
      <c r="T37" s="55"/>
      <c r="U37" s="54"/>
      <c r="V37" s="45"/>
      <c r="W37" s="518"/>
      <c r="X37" s="520"/>
    </row>
    <row r="38" spans="1:24" ht="27" customHeight="1" x14ac:dyDescent="0.25">
      <c r="A38" s="41" t="s">
        <v>39</v>
      </c>
      <c r="B38" s="508"/>
      <c r="C38" s="509"/>
      <c r="D38" s="509"/>
      <c r="E38" s="42"/>
      <c r="F38" s="43" t="s">
        <v>73</v>
      </c>
      <c r="G38" s="43"/>
      <c r="H38" s="509"/>
      <c r="I38" s="509"/>
      <c r="J38" s="521"/>
      <c r="K38" s="56" t="s">
        <v>32</v>
      </c>
      <c r="L38" s="512" t="s">
        <v>72</v>
      </c>
      <c r="M38" s="41" t="s">
        <v>39</v>
      </c>
      <c r="N38" s="508"/>
      <c r="O38" s="509"/>
      <c r="P38" s="509"/>
      <c r="Q38" s="42"/>
      <c r="R38" s="43" t="s">
        <v>73</v>
      </c>
      <c r="S38" s="43"/>
      <c r="T38" s="509"/>
      <c r="U38" s="509"/>
      <c r="V38" s="521"/>
      <c r="W38" s="56" t="s">
        <v>32</v>
      </c>
      <c r="X38" s="512" t="s">
        <v>72</v>
      </c>
    </row>
    <row r="39" spans="1:24" ht="14.1" customHeight="1" x14ac:dyDescent="0.25">
      <c r="A39" s="515" t="s">
        <v>79</v>
      </c>
      <c r="B39" s="31" t="s">
        <v>161</v>
      </c>
      <c r="C39" s="516"/>
      <c r="D39" s="517" t="s">
        <v>20</v>
      </c>
      <c r="E39" s="28"/>
      <c r="F39" s="55" t="s">
        <v>15</v>
      </c>
      <c r="G39" s="55"/>
      <c r="H39" s="517" t="s">
        <v>75</v>
      </c>
      <c r="I39" s="516"/>
      <c r="J39" s="76" t="s">
        <v>162</v>
      </c>
      <c r="K39" s="518" t="s">
        <v>33</v>
      </c>
      <c r="L39" s="513"/>
      <c r="M39" s="515" t="s">
        <v>79</v>
      </c>
      <c r="N39" s="31" t="s">
        <v>161</v>
      </c>
      <c r="O39" s="516"/>
      <c r="P39" s="517" t="s">
        <v>20</v>
      </c>
      <c r="Q39" s="28"/>
      <c r="R39" s="55" t="s">
        <v>15</v>
      </c>
      <c r="S39" s="55"/>
      <c r="T39" s="517" t="s">
        <v>75</v>
      </c>
      <c r="U39" s="516"/>
      <c r="V39" s="76" t="s">
        <v>162</v>
      </c>
      <c r="W39" s="518" t="s">
        <v>33</v>
      </c>
      <c r="X39" s="513"/>
    </row>
    <row r="40" spans="1:24" ht="14.1" customHeight="1" x14ac:dyDescent="0.25">
      <c r="A40" s="515"/>
      <c r="B40" s="44"/>
      <c r="C40" s="516"/>
      <c r="D40" s="517"/>
      <c r="E40" s="28"/>
      <c r="F40" s="55" t="s">
        <v>15</v>
      </c>
      <c r="G40" s="55"/>
      <c r="H40" s="517"/>
      <c r="I40" s="516"/>
      <c r="J40" s="45"/>
      <c r="K40" s="518"/>
      <c r="L40" s="514"/>
      <c r="M40" s="515"/>
      <c r="N40" s="44"/>
      <c r="O40" s="516"/>
      <c r="P40" s="517"/>
      <c r="Q40" s="28"/>
      <c r="R40" s="55" t="s">
        <v>15</v>
      </c>
      <c r="S40" s="55"/>
      <c r="T40" s="517"/>
      <c r="U40" s="516"/>
      <c r="V40" s="45"/>
      <c r="W40" s="518"/>
      <c r="X40" s="514"/>
    </row>
    <row r="41" spans="1:24" ht="14.1" customHeight="1" x14ac:dyDescent="0.25">
      <c r="A41" s="515"/>
      <c r="B41" s="44"/>
      <c r="C41" s="516"/>
      <c r="D41" s="517"/>
      <c r="E41" s="28"/>
      <c r="F41" s="55"/>
      <c r="G41" s="55"/>
      <c r="H41" s="517"/>
      <c r="I41" s="516"/>
      <c r="J41" s="45"/>
      <c r="K41" s="518" t="s">
        <v>4</v>
      </c>
      <c r="L41" s="519" t="s">
        <v>404</v>
      </c>
      <c r="M41" s="515"/>
      <c r="N41" s="44"/>
      <c r="O41" s="516"/>
      <c r="P41" s="517"/>
      <c r="Q41" s="28"/>
      <c r="R41" s="55"/>
      <c r="S41" s="55"/>
      <c r="T41" s="517"/>
      <c r="U41" s="516"/>
      <c r="V41" s="45"/>
      <c r="W41" s="518" t="s">
        <v>4</v>
      </c>
      <c r="X41" s="519" t="s">
        <v>404</v>
      </c>
    </row>
    <row r="42" spans="1:24" ht="14.1" customHeight="1" x14ac:dyDescent="0.25">
      <c r="A42" s="515"/>
      <c r="B42" s="44"/>
      <c r="C42" s="516"/>
      <c r="D42" s="517"/>
      <c r="E42" s="28"/>
      <c r="F42" s="55"/>
      <c r="G42" s="55"/>
      <c r="H42" s="517"/>
      <c r="I42" s="516"/>
      <c r="J42" s="45"/>
      <c r="K42" s="518"/>
      <c r="L42" s="457"/>
      <c r="M42" s="515"/>
      <c r="N42" s="44"/>
      <c r="O42" s="516"/>
      <c r="P42" s="517"/>
      <c r="Q42" s="28"/>
      <c r="R42" s="55"/>
      <c r="S42" s="55"/>
      <c r="T42" s="517"/>
      <c r="U42" s="516"/>
      <c r="V42" s="45"/>
      <c r="W42" s="518"/>
      <c r="X42" s="457"/>
    </row>
    <row r="43" spans="1:24" ht="14.1" customHeight="1" x14ac:dyDescent="0.25">
      <c r="A43" s="46"/>
      <c r="B43" s="47"/>
      <c r="C43" s="48"/>
      <c r="D43" s="49"/>
      <c r="E43" s="50"/>
      <c r="F43" s="49"/>
      <c r="G43" s="49"/>
      <c r="H43" s="49"/>
      <c r="I43" s="48"/>
      <c r="J43" s="51"/>
      <c r="K43" s="518"/>
      <c r="L43" s="520"/>
      <c r="M43" s="46"/>
      <c r="N43" s="47"/>
      <c r="O43" s="48"/>
      <c r="P43" s="49"/>
      <c r="Q43" s="50"/>
      <c r="R43" s="49"/>
      <c r="S43" s="49"/>
      <c r="T43" s="49"/>
      <c r="U43" s="48"/>
      <c r="V43" s="51"/>
      <c r="W43" s="518"/>
      <c r="X43" s="520"/>
    </row>
    <row r="44" spans="1:24" ht="17.100000000000001" customHeight="1" x14ac:dyDescent="0.25">
      <c r="F44" s="58"/>
      <c r="G44" s="58"/>
      <c r="R44" s="58"/>
      <c r="S44" s="58"/>
    </row>
    <row r="45" spans="1:24" ht="17.100000000000001" customHeight="1" x14ac:dyDescent="0.25">
      <c r="A45" s="52"/>
      <c r="F45" s="58"/>
      <c r="G45" s="58"/>
      <c r="M45" s="52"/>
      <c r="R45" s="58"/>
      <c r="S45" s="58"/>
    </row>
    <row r="46" spans="1:24" ht="17.100000000000001" customHeight="1" x14ac:dyDescent="0.25">
      <c r="F46" s="58"/>
      <c r="G46" s="58"/>
      <c r="R46" s="58"/>
      <c r="S46" s="58"/>
    </row>
    <row r="47" spans="1:24" ht="17.100000000000001" customHeight="1" x14ac:dyDescent="0.25">
      <c r="A47" s="52"/>
      <c r="F47" s="58"/>
      <c r="G47" s="58"/>
      <c r="M47" s="52"/>
      <c r="R47" s="58"/>
      <c r="S47" s="58"/>
    </row>
  </sheetData>
  <mergeCells count="216">
    <mergeCell ref="O41:O42"/>
    <mergeCell ref="P41:P42"/>
    <mergeCell ref="T41:T42"/>
    <mergeCell ref="U41:U42"/>
    <mergeCell ref="W41:W43"/>
    <mergeCell ref="X41:X43"/>
    <mergeCell ref="U39:U40"/>
    <mergeCell ref="W39:W40"/>
    <mergeCell ref="A41:A42"/>
    <mergeCell ref="C41:C42"/>
    <mergeCell ref="D41:D42"/>
    <mergeCell ref="H41:H42"/>
    <mergeCell ref="I41:I42"/>
    <mergeCell ref="K41:K43"/>
    <mergeCell ref="L41:L43"/>
    <mergeCell ref="M41:M42"/>
    <mergeCell ref="A39:A40"/>
    <mergeCell ref="C39:C40"/>
    <mergeCell ref="D39:D40"/>
    <mergeCell ref="H39:H40"/>
    <mergeCell ref="I39:I40"/>
    <mergeCell ref="K39:K40"/>
    <mergeCell ref="B38:D38"/>
    <mergeCell ref="H38:J38"/>
    <mergeCell ref="L38:L40"/>
    <mergeCell ref="N38:P38"/>
    <mergeCell ref="T38:V38"/>
    <mergeCell ref="X38:X40"/>
    <mergeCell ref="M39:M40"/>
    <mergeCell ref="O39:O40"/>
    <mergeCell ref="P39:P40"/>
    <mergeCell ref="T39:T40"/>
    <mergeCell ref="O35:O36"/>
    <mergeCell ref="P35:P36"/>
    <mergeCell ref="T35:T36"/>
    <mergeCell ref="U35:U36"/>
    <mergeCell ref="W35:W37"/>
    <mergeCell ref="X35:X37"/>
    <mergeCell ref="U33:U34"/>
    <mergeCell ref="W33:W34"/>
    <mergeCell ref="A35:A36"/>
    <mergeCell ref="C35:C36"/>
    <mergeCell ref="D35:D36"/>
    <mergeCell ref="H35:H36"/>
    <mergeCell ref="I35:I36"/>
    <mergeCell ref="K35:K37"/>
    <mergeCell ref="L35:L37"/>
    <mergeCell ref="M35:M36"/>
    <mergeCell ref="A33:A34"/>
    <mergeCell ref="C33:C34"/>
    <mergeCell ref="D33:D34"/>
    <mergeCell ref="H33:H34"/>
    <mergeCell ref="I33:I34"/>
    <mergeCell ref="K33:K34"/>
    <mergeCell ref="B32:D32"/>
    <mergeCell ref="H32:J32"/>
    <mergeCell ref="L32:L34"/>
    <mergeCell ref="N32:P32"/>
    <mergeCell ref="T32:V32"/>
    <mergeCell ref="X32:X34"/>
    <mergeCell ref="M33:M34"/>
    <mergeCell ref="O33:O34"/>
    <mergeCell ref="P33:P34"/>
    <mergeCell ref="T33:T34"/>
    <mergeCell ref="O29:O30"/>
    <mergeCell ref="P29:P30"/>
    <mergeCell ref="T29:T30"/>
    <mergeCell ref="U29:U30"/>
    <mergeCell ref="W29:W31"/>
    <mergeCell ref="X29:X31"/>
    <mergeCell ref="U27:U28"/>
    <mergeCell ref="W27:W28"/>
    <mergeCell ref="A29:A30"/>
    <mergeCell ref="C29:C30"/>
    <mergeCell ref="D29:D30"/>
    <mergeCell ref="H29:H30"/>
    <mergeCell ref="I29:I30"/>
    <mergeCell ref="K29:K31"/>
    <mergeCell ref="L29:L31"/>
    <mergeCell ref="M29:M30"/>
    <mergeCell ref="A27:A28"/>
    <mergeCell ref="C27:C28"/>
    <mergeCell ref="D27:D28"/>
    <mergeCell ref="H27:H28"/>
    <mergeCell ref="I27:I28"/>
    <mergeCell ref="K27:K28"/>
    <mergeCell ref="B26:D26"/>
    <mergeCell ref="G26:J26"/>
    <mergeCell ref="L26:L28"/>
    <mergeCell ref="N26:P26"/>
    <mergeCell ref="S26:V26"/>
    <mergeCell ref="X26:X28"/>
    <mergeCell ref="M27:M28"/>
    <mergeCell ref="O27:O28"/>
    <mergeCell ref="P27:P28"/>
    <mergeCell ref="T27:T28"/>
    <mergeCell ref="O23:O24"/>
    <mergeCell ref="P23:P24"/>
    <mergeCell ref="T23:T24"/>
    <mergeCell ref="U23:U24"/>
    <mergeCell ref="W23:W25"/>
    <mergeCell ref="X23:X25"/>
    <mergeCell ref="U21:U22"/>
    <mergeCell ref="W21:W22"/>
    <mergeCell ref="A23:A24"/>
    <mergeCell ref="C23:C24"/>
    <mergeCell ref="D23:D24"/>
    <mergeCell ref="H23:H24"/>
    <mergeCell ref="I23:I24"/>
    <mergeCell ref="K23:K25"/>
    <mergeCell ref="L23:L25"/>
    <mergeCell ref="M23:M24"/>
    <mergeCell ref="A21:A22"/>
    <mergeCell ref="C21:C22"/>
    <mergeCell ref="D21:D22"/>
    <mergeCell ref="H21:H22"/>
    <mergeCell ref="I21:I22"/>
    <mergeCell ref="K21:K22"/>
    <mergeCell ref="B20:D20"/>
    <mergeCell ref="G20:J20"/>
    <mergeCell ref="L20:L22"/>
    <mergeCell ref="N20:P20"/>
    <mergeCell ref="S20:V20"/>
    <mergeCell ref="X20:X22"/>
    <mergeCell ref="M21:M22"/>
    <mergeCell ref="O21:O22"/>
    <mergeCell ref="P21:P22"/>
    <mergeCell ref="T21:T22"/>
    <mergeCell ref="O17:O18"/>
    <mergeCell ref="P17:P18"/>
    <mergeCell ref="T17:T18"/>
    <mergeCell ref="U17:U18"/>
    <mergeCell ref="W17:W19"/>
    <mergeCell ref="X17:X19"/>
    <mergeCell ref="U15:U16"/>
    <mergeCell ref="W15:W16"/>
    <mergeCell ref="A17:A18"/>
    <mergeCell ref="C17:C18"/>
    <mergeCell ref="D17:D18"/>
    <mergeCell ref="H17:H18"/>
    <mergeCell ref="I17:I18"/>
    <mergeCell ref="K17:K19"/>
    <mergeCell ref="L17:L19"/>
    <mergeCell ref="M17:M18"/>
    <mergeCell ref="X14:X16"/>
    <mergeCell ref="A15:A16"/>
    <mergeCell ref="C15:C16"/>
    <mergeCell ref="D15:D16"/>
    <mergeCell ref="H15:H16"/>
    <mergeCell ref="I15:I16"/>
    <mergeCell ref="K15:K16"/>
    <mergeCell ref="M15:M16"/>
    <mergeCell ref="O15:O16"/>
    <mergeCell ref="P15:P16"/>
    <mergeCell ref="P11:P12"/>
    <mergeCell ref="T11:T12"/>
    <mergeCell ref="U11:U12"/>
    <mergeCell ref="W11:W13"/>
    <mergeCell ref="B14:D14"/>
    <mergeCell ref="G14:J14"/>
    <mergeCell ref="L14:L16"/>
    <mergeCell ref="N14:P14"/>
    <mergeCell ref="S14:V14"/>
    <mergeCell ref="T15:T16"/>
    <mergeCell ref="A11:A12"/>
    <mergeCell ref="C11:C12"/>
    <mergeCell ref="D11:D12"/>
    <mergeCell ref="H11:H12"/>
    <mergeCell ref="I11:I12"/>
    <mergeCell ref="K11:K13"/>
    <mergeCell ref="M11:M12"/>
    <mergeCell ref="O11:O12"/>
    <mergeCell ref="A9:A10"/>
    <mergeCell ref="C9:C10"/>
    <mergeCell ref="D9:D10"/>
    <mergeCell ref="H9:H10"/>
    <mergeCell ref="I9:I10"/>
    <mergeCell ref="K9:K10"/>
    <mergeCell ref="B8:D8"/>
    <mergeCell ref="G8:J8"/>
    <mergeCell ref="L8:L13"/>
    <mergeCell ref="N8:P8"/>
    <mergeCell ref="S8:V8"/>
    <mergeCell ref="X8:X13"/>
    <mergeCell ref="M9:M10"/>
    <mergeCell ref="O9:O10"/>
    <mergeCell ref="P9:P10"/>
    <mergeCell ref="T9:T10"/>
    <mergeCell ref="U9:U10"/>
    <mergeCell ref="W9:W10"/>
    <mergeCell ref="B7:D7"/>
    <mergeCell ref="H7:J7"/>
    <mergeCell ref="K7:L7"/>
    <mergeCell ref="N7:P7"/>
    <mergeCell ref="T7:V7"/>
    <mergeCell ref="W7:X7"/>
    <mergeCell ref="B5:F5"/>
    <mergeCell ref="G5:H5"/>
    <mergeCell ref="I5:L5"/>
    <mergeCell ref="N5:R5"/>
    <mergeCell ref="S5:T5"/>
    <mergeCell ref="U5:X5"/>
    <mergeCell ref="B4:F4"/>
    <mergeCell ref="G4:H4"/>
    <mergeCell ref="I4:L4"/>
    <mergeCell ref="N4:R4"/>
    <mergeCell ref="S4:T4"/>
    <mergeCell ref="U4:X4"/>
    <mergeCell ref="A1:L1"/>
    <mergeCell ref="M1:X1"/>
    <mergeCell ref="B2:F2"/>
    <mergeCell ref="N2:R2"/>
    <mergeCell ref="G3:H3"/>
    <mergeCell ref="I3:L3"/>
    <mergeCell ref="S3:T3"/>
    <mergeCell ref="U3:X3"/>
  </mergeCells>
  <phoneticPr fontId="6"/>
  <pageMargins left="0.70866141732283472" right="0.70866141732283472" top="0.94488188976377963" bottom="0.74803149606299213" header="0.31496062992125984" footer="0.31496062992125984"/>
  <pageSetup paperSize="9" scale="99" orientation="portrait" horizontalDpi="4294967293" r:id="rId1"/>
  <headerFooter>
    <oddHeader>&amp;C&amp;16 ２０２２年度　第３９回ニッサングリーンカップ
山梨県U-12サッカー選手権大会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9106-4E9C-4952-8C11-0E5C70952A46}">
  <sheetPr>
    <tabColor rgb="FFFF0000"/>
  </sheetPr>
  <dimension ref="A1:AG42"/>
  <sheetViews>
    <sheetView view="pageLayout" zoomScale="75" zoomScaleNormal="100" zoomScaleSheetLayoutView="95" zoomScalePageLayoutView="75" workbookViewId="0">
      <selection activeCell="N28" sqref="N28:Q28"/>
    </sheetView>
  </sheetViews>
  <sheetFormatPr defaultRowHeight="12.75" x14ac:dyDescent="0.25"/>
  <cols>
    <col min="1" max="3" width="4.59765625" customWidth="1"/>
    <col min="4" max="4" width="3.59765625" customWidth="1"/>
    <col min="5" max="5" width="2.59765625" customWidth="1"/>
    <col min="6" max="6" width="3.3984375" customWidth="1"/>
    <col min="7" max="14" width="4.59765625" customWidth="1"/>
    <col min="15" max="16" width="3.06640625" customWidth="1"/>
    <col min="17" max="20" width="4.59765625" customWidth="1"/>
    <col min="21" max="21" width="3.06640625" customWidth="1"/>
    <col min="22" max="22" width="4.59765625" customWidth="1"/>
  </cols>
  <sheetData>
    <row r="1" spans="1:33" x14ac:dyDescent="0.25">
      <c r="A1" s="432" t="s">
        <v>257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</row>
    <row r="2" spans="1:33" x14ac:dyDescent="0.25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</row>
    <row r="3" spans="1:33" x14ac:dyDescent="0.25">
      <c r="A3" s="522"/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</row>
    <row r="4" spans="1:33" x14ac:dyDescent="0.25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</row>
    <row r="5" spans="1:33" x14ac:dyDescent="0.25">
      <c r="A5" s="522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</row>
    <row r="7" spans="1:33" ht="18.75" x14ac:dyDescent="0.25">
      <c r="A7" s="523">
        <v>44980</v>
      </c>
      <c r="B7" s="523"/>
      <c r="C7" s="523"/>
      <c r="D7" s="523"/>
      <c r="E7" s="523"/>
      <c r="F7" s="3" t="s">
        <v>405</v>
      </c>
      <c r="P7" s="435" t="s">
        <v>250</v>
      </c>
      <c r="Q7" s="435"/>
      <c r="R7" s="17" t="s">
        <v>41</v>
      </c>
      <c r="S7" s="53"/>
      <c r="T7" s="53"/>
      <c r="V7" s="17"/>
      <c r="W7" s="17"/>
    </row>
    <row r="8" spans="1:33" ht="18.75" x14ac:dyDescent="0.25">
      <c r="A8" s="188" t="s">
        <v>246</v>
      </c>
      <c r="P8" s="435" t="s">
        <v>7</v>
      </c>
      <c r="Q8" s="435"/>
      <c r="R8" s="18" t="s">
        <v>126</v>
      </c>
      <c r="S8" s="53"/>
      <c r="T8" s="53"/>
      <c r="V8" s="18"/>
      <c r="W8" s="18"/>
    </row>
    <row r="9" spans="1:33" ht="16.149999999999999" x14ac:dyDescent="0.25">
      <c r="P9" s="435" t="s">
        <v>70</v>
      </c>
      <c r="Q9" s="435"/>
      <c r="R9" s="19" t="s">
        <v>49</v>
      </c>
      <c r="S9" s="53"/>
      <c r="T9" s="53"/>
      <c r="V9" s="19"/>
      <c r="W9" s="19"/>
      <c r="X9" s="19"/>
      <c r="Y9" s="19"/>
      <c r="Z9" s="19"/>
      <c r="AA9" s="19"/>
    </row>
    <row r="10" spans="1:33" ht="16.149999999999999" x14ac:dyDescent="0.25">
      <c r="Q10" s="18" t="s">
        <v>8</v>
      </c>
      <c r="S10" s="18"/>
      <c r="T10" s="18"/>
      <c r="U10" s="13"/>
      <c r="V10" s="13"/>
      <c r="W10" s="13"/>
      <c r="X10" s="14"/>
      <c r="Y10" s="53"/>
      <c r="Z10" s="53"/>
      <c r="AA10" s="53"/>
    </row>
    <row r="11" spans="1:33" ht="16.149999999999999" x14ac:dyDescent="0.25">
      <c r="R11" s="17" t="s">
        <v>50</v>
      </c>
      <c r="S11" s="13"/>
      <c r="T11" s="13"/>
      <c r="V11" s="13"/>
      <c r="W11" s="13"/>
      <c r="X11" s="14"/>
      <c r="Y11" s="53"/>
      <c r="Z11" s="53"/>
      <c r="AA11" s="53"/>
    </row>
    <row r="12" spans="1:33" ht="30" customHeight="1" x14ac:dyDescent="0.25">
      <c r="F12" s="522" t="s">
        <v>130</v>
      </c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473"/>
      <c r="R12" s="473"/>
      <c r="S12" s="473"/>
      <c r="T12" s="473"/>
      <c r="W12" s="3"/>
    </row>
    <row r="13" spans="1:33" ht="30" customHeight="1" x14ac:dyDescent="0.25">
      <c r="J13" s="1"/>
      <c r="K13" s="525" t="s">
        <v>127</v>
      </c>
      <c r="L13" s="525"/>
      <c r="M13" s="525"/>
      <c r="N13" s="525"/>
      <c r="O13" s="525"/>
      <c r="P13" s="525"/>
      <c r="Q13" s="525"/>
      <c r="R13" s="525"/>
      <c r="S13" s="525"/>
      <c r="T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</row>
    <row r="14" spans="1:33" ht="30" customHeight="1" x14ac:dyDescent="0.25">
      <c r="J14" s="1"/>
      <c r="K14" s="525" t="s">
        <v>128</v>
      </c>
      <c r="L14" s="525"/>
      <c r="M14" s="525"/>
      <c r="N14" s="525"/>
      <c r="O14" s="525"/>
      <c r="P14" s="525"/>
      <c r="Q14" s="525"/>
      <c r="R14" s="525"/>
      <c r="S14" s="525"/>
      <c r="T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</row>
    <row r="15" spans="1:33" ht="30" customHeight="1" x14ac:dyDescent="0.25">
      <c r="J15" s="1"/>
      <c r="K15" s="525" t="s">
        <v>129</v>
      </c>
      <c r="L15" s="525"/>
      <c r="M15" s="525"/>
      <c r="N15" s="525"/>
      <c r="O15" s="525"/>
      <c r="P15" s="525"/>
      <c r="Q15" s="525"/>
      <c r="R15" s="525"/>
      <c r="S15" s="525"/>
      <c r="T15" s="525"/>
      <c r="U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25"/>
      <c r="AG15" s="525"/>
    </row>
    <row r="16" spans="1:33" x14ac:dyDescent="0.25">
      <c r="F16" s="2"/>
      <c r="G16" s="2"/>
      <c r="H16" s="2"/>
      <c r="I16" s="2"/>
      <c r="J16" s="111"/>
      <c r="K16" s="2"/>
      <c r="L16" s="2"/>
      <c r="M16" s="2"/>
      <c r="N16" s="2"/>
      <c r="O16" s="2"/>
      <c r="AA16" s="2"/>
    </row>
    <row r="17" spans="2:21" ht="12.75" customHeight="1" x14ac:dyDescent="0.25">
      <c r="E17" s="1"/>
      <c r="I17" s="526" t="s">
        <v>249</v>
      </c>
      <c r="J17" s="526"/>
      <c r="K17" s="526"/>
      <c r="L17" s="526"/>
      <c r="O17" s="1"/>
    </row>
    <row r="18" spans="2:21" ht="14.25" customHeight="1" x14ac:dyDescent="0.25">
      <c r="E18" s="1"/>
      <c r="H18" s="112"/>
      <c r="I18" s="527"/>
      <c r="J18" s="527"/>
      <c r="K18" s="527"/>
      <c r="L18" s="527"/>
      <c r="M18" s="112"/>
      <c r="O18" s="1"/>
    </row>
    <row r="19" spans="2:21" ht="14.65" thickBot="1" x14ac:dyDescent="0.3">
      <c r="E19" s="1"/>
      <c r="G19" s="106"/>
      <c r="H19" s="115"/>
      <c r="I19" s="104"/>
      <c r="J19" s="116"/>
      <c r="K19" s="116"/>
      <c r="L19" s="104"/>
      <c r="M19" s="115"/>
      <c r="N19" s="106"/>
      <c r="O19" s="1"/>
    </row>
    <row r="20" spans="2:21" ht="12.75" customHeight="1" x14ac:dyDescent="0.25">
      <c r="E20" s="1"/>
      <c r="F20" s="113"/>
      <c r="I20" s="528" t="s">
        <v>248</v>
      </c>
      <c r="J20" s="528"/>
      <c r="K20" s="528"/>
      <c r="L20" s="528"/>
      <c r="N20" s="107"/>
      <c r="O20" s="1"/>
    </row>
    <row r="21" spans="2:21" ht="12.75" customHeight="1" x14ac:dyDescent="0.25">
      <c r="E21" s="109"/>
      <c r="F21" s="113"/>
      <c r="I21" s="529"/>
      <c r="J21" s="529"/>
      <c r="K21" s="529"/>
      <c r="L21" s="529"/>
      <c r="N21" s="117"/>
      <c r="O21" s="1"/>
    </row>
    <row r="22" spans="2:21" ht="14.25" x14ac:dyDescent="0.25">
      <c r="C22" s="96"/>
      <c r="D22" s="96"/>
      <c r="E22" s="110"/>
      <c r="F22" s="114"/>
      <c r="G22" s="96"/>
      <c r="H22" s="97"/>
      <c r="I22" s="12"/>
      <c r="J22" s="530"/>
      <c r="K22" s="530"/>
      <c r="M22" s="2"/>
      <c r="N22" s="118"/>
      <c r="O22" s="111"/>
      <c r="P22" s="2"/>
      <c r="Q22" s="2"/>
      <c r="R22" s="81"/>
    </row>
    <row r="23" spans="2:21" ht="14.25" x14ac:dyDescent="0.25">
      <c r="B23" s="1"/>
      <c r="D23" s="524" t="s">
        <v>167</v>
      </c>
      <c r="E23" s="451"/>
      <c r="F23" s="453"/>
      <c r="G23" s="453"/>
      <c r="H23" s="1"/>
      <c r="I23" s="531"/>
      <c r="J23" s="531"/>
      <c r="K23" s="531"/>
      <c r="L23" s="532"/>
      <c r="N23" s="524" t="s">
        <v>168</v>
      </c>
      <c r="O23" s="451"/>
      <c r="P23" s="453"/>
      <c r="Q23" s="453"/>
      <c r="R23" s="84"/>
    </row>
    <row r="24" spans="2:21" x14ac:dyDescent="0.25">
      <c r="B24" s="1"/>
      <c r="D24" s="451"/>
      <c r="E24" s="451"/>
      <c r="F24" s="451"/>
      <c r="G24" s="451"/>
      <c r="H24" s="1"/>
      <c r="L24" s="1"/>
      <c r="N24" s="451"/>
      <c r="O24" s="451"/>
      <c r="P24" s="451"/>
      <c r="Q24" s="451"/>
      <c r="R24" s="1"/>
    </row>
    <row r="25" spans="2:21" x14ac:dyDescent="0.25">
      <c r="B25" s="1"/>
      <c r="D25" s="451"/>
      <c r="E25" s="451"/>
      <c r="F25" s="451"/>
      <c r="G25" s="451"/>
      <c r="H25" s="1"/>
      <c r="L25" s="1"/>
      <c r="N25" s="451"/>
      <c r="O25" s="451"/>
      <c r="P25" s="451"/>
      <c r="Q25" s="451"/>
      <c r="R25" s="1"/>
    </row>
    <row r="26" spans="2:21" ht="36.4" customHeight="1" x14ac:dyDescent="0.25">
      <c r="B26" s="86"/>
      <c r="C26" s="29"/>
      <c r="D26" s="451"/>
      <c r="E26" s="451"/>
      <c r="F26" s="451"/>
      <c r="G26" s="451"/>
      <c r="H26" s="86"/>
      <c r="I26" s="87"/>
      <c r="J26" s="29"/>
      <c r="K26" s="29"/>
      <c r="L26" s="86"/>
      <c r="M26" s="87"/>
      <c r="N26" s="451"/>
      <c r="O26" s="451"/>
      <c r="P26" s="451"/>
      <c r="Q26" s="451"/>
      <c r="R26" s="86"/>
      <c r="S26" s="29"/>
      <c r="T26" s="29"/>
      <c r="U26" s="29"/>
    </row>
    <row r="27" spans="2:21" ht="13.5" customHeight="1" x14ac:dyDescent="0.25">
      <c r="B27" s="533"/>
      <c r="C27" s="533"/>
      <c r="D27" s="91"/>
      <c r="E27" s="535"/>
      <c r="F27" s="535"/>
      <c r="G27" s="92"/>
      <c r="H27" s="533"/>
      <c r="I27" s="533"/>
      <c r="J27" s="93"/>
      <c r="K27" s="93"/>
      <c r="L27" s="536"/>
      <c r="M27" s="536"/>
      <c r="N27" s="94"/>
      <c r="O27" s="93"/>
      <c r="P27" s="93"/>
      <c r="Q27" s="93"/>
      <c r="R27" s="533"/>
      <c r="S27" s="533"/>
      <c r="T27" s="29"/>
      <c r="U27" s="29"/>
    </row>
    <row r="28" spans="2:21" ht="25.5" x14ac:dyDescent="0.25">
      <c r="B28" s="533"/>
      <c r="C28" s="533"/>
      <c r="D28" s="517" t="s">
        <v>61</v>
      </c>
      <c r="E28" s="517"/>
      <c r="F28" s="517"/>
      <c r="G28" s="517"/>
      <c r="H28" s="533"/>
      <c r="I28" s="533"/>
      <c r="J28" s="93"/>
      <c r="K28" s="93"/>
      <c r="L28" s="536"/>
      <c r="M28" s="536"/>
      <c r="N28" s="517" t="s">
        <v>247</v>
      </c>
      <c r="O28" s="517"/>
      <c r="P28" s="517"/>
      <c r="Q28" s="517"/>
      <c r="R28" s="533"/>
      <c r="S28" s="533"/>
      <c r="T28" s="29"/>
      <c r="U28" s="29"/>
    </row>
    <row r="29" spans="2:21" ht="25.5" x14ac:dyDescent="0.25">
      <c r="B29" s="533"/>
      <c r="C29" s="533"/>
      <c r="D29" s="29"/>
      <c r="E29" s="29"/>
      <c r="F29" s="29"/>
      <c r="G29" s="29"/>
      <c r="H29" s="533"/>
      <c r="I29" s="533"/>
      <c r="J29" s="93"/>
      <c r="K29" s="93"/>
      <c r="L29" s="536"/>
      <c r="M29" s="536"/>
      <c r="N29" s="94"/>
      <c r="O29" s="93"/>
      <c r="P29" s="93"/>
      <c r="Q29" s="93"/>
      <c r="R29" s="533"/>
      <c r="S29" s="533"/>
      <c r="T29" s="29"/>
      <c r="U29" s="29"/>
    </row>
    <row r="30" spans="2:21" ht="25.5" x14ac:dyDescent="0.25">
      <c r="B30" s="533"/>
      <c r="C30" s="533"/>
      <c r="D30" s="94"/>
      <c r="E30" s="93"/>
      <c r="F30" s="93"/>
      <c r="G30" s="93"/>
      <c r="H30" s="533"/>
      <c r="I30" s="533"/>
      <c r="J30" s="93"/>
      <c r="K30" s="93"/>
      <c r="L30" s="536"/>
      <c r="M30" s="536"/>
      <c r="N30" s="94"/>
      <c r="O30" s="93"/>
      <c r="P30" s="93"/>
      <c r="Q30" s="93"/>
      <c r="R30" s="533"/>
      <c r="S30" s="533"/>
      <c r="T30" s="29"/>
      <c r="U30" s="29"/>
    </row>
    <row r="31" spans="2:21" ht="25.5" x14ac:dyDescent="0.25">
      <c r="B31" s="533"/>
      <c r="C31" s="533"/>
      <c r="D31" s="94"/>
      <c r="E31" s="534"/>
      <c r="F31" s="534"/>
      <c r="G31" s="93"/>
      <c r="H31" s="533"/>
      <c r="I31" s="533"/>
      <c r="J31" s="93"/>
      <c r="K31" s="93"/>
      <c r="L31" s="536"/>
      <c r="M31" s="536"/>
      <c r="N31" s="94"/>
      <c r="O31" s="534"/>
      <c r="P31" s="534"/>
      <c r="Q31" s="93"/>
      <c r="R31" s="533"/>
      <c r="S31" s="533"/>
      <c r="T31" s="29"/>
      <c r="U31" s="29"/>
    </row>
    <row r="32" spans="2:21" ht="13.5" customHeight="1" x14ac:dyDescent="0.25">
      <c r="B32" s="533"/>
      <c r="C32" s="533"/>
      <c r="D32" s="534"/>
      <c r="E32" s="534"/>
      <c r="F32" s="534"/>
      <c r="G32" s="534"/>
      <c r="H32" s="533"/>
      <c r="I32" s="533"/>
      <c r="J32" s="93"/>
      <c r="K32" s="93"/>
      <c r="L32" s="536"/>
      <c r="M32" s="536"/>
      <c r="N32" s="534"/>
      <c r="O32" s="534"/>
      <c r="P32" s="534"/>
      <c r="Q32" s="534"/>
      <c r="R32" s="533"/>
      <c r="S32" s="533"/>
      <c r="T32" s="29"/>
      <c r="U32" s="29"/>
    </row>
    <row r="33" spans="2:21" ht="25.5" x14ac:dyDescent="0.25">
      <c r="B33" s="533"/>
      <c r="C33" s="533"/>
      <c r="D33" s="94"/>
      <c r="E33" s="93"/>
      <c r="F33" s="93"/>
      <c r="G33" s="93"/>
      <c r="H33" s="533"/>
      <c r="I33" s="533"/>
      <c r="J33" s="93"/>
      <c r="K33" s="93"/>
      <c r="L33" s="536"/>
      <c r="M33" s="536"/>
      <c r="N33" s="94"/>
      <c r="O33" s="93"/>
      <c r="P33" s="93"/>
      <c r="Q33" s="93"/>
      <c r="R33" s="533"/>
      <c r="S33" s="533"/>
      <c r="T33" s="29"/>
      <c r="U33" s="29"/>
    </row>
    <row r="34" spans="2:21" ht="13.5" customHeight="1" x14ac:dyDescent="0.25">
      <c r="B34" s="533"/>
      <c r="C34" s="533"/>
      <c r="D34" s="94"/>
      <c r="E34" s="93"/>
      <c r="F34" s="93"/>
      <c r="G34" s="93"/>
      <c r="H34" s="533"/>
      <c r="I34" s="533"/>
      <c r="J34" s="93"/>
      <c r="K34" s="93"/>
      <c r="L34" s="536"/>
      <c r="M34" s="536"/>
      <c r="N34" s="94"/>
      <c r="O34" s="93"/>
      <c r="P34" s="93"/>
      <c r="Q34" s="93"/>
      <c r="R34" s="533"/>
      <c r="S34" s="533"/>
      <c r="T34" s="29"/>
      <c r="U34" s="29"/>
    </row>
    <row r="35" spans="2:21" ht="25.5" x14ac:dyDescent="0.25">
      <c r="B35" s="533"/>
      <c r="C35" s="533"/>
      <c r="D35" s="94"/>
      <c r="E35" s="93"/>
      <c r="F35" s="93"/>
      <c r="G35" s="93"/>
      <c r="H35" s="533"/>
      <c r="I35" s="533"/>
      <c r="J35" s="93"/>
      <c r="K35" s="93"/>
      <c r="L35" s="536"/>
      <c r="M35" s="536"/>
      <c r="N35" s="94"/>
      <c r="O35" s="93"/>
      <c r="P35" s="93"/>
      <c r="Q35" s="93"/>
      <c r="R35" s="533"/>
      <c r="S35" s="533"/>
      <c r="T35" s="29"/>
      <c r="U35" s="29"/>
    </row>
    <row r="36" spans="2:21" ht="13.5" customHeight="1" x14ac:dyDescent="0.25">
      <c r="B36" s="533"/>
      <c r="C36" s="533"/>
      <c r="D36" s="94"/>
      <c r="E36" s="93"/>
      <c r="F36" s="93"/>
      <c r="G36" s="93"/>
      <c r="H36" s="533"/>
      <c r="I36" s="533"/>
      <c r="J36" s="93"/>
      <c r="K36" s="93"/>
      <c r="L36" s="536"/>
      <c r="M36" s="536"/>
      <c r="N36" s="94"/>
      <c r="O36" s="93"/>
      <c r="P36" s="93"/>
      <c r="Q36" s="93"/>
      <c r="R36" s="533"/>
      <c r="S36" s="533"/>
      <c r="T36" s="29"/>
      <c r="U36" s="29"/>
    </row>
    <row r="37" spans="2:21" ht="25.5" x14ac:dyDescent="0.25">
      <c r="B37" s="533"/>
      <c r="C37" s="533"/>
      <c r="D37" s="94"/>
      <c r="E37" s="93"/>
      <c r="F37" s="93"/>
      <c r="G37" s="93"/>
      <c r="H37" s="533"/>
      <c r="I37" s="533"/>
      <c r="J37" s="93"/>
      <c r="K37" s="93"/>
      <c r="L37" s="536"/>
      <c r="M37" s="536"/>
      <c r="N37" s="94"/>
      <c r="O37" s="93"/>
      <c r="P37" s="93"/>
      <c r="Q37" s="93"/>
      <c r="R37" s="533"/>
      <c r="S37" s="533"/>
      <c r="T37" s="29"/>
      <c r="U37" s="29"/>
    </row>
    <row r="38" spans="2:21" ht="25.5" x14ac:dyDescent="0.25">
      <c r="B38" s="533"/>
      <c r="C38" s="533"/>
      <c r="D38" s="94"/>
      <c r="E38" s="93"/>
      <c r="F38" s="93"/>
      <c r="G38" s="93"/>
      <c r="H38" s="533"/>
      <c r="I38" s="533"/>
      <c r="J38" s="93"/>
      <c r="K38" s="93"/>
      <c r="L38" s="536"/>
      <c r="M38" s="536"/>
      <c r="N38" s="94"/>
      <c r="O38" s="93"/>
      <c r="P38" s="93"/>
      <c r="Q38" s="93"/>
      <c r="R38" s="533"/>
      <c r="S38" s="533"/>
      <c r="T38" s="29"/>
      <c r="U38" s="29"/>
    </row>
    <row r="39" spans="2:21" ht="25.5" x14ac:dyDescent="0.25">
      <c r="B39" s="533"/>
      <c r="C39" s="533"/>
      <c r="D39" s="94"/>
      <c r="E39" s="93"/>
      <c r="F39" s="93"/>
      <c r="G39" s="93"/>
      <c r="H39" s="533"/>
      <c r="I39" s="533"/>
      <c r="J39" s="93"/>
      <c r="K39" s="93"/>
      <c r="L39" s="536"/>
      <c r="M39" s="536"/>
      <c r="N39" s="94"/>
      <c r="O39" s="93"/>
      <c r="P39" s="93"/>
      <c r="Q39" s="93"/>
      <c r="R39" s="533"/>
      <c r="S39" s="533"/>
      <c r="T39" s="29"/>
      <c r="U39" s="29"/>
    </row>
    <row r="40" spans="2:21" ht="13.5" customHeight="1" x14ac:dyDescent="0.25">
      <c r="B40" s="533"/>
      <c r="C40" s="533"/>
      <c r="D40" s="93"/>
      <c r="E40" s="93"/>
      <c r="F40" s="93"/>
      <c r="G40" s="93"/>
      <c r="H40" s="533"/>
      <c r="I40" s="533"/>
      <c r="J40" s="93"/>
      <c r="K40" s="93"/>
      <c r="L40" s="536"/>
      <c r="M40" s="536"/>
      <c r="N40" s="95"/>
      <c r="O40" s="93"/>
      <c r="P40" s="93"/>
      <c r="Q40" s="93"/>
      <c r="R40" s="533"/>
      <c r="S40" s="533"/>
      <c r="T40" s="29"/>
      <c r="U40" s="29"/>
    </row>
    <row r="41" spans="2:21" ht="13.5" customHeight="1" x14ac:dyDescent="0.25">
      <c r="B41" s="533"/>
      <c r="C41" s="533"/>
      <c r="D41" s="93"/>
      <c r="E41" s="93"/>
      <c r="F41" s="93"/>
      <c r="G41" s="93"/>
      <c r="H41" s="533"/>
      <c r="I41" s="533"/>
      <c r="J41" s="93"/>
      <c r="K41" s="93"/>
      <c r="L41" s="536"/>
      <c r="M41" s="536"/>
      <c r="N41" s="95"/>
      <c r="O41" s="93"/>
      <c r="P41" s="93"/>
      <c r="Q41" s="93"/>
      <c r="R41" s="533"/>
      <c r="S41" s="533"/>
      <c r="T41" s="29"/>
      <c r="U41" s="29"/>
    </row>
    <row r="42" spans="2:21" x14ac:dyDescent="0.25">
      <c r="H42" t="s">
        <v>80</v>
      </c>
    </row>
  </sheetData>
  <mergeCells count="30">
    <mergeCell ref="B27:C41"/>
    <mergeCell ref="E27:F27"/>
    <mergeCell ref="H27:I41"/>
    <mergeCell ref="L27:M41"/>
    <mergeCell ref="D23:G26"/>
    <mergeCell ref="I23:L23"/>
    <mergeCell ref="R27:S41"/>
    <mergeCell ref="D28:G28"/>
    <mergeCell ref="N28:Q28"/>
    <mergeCell ref="E31:F31"/>
    <mergeCell ref="O31:P31"/>
    <mergeCell ref="D32:G32"/>
    <mergeCell ref="N32:Q32"/>
    <mergeCell ref="N23:Q26"/>
    <mergeCell ref="K13:T13"/>
    <mergeCell ref="W13:AF13"/>
    <mergeCell ref="K14:T14"/>
    <mergeCell ref="W14:AF14"/>
    <mergeCell ref="K15:U15"/>
    <mergeCell ref="W15:AG15"/>
    <mergeCell ref="I17:L18"/>
    <mergeCell ref="I20:L21"/>
    <mergeCell ref="J22:K22"/>
    <mergeCell ref="F12:P12"/>
    <mergeCell ref="Q12:T12"/>
    <mergeCell ref="A1:U5"/>
    <mergeCell ref="A7:E7"/>
    <mergeCell ref="P7:Q7"/>
    <mergeCell ref="P8:Q8"/>
    <mergeCell ref="P9:Q9"/>
  </mergeCells>
  <phoneticPr fontId="6"/>
  <pageMargins left="0.7" right="0.7" top="0.75" bottom="0.75" header="0.3" footer="0.3"/>
  <pageSetup paperSize="9" scale="99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6D323-2205-4CF0-B3F1-F7F54D9F60EC}">
  <sheetPr>
    <tabColor rgb="FFFFC000"/>
  </sheetPr>
  <dimension ref="A1:N36"/>
  <sheetViews>
    <sheetView view="pageLayout" zoomScale="75" zoomScaleNormal="100" zoomScalePageLayoutView="75" workbookViewId="0">
      <selection activeCell="O18" sqref="O18"/>
    </sheetView>
  </sheetViews>
  <sheetFormatPr defaultColWidth="9.06640625" defaultRowHeight="12.75" x14ac:dyDescent="0.25"/>
  <cols>
    <col min="1" max="1" width="13.3984375" customWidth="1"/>
    <col min="2" max="2" width="12.066406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06640625" customWidth="1"/>
    <col min="11" max="11" width="5.86328125" bestFit="1" customWidth="1"/>
    <col min="12" max="12" width="13.59765625" customWidth="1"/>
  </cols>
  <sheetData>
    <row r="1" spans="1:14" ht="22.5" customHeight="1" x14ac:dyDescent="0.25">
      <c r="A1" s="492" t="s">
        <v>37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</row>
    <row r="2" spans="1:14" ht="27" customHeight="1" x14ac:dyDescent="0.25">
      <c r="A2" s="32"/>
      <c r="B2" s="493"/>
      <c r="C2" s="494"/>
      <c r="D2" s="494"/>
      <c r="E2" s="494"/>
      <c r="F2" s="494"/>
      <c r="G2" s="58"/>
    </row>
    <row r="3" spans="1:14" ht="27.75" customHeight="1" x14ac:dyDescent="0.25">
      <c r="A3" s="33" t="s">
        <v>16</v>
      </c>
      <c r="B3" s="540"/>
      <c r="C3" s="541"/>
      <c r="D3" s="541"/>
      <c r="E3" s="541"/>
      <c r="F3" s="542"/>
      <c r="G3" s="487" t="s">
        <v>21</v>
      </c>
      <c r="H3" s="488"/>
      <c r="I3" s="487"/>
      <c r="J3" s="496"/>
      <c r="K3" s="496"/>
      <c r="L3" s="488"/>
    </row>
    <row r="4" spans="1:14" ht="27.75" customHeight="1" x14ac:dyDescent="0.25">
      <c r="A4" s="33" t="s">
        <v>13</v>
      </c>
      <c r="B4" s="537"/>
      <c r="C4" s="538"/>
      <c r="D4" s="538"/>
      <c r="E4" s="538"/>
      <c r="F4" s="539"/>
      <c r="G4" s="487" t="s">
        <v>97</v>
      </c>
      <c r="H4" s="488"/>
      <c r="I4" s="489" t="s">
        <v>98</v>
      </c>
      <c r="J4" s="490"/>
      <c r="K4" s="490"/>
      <c r="L4" s="491"/>
    </row>
    <row r="5" spans="1:14" ht="27" customHeight="1" x14ac:dyDescent="0.25">
      <c r="A5" s="37" t="s">
        <v>165</v>
      </c>
      <c r="B5" s="503"/>
      <c r="C5" s="504"/>
      <c r="D5" s="504"/>
      <c r="E5" s="504"/>
      <c r="F5" s="504"/>
      <c r="G5" s="505" t="s">
        <v>166</v>
      </c>
      <c r="H5" s="506"/>
      <c r="I5" s="503"/>
      <c r="J5" s="504"/>
      <c r="K5" s="504"/>
      <c r="L5" s="507"/>
    </row>
    <row r="6" spans="1:14" x14ac:dyDescent="0.25">
      <c r="F6" s="58"/>
      <c r="G6" s="58"/>
    </row>
    <row r="7" spans="1:14" ht="16.149999999999999" x14ac:dyDescent="0.25">
      <c r="A7" s="38" t="s">
        <v>14</v>
      </c>
      <c r="B7" s="497" t="s">
        <v>11</v>
      </c>
      <c r="C7" s="498"/>
      <c r="D7" s="498"/>
      <c r="E7" s="39"/>
      <c r="F7" s="40" t="s">
        <v>3</v>
      </c>
      <c r="G7" s="39"/>
      <c r="H7" s="499" t="s">
        <v>11</v>
      </c>
      <c r="I7" s="499"/>
      <c r="J7" s="500"/>
      <c r="K7" s="501" t="s">
        <v>12</v>
      </c>
      <c r="L7" s="502"/>
    </row>
    <row r="8" spans="1:14" ht="27" customHeight="1" x14ac:dyDescent="0.25">
      <c r="A8" s="41" t="s">
        <v>5</v>
      </c>
      <c r="B8" s="508"/>
      <c r="C8" s="509"/>
      <c r="D8" s="509"/>
      <c r="E8" s="509"/>
      <c r="F8" s="43" t="s">
        <v>73</v>
      </c>
      <c r="G8" s="509"/>
      <c r="H8" s="509"/>
      <c r="I8" s="509"/>
      <c r="J8" s="521"/>
      <c r="K8" s="56" t="s">
        <v>32</v>
      </c>
      <c r="L8" s="512" t="s">
        <v>72</v>
      </c>
      <c r="N8" s="58"/>
    </row>
    <row r="9" spans="1:14" ht="14.1" customHeight="1" x14ac:dyDescent="0.25">
      <c r="A9" s="515" t="s">
        <v>171</v>
      </c>
      <c r="B9" s="44"/>
      <c r="C9" s="516"/>
      <c r="D9" s="517" t="s">
        <v>20</v>
      </c>
      <c r="E9" s="28"/>
      <c r="F9" s="55" t="s">
        <v>15</v>
      </c>
      <c r="G9" s="55"/>
      <c r="H9" s="517" t="s">
        <v>75</v>
      </c>
      <c r="I9" s="516"/>
      <c r="J9" s="45"/>
      <c r="K9" s="518" t="s">
        <v>33</v>
      </c>
      <c r="L9" s="513"/>
    </row>
    <row r="10" spans="1:14" ht="14.1" customHeight="1" x14ac:dyDescent="0.25">
      <c r="A10" s="515"/>
      <c r="B10" s="44"/>
      <c r="C10" s="516"/>
      <c r="D10" s="517"/>
      <c r="E10" s="28"/>
      <c r="F10" s="55" t="s">
        <v>15</v>
      </c>
      <c r="G10" s="55"/>
      <c r="H10" s="517"/>
      <c r="I10" s="516"/>
      <c r="J10" s="45"/>
      <c r="K10" s="518"/>
      <c r="L10" s="513"/>
    </row>
    <row r="11" spans="1:14" ht="14.1" customHeight="1" x14ac:dyDescent="0.25">
      <c r="A11" s="515" t="s">
        <v>169</v>
      </c>
      <c r="B11" s="44"/>
      <c r="C11" s="516"/>
      <c r="D11" s="517"/>
      <c r="E11" s="28"/>
      <c r="F11" s="55"/>
      <c r="G11" s="55"/>
      <c r="H11" s="517"/>
      <c r="I11" s="516"/>
      <c r="J11" s="45"/>
      <c r="K11" s="518" t="s">
        <v>4</v>
      </c>
      <c r="L11" s="513"/>
    </row>
    <row r="12" spans="1:14" ht="14.1" customHeight="1" x14ac:dyDescent="0.25">
      <c r="A12" s="515"/>
      <c r="B12" s="44"/>
      <c r="C12" s="516"/>
      <c r="D12" s="517"/>
      <c r="E12" s="28"/>
      <c r="F12" s="55"/>
      <c r="G12" s="55"/>
      <c r="H12" s="517"/>
      <c r="I12" s="516"/>
      <c r="J12" s="45"/>
      <c r="K12" s="518"/>
      <c r="L12" s="513"/>
    </row>
    <row r="13" spans="1:14" ht="14.1" customHeight="1" x14ac:dyDescent="0.25">
      <c r="A13" s="57"/>
      <c r="B13" s="44"/>
      <c r="C13" s="54"/>
      <c r="D13" s="55"/>
      <c r="E13" s="28"/>
      <c r="F13" s="55"/>
      <c r="G13" s="55"/>
      <c r="H13" s="55"/>
      <c r="I13" s="54"/>
      <c r="J13" s="45"/>
      <c r="K13" s="518"/>
      <c r="L13" s="514"/>
    </row>
    <row r="14" spans="1:14" ht="27.75" customHeight="1" x14ac:dyDescent="0.25">
      <c r="A14" s="41" t="s">
        <v>5</v>
      </c>
      <c r="B14" s="508"/>
      <c r="C14" s="509"/>
      <c r="D14" s="509"/>
      <c r="E14" s="509"/>
      <c r="F14" s="43" t="s">
        <v>73</v>
      </c>
      <c r="G14" s="509"/>
      <c r="H14" s="509"/>
      <c r="I14" s="509"/>
      <c r="J14" s="521"/>
      <c r="K14" s="56" t="s">
        <v>32</v>
      </c>
      <c r="L14" s="512" t="s">
        <v>72</v>
      </c>
    </row>
    <row r="15" spans="1:14" ht="14.1" customHeight="1" x14ac:dyDescent="0.25">
      <c r="A15" s="515" t="s">
        <v>171</v>
      </c>
      <c r="B15" s="44"/>
      <c r="C15" s="516"/>
      <c r="D15" s="517" t="s">
        <v>20</v>
      </c>
      <c r="E15" s="28"/>
      <c r="F15" s="55" t="s">
        <v>15</v>
      </c>
      <c r="G15" s="55"/>
      <c r="H15" s="517" t="s">
        <v>75</v>
      </c>
      <c r="I15" s="516"/>
      <c r="J15" s="45"/>
      <c r="K15" s="518" t="s">
        <v>33</v>
      </c>
      <c r="L15" s="513"/>
    </row>
    <row r="16" spans="1:14" ht="14.1" customHeight="1" x14ac:dyDescent="0.25">
      <c r="A16" s="515"/>
      <c r="B16" s="44"/>
      <c r="C16" s="516"/>
      <c r="D16" s="517"/>
      <c r="E16" s="28"/>
      <c r="F16" s="55" t="s">
        <v>15</v>
      </c>
      <c r="G16" s="55"/>
      <c r="H16" s="517"/>
      <c r="I16" s="516"/>
      <c r="J16" s="45"/>
      <c r="K16" s="518"/>
      <c r="L16" s="513"/>
    </row>
    <row r="17" spans="1:12" ht="14.1" customHeight="1" x14ac:dyDescent="0.25">
      <c r="A17" s="515" t="s">
        <v>170</v>
      </c>
      <c r="B17" s="44"/>
      <c r="C17" s="516"/>
      <c r="D17" s="517"/>
      <c r="E17" s="28"/>
      <c r="F17" s="543"/>
      <c r="G17" s="55"/>
      <c r="H17" s="517"/>
      <c r="I17" s="516"/>
      <c r="J17" s="45"/>
      <c r="K17" s="518" t="s">
        <v>4</v>
      </c>
      <c r="L17" s="513"/>
    </row>
    <row r="18" spans="1:12" ht="14.1" customHeight="1" x14ac:dyDescent="0.25">
      <c r="A18" s="515"/>
      <c r="B18" s="44"/>
      <c r="C18" s="516"/>
      <c r="D18" s="517"/>
      <c r="E18" s="28"/>
      <c r="F18" s="543"/>
      <c r="G18" s="55"/>
      <c r="H18" s="517"/>
      <c r="I18" s="516"/>
      <c r="J18" s="45"/>
      <c r="K18" s="518"/>
      <c r="L18" s="513"/>
    </row>
    <row r="19" spans="1:12" ht="14.1" customHeight="1" x14ac:dyDescent="0.25">
      <c r="A19" s="46"/>
      <c r="B19" s="44"/>
      <c r="C19" s="54"/>
      <c r="D19" s="55"/>
      <c r="E19" s="28"/>
      <c r="F19" s="55"/>
      <c r="G19" s="55"/>
      <c r="H19" s="55"/>
      <c r="I19" s="54"/>
      <c r="J19" s="45"/>
      <c r="K19" s="518"/>
      <c r="L19" s="514"/>
    </row>
    <row r="20" spans="1:12" ht="27.75" customHeight="1" x14ac:dyDescent="0.25">
      <c r="A20" s="41" t="s">
        <v>7</v>
      </c>
      <c r="B20" s="508"/>
      <c r="C20" s="509"/>
      <c r="D20" s="509"/>
      <c r="E20" s="509"/>
      <c r="F20" s="43" t="s">
        <v>73</v>
      </c>
      <c r="G20" s="510"/>
      <c r="H20" s="510"/>
      <c r="I20" s="510"/>
      <c r="J20" s="511"/>
      <c r="K20" s="56" t="s">
        <v>32</v>
      </c>
      <c r="L20" s="512" t="s">
        <v>72</v>
      </c>
    </row>
    <row r="21" spans="1:12" ht="14.1" customHeight="1" x14ac:dyDescent="0.25">
      <c r="A21" s="515" t="s">
        <v>172</v>
      </c>
      <c r="B21" s="44"/>
      <c r="C21" s="516"/>
      <c r="D21" s="517" t="s">
        <v>20</v>
      </c>
      <c r="E21" s="28"/>
      <c r="F21" s="55" t="s">
        <v>15</v>
      </c>
      <c r="G21" s="55"/>
      <c r="H21" s="517" t="s">
        <v>75</v>
      </c>
      <c r="I21" s="516"/>
      <c r="J21" s="45"/>
      <c r="K21" s="518" t="s">
        <v>33</v>
      </c>
      <c r="L21" s="513"/>
    </row>
    <row r="22" spans="1:12" ht="14.1" customHeight="1" x14ac:dyDescent="0.25">
      <c r="A22" s="515"/>
      <c r="B22" s="44"/>
      <c r="C22" s="516"/>
      <c r="D22" s="517"/>
      <c r="E22" s="28"/>
      <c r="F22" s="55" t="s">
        <v>15</v>
      </c>
      <c r="G22" s="55"/>
      <c r="H22" s="517"/>
      <c r="I22" s="516"/>
      <c r="J22" s="45"/>
      <c r="K22" s="518"/>
      <c r="L22" s="513"/>
    </row>
    <row r="23" spans="1:12" ht="14.1" customHeight="1" x14ac:dyDescent="0.25">
      <c r="A23" s="515" t="s">
        <v>173</v>
      </c>
      <c r="B23" s="44"/>
      <c r="C23" s="516"/>
      <c r="D23" s="517"/>
      <c r="E23" s="28"/>
      <c r="F23" s="55"/>
      <c r="G23" s="55"/>
      <c r="H23" s="517"/>
      <c r="I23" s="516"/>
      <c r="J23" s="45"/>
      <c r="K23" s="518" t="s">
        <v>4</v>
      </c>
      <c r="L23" s="513"/>
    </row>
    <row r="24" spans="1:12" ht="14.1" customHeight="1" x14ac:dyDescent="0.25">
      <c r="A24" s="515"/>
      <c r="B24" s="44"/>
      <c r="C24" s="516"/>
      <c r="D24" s="517"/>
      <c r="E24" s="28"/>
      <c r="F24" s="55"/>
      <c r="G24" s="55"/>
      <c r="H24" s="517"/>
      <c r="I24" s="516"/>
      <c r="J24" s="45"/>
      <c r="K24" s="518"/>
      <c r="L24" s="513"/>
    </row>
    <row r="25" spans="1:12" ht="14.1" customHeight="1" x14ac:dyDescent="0.25">
      <c r="A25" s="57"/>
      <c r="B25" s="44"/>
      <c r="C25" s="54"/>
      <c r="D25" s="55"/>
      <c r="E25" s="28"/>
      <c r="F25" s="55"/>
      <c r="G25" s="55"/>
      <c r="H25" s="55"/>
      <c r="I25" s="54"/>
      <c r="J25" s="45"/>
      <c r="K25" s="518"/>
      <c r="L25" s="514"/>
    </row>
    <row r="26" spans="1:12" ht="27" customHeight="1" x14ac:dyDescent="0.25">
      <c r="A26" s="41" t="s">
        <v>7</v>
      </c>
      <c r="B26" s="508"/>
      <c r="C26" s="509"/>
      <c r="D26" s="509"/>
      <c r="E26" s="509"/>
      <c r="F26" s="43" t="s">
        <v>73</v>
      </c>
      <c r="G26" s="510"/>
      <c r="H26" s="510"/>
      <c r="I26" s="510"/>
      <c r="J26" s="511"/>
      <c r="K26" s="56" t="s">
        <v>32</v>
      </c>
      <c r="L26" s="512" t="s">
        <v>72</v>
      </c>
    </row>
    <row r="27" spans="1:12" ht="14.1" customHeight="1" x14ac:dyDescent="0.25">
      <c r="A27" s="515" t="s">
        <v>174</v>
      </c>
      <c r="B27" s="44"/>
      <c r="C27" s="516"/>
      <c r="D27" s="517" t="s">
        <v>20</v>
      </c>
      <c r="E27" s="28"/>
      <c r="F27" s="55" t="s">
        <v>15</v>
      </c>
      <c r="G27" s="55"/>
      <c r="H27" s="517" t="s">
        <v>75</v>
      </c>
      <c r="I27" s="516"/>
      <c r="J27" s="45"/>
      <c r="K27" s="518" t="s">
        <v>33</v>
      </c>
      <c r="L27" s="513"/>
    </row>
    <row r="28" spans="1:12" ht="14.1" customHeight="1" x14ac:dyDescent="0.25">
      <c r="A28" s="515"/>
      <c r="B28" s="44"/>
      <c r="C28" s="516"/>
      <c r="D28" s="517"/>
      <c r="E28" s="28"/>
      <c r="F28" s="55" t="s">
        <v>15</v>
      </c>
      <c r="G28" s="55"/>
      <c r="H28" s="517"/>
      <c r="I28" s="516"/>
      <c r="J28" s="45"/>
      <c r="K28" s="518"/>
      <c r="L28" s="513"/>
    </row>
    <row r="29" spans="1:12" ht="14.1" customHeight="1" x14ac:dyDescent="0.25">
      <c r="A29" s="515" t="s">
        <v>164</v>
      </c>
      <c r="B29" s="44"/>
      <c r="C29" s="516"/>
      <c r="D29" s="517"/>
      <c r="E29" s="28"/>
      <c r="F29" s="55"/>
      <c r="G29" s="55"/>
      <c r="H29" s="517"/>
      <c r="I29" s="516"/>
      <c r="J29" s="45"/>
      <c r="K29" s="518" t="s">
        <v>4</v>
      </c>
      <c r="L29" s="513"/>
    </row>
    <row r="30" spans="1:12" ht="14.1" customHeight="1" x14ac:dyDescent="0.25">
      <c r="A30" s="515"/>
      <c r="B30" s="44"/>
      <c r="C30" s="516"/>
      <c r="D30" s="517"/>
      <c r="E30" s="28"/>
      <c r="F30" s="55"/>
      <c r="G30" s="55"/>
      <c r="H30" s="517"/>
      <c r="I30" s="516"/>
      <c r="J30" s="45"/>
      <c r="K30" s="518"/>
      <c r="L30" s="513"/>
    </row>
    <row r="31" spans="1:12" ht="14.1" customHeight="1" x14ac:dyDescent="0.25">
      <c r="A31" s="46"/>
      <c r="B31" s="47"/>
      <c r="C31" s="48"/>
      <c r="D31" s="49"/>
      <c r="E31" s="50"/>
      <c r="F31" s="49"/>
      <c r="G31" s="49"/>
      <c r="H31" s="49"/>
      <c r="I31" s="48"/>
      <c r="J31" s="51"/>
      <c r="K31" s="518"/>
      <c r="L31" s="514"/>
    </row>
    <row r="32" spans="1:12" ht="17.100000000000001" customHeight="1" x14ac:dyDescent="0.25">
      <c r="F32" s="58"/>
      <c r="G32" s="58"/>
    </row>
    <row r="33" spans="1:12" ht="17.100000000000001" customHeight="1" x14ac:dyDescent="0.25">
      <c r="A33" s="544" t="s">
        <v>175</v>
      </c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</row>
    <row r="34" spans="1:12" ht="17.100000000000001" customHeight="1" x14ac:dyDescent="0.25">
      <c r="A34" s="545"/>
      <c r="B34" s="545"/>
      <c r="C34" s="545"/>
      <c r="D34" s="545"/>
      <c r="E34" s="545"/>
      <c r="F34" s="545"/>
      <c r="G34" s="545"/>
      <c r="H34" s="545"/>
      <c r="I34" s="545"/>
      <c r="J34" s="545"/>
      <c r="K34" s="545"/>
      <c r="L34" s="545"/>
    </row>
    <row r="35" spans="1:12" ht="17.100000000000001" customHeight="1" x14ac:dyDescent="0.25">
      <c r="A35" s="545"/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</row>
    <row r="36" spans="1:12" x14ac:dyDescent="0.25">
      <c r="A36" s="545"/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</row>
  </sheetData>
  <mergeCells count="76">
    <mergeCell ref="A33:L36"/>
    <mergeCell ref="A29:A30"/>
    <mergeCell ref="C29:C30"/>
    <mergeCell ref="D29:D30"/>
    <mergeCell ref="H29:H30"/>
    <mergeCell ref="I29:I30"/>
    <mergeCell ref="K29:K31"/>
    <mergeCell ref="L26:L31"/>
    <mergeCell ref="A27:A28"/>
    <mergeCell ref="C27:C28"/>
    <mergeCell ref="D27:D28"/>
    <mergeCell ref="H27:H28"/>
    <mergeCell ref="I27:I28"/>
    <mergeCell ref="K27:K28"/>
    <mergeCell ref="H23:H24"/>
    <mergeCell ref="I23:I24"/>
    <mergeCell ref="K23:K25"/>
    <mergeCell ref="B26:E26"/>
    <mergeCell ref="G26:J26"/>
    <mergeCell ref="B20:E20"/>
    <mergeCell ref="G20:J20"/>
    <mergeCell ref="L20:L25"/>
    <mergeCell ref="A21:A22"/>
    <mergeCell ref="C21:C22"/>
    <mergeCell ref="D21:D22"/>
    <mergeCell ref="H21:H22"/>
    <mergeCell ref="I21:I22"/>
    <mergeCell ref="K21:K22"/>
    <mergeCell ref="A23:A24"/>
    <mergeCell ref="C23:C24"/>
    <mergeCell ref="D23:D24"/>
    <mergeCell ref="L14:L19"/>
    <mergeCell ref="A15:A16"/>
    <mergeCell ref="C15:C16"/>
    <mergeCell ref="D15:D16"/>
    <mergeCell ref="H15:H16"/>
    <mergeCell ref="I15:I16"/>
    <mergeCell ref="K15:K16"/>
    <mergeCell ref="A17:A18"/>
    <mergeCell ref="C17:C18"/>
    <mergeCell ref="D17:D18"/>
    <mergeCell ref="B14:E14"/>
    <mergeCell ref="G14:J14"/>
    <mergeCell ref="F17:F18"/>
    <mergeCell ref="H17:H18"/>
    <mergeCell ref="I17:I18"/>
    <mergeCell ref="K17:K19"/>
    <mergeCell ref="B8:E8"/>
    <mergeCell ref="G8:J8"/>
    <mergeCell ref="L8:L13"/>
    <mergeCell ref="A9:A10"/>
    <mergeCell ref="C9:C10"/>
    <mergeCell ref="D9:D10"/>
    <mergeCell ref="H9:H10"/>
    <mergeCell ref="I9:I10"/>
    <mergeCell ref="K9:K10"/>
    <mergeCell ref="A11:A12"/>
    <mergeCell ref="C11:C12"/>
    <mergeCell ref="D11:D12"/>
    <mergeCell ref="H11:H12"/>
    <mergeCell ref="I11:I12"/>
    <mergeCell ref="K11:K13"/>
    <mergeCell ref="B5:F5"/>
    <mergeCell ref="G5:H5"/>
    <mergeCell ref="I5:L5"/>
    <mergeCell ref="B7:D7"/>
    <mergeCell ref="H7:J7"/>
    <mergeCell ref="K7:L7"/>
    <mergeCell ref="B4:F4"/>
    <mergeCell ref="G4:H4"/>
    <mergeCell ref="I4:L4"/>
    <mergeCell ref="A1:L1"/>
    <mergeCell ref="B2:F2"/>
    <mergeCell ref="B3:F3"/>
    <mergeCell ref="G3:H3"/>
    <mergeCell ref="I3:L3"/>
  </mergeCells>
  <phoneticPr fontId="6"/>
  <pageMargins left="0.70866141732283472" right="0.70866141732283472" top="0.94488188976377963" bottom="0.74803149606299213" header="0.31496062992125984" footer="0.31496062992125984"/>
  <pageSetup paperSize="9" scale="99" orientation="portrait" horizontalDpi="4294967293" r:id="rId1"/>
  <headerFooter>
    <oddHeader>&amp;C&amp;16 ２０２２年度　第３９回ニッサングリーンカップ
山梨県U-12サッカー選手権大会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7"/>
  <sheetViews>
    <sheetView view="pageBreakPreview" zoomScale="85" zoomScaleNormal="75" zoomScaleSheetLayoutView="85" zoomScalePageLayoutView="75" workbookViewId="0">
      <selection activeCell="D11" sqref="D11"/>
    </sheetView>
  </sheetViews>
  <sheetFormatPr defaultColWidth="9" defaultRowHeight="12.75" x14ac:dyDescent="0.25"/>
  <cols>
    <col min="1" max="1" width="1.73046875" style="140" customWidth="1"/>
    <col min="2" max="2" width="9.06640625" style="142" customWidth="1"/>
    <col min="3" max="3" width="6.73046875" style="143" customWidth="1"/>
    <col min="4" max="4" width="14.3984375" style="143" bestFit="1" customWidth="1"/>
    <col min="5" max="5" width="8.3984375" style="143" customWidth="1"/>
    <col min="6" max="6" width="12.33203125" style="143" customWidth="1"/>
    <col min="7" max="7" width="30.3984375" style="140" customWidth="1"/>
    <col min="8" max="8" width="6" style="143" bestFit="1" customWidth="1"/>
    <col min="9" max="9" width="11.3984375" style="143" customWidth="1"/>
    <col min="10" max="10" width="9" style="143" bestFit="1" customWidth="1"/>
    <col min="11" max="11" width="9" style="143"/>
    <col min="12" max="12" width="12.59765625" style="141" customWidth="1"/>
    <col min="13" max="13" width="11.19921875" style="140" customWidth="1"/>
    <col min="14" max="16384" width="9" style="140"/>
  </cols>
  <sheetData>
    <row r="1" spans="1:13" ht="26.85" customHeight="1" x14ac:dyDescent="0.25">
      <c r="B1" s="550" t="s">
        <v>408</v>
      </c>
      <c r="C1" s="550"/>
      <c r="D1" s="550"/>
      <c r="E1" s="550"/>
      <c r="F1" s="550"/>
      <c r="G1" s="550"/>
      <c r="H1" s="550"/>
      <c r="I1" s="550"/>
      <c r="J1" s="550"/>
      <c r="K1" s="550"/>
    </row>
    <row r="2" spans="1:13" ht="21" x14ac:dyDescent="0.25">
      <c r="C2" s="142"/>
      <c r="E2" s="140"/>
      <c r="F2" s="551" t="s">
        <v>142</v>
      </c>
      <c r="G2" s="551"/>
      <c r="H2" s="551"/>
      <c r="L2" s="140"/>
    </row>
    <row r="3" spans="1:13" ht="48.4" customHeight="1" x14ac:dyDescent="0.25">
      <c r="A3" s="552" t="s">
        <v>157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</row>
    <row r="4" spans="1:13" ht="16.05" customHeight="1" x14ac:dyDescent="0.25">
      <c r="A4" s="553" t="s">
        <v>143</v>
      </c>
      <c r="B4" s="553"/>
    </row>
    <row r="5" spans="1:13" ht="16.05" customHeight="1" x14ac:dyDescent="0.25">
      <c r="A5" s="144"/>
      <c r="B5" s="145" t="s">
        <v>144</v>
      </c>
      <c r="C5" s="146" t="s">
        <v>145</v>
      </c>
      <c r="D5" s="146" t="s">
        <v>11</v>
      </c>
      <c r="E5" s="147" t="s">
        <v>146</v>
      </c>
      <c r="F5" s="148" t="s">
        <v>147</v>
      </c>
      <c r="G5" s="146" t="s">
        <v>148</v>
      </c>
      <c r="H5" s="146" t="s">
        <v>149</v>
      </c>
      <c r="I5" s="146" t="s">
        <v>150</v>
      </c>
      <c r="J5" s="146" t="s">
        <v>12</v>
      </c>
      <c r="K5" s="146" t="s">
        <v>151</v>
      </c>
      <c r="L5" s="148" t="s">
        <v>152</v>
      </c>
      <c r="M5" s="149" t="s">
        <v>153</v>
      </c>
    </row>
    <row r="6" spans="1:13" x14ac:dyDescent="0.25">
      <c r="A6" s="150"/>
      <c r="B6" s="151"/>
      <c r="C6" s="152"/>
      <c r="D6" s="153"/>
      <c r="E6" s="152"/>
      <c r="F6" s="153"/>
      <c r="G6" s="154"/>
      <c r="H6" s="152"/>
      <c r="I6" s="152"/>
      <c r="J6" s="153"/>
      <c r="K6" s="153"/>
      <c r="L6" s="153"/>
      <c r="M6" s="150"/>
    </row>
    <row r="7" spans="1:13" ht="16.05" customHeight="1" x14ac:dyDescent="0.25">
      <c r="A7" s="150"/>
      <c r="B7" s="155"/>
      <c r="C7" s="149"/>
      <c r="D7" s="156"/>
      <c r="E7" s="149"/>
      <c r="F7" s="156"/>
      <c r="G7" s="150"/>
      <c r="H7" s="149"/>
      <c r="I7" s="156"/>
      <c r="J7" s="156"/>
      <c r="K7" s="156"/>
      <c r="L7" s="156"/>
      <c r="M7" s="157"/>
    </row>
    <row r="8" spans="1:13" x14ac:dyDescent="0.25">
      <c r="A8" s="150"/>
      <c r="B8" s="151"/>
      <c r="C8" s="152"/>
      <c r="D8" s="153"/>
      <c r="E8" s="152"/>
      <c r="F8" s="153"/>
      <c r="G8" s="154"/>
      <c r="H8" s="152"/>
      <c r="I8" s="153"/>
      <c r="J8" s="153"/>
      <c r="K8" s="153"/>
      <c r="L8" s="153"/>
      <c r="M8" s="157"/>
    </row>
    <row r="9" spans="1:13" x14ac:dyDescent="0.25">
      <c r="A9" s="150"/>
      <c r="B9" s="151"/>
      <c r="C9" s="152"/>
      <c r="D9" s="153"/>
      <c r="E9" s="152"/>
      <c r="F9" s="153"/>
      <c r="G9" s="159"/>
      <c r="H9" s="152"/>
      <c r="I9" s="153"/>
      <c r="J9" s="153"/>
      <c r="K9" s="153"/>
      <c r="L9" s="153"/>
      <c r="M9" s="157"/>
    </row>
    <row r="10" spans="1:13" x14ac:dyDescent="0.25">
      <c r="A10" s="150"/>
      <c r="B10" s="151"/>
      <c r="C10" s="152"/>
      <c r="D10" s="153"/>
      <c r="E10" s="152"/>
      <c r="F10" s="153"/>
      <c r="G10" s="160"/>
      <c r="H10" s="152"/>
      <c r="I10" s="153"/>
      <c r="J10" s="153"/>
      <c r="K10" s="153"/>
      <c r="L10" s="153"/>
      <c r="M10" s="157"/>
    </row>
    <row r="11" spans="1:13" ht="16.05" customHeight="1" x14ac:dyDescent="0.25">
      <c r="A11" s="150"/>
      <c r="B11" s="151"/>
      <c r="C11" s="152"/>
      <c r="D11" s="153"/>
      <c r="E11" s="158"/>
      <c r="F11" s="153"/>
      <c r="G11" s="160"/>
      <c r="H11" s="152"/>
      <c r="I11" s="153"/>
      <c r="J11" s="153"/>
      <c r="K11" s="153"/>
      <c r="L11" s="153"/>
      <c r="M11" s="157"/>
    </row>
    <row r="12" spans="1:13" ht="16.05" customHeight="1" x14ac:dyDescent="0.25">
      <c r="A12" s="150"/>
      <c r="B12" s="151"/>
      <c r="C12" s="152"/>
      <c r="D12" s="153"/>
      <c r="E12" s="158"/>
      <c r="F12" s="153"/>
      <c r="G12" s="160"/>
      <c r="H12" s="152"/>
      <c r="I12" s="153"/>
      <c r="J12" s="153"/>
      <c r="K12" s="153"/>
      <c r="L12" s="153"/>
      <c r="M12" s="157"/>
    </row>
    <row r="13" spans="1:13" x14ac:dyDescent="0.25">
      <c r="A13" s="150"/>
      <c r="B13" s="151"/>
      <c r="C13" s="152"/>
      <c r="D13" s="153"/>
      <c r="E13" s="152"/>
      <c r="F13" s="153"/>
      <c r="G13" s="154"/>
      <c r="H13" s="152"/>
      <c r="I13" s="153"/>
      <c r="J13" s="153"/>
      <c r="K13" s="153"/>
      <c r="L13" s="153"/>
      <c r="M13" s="157"/>
    </row>
    <row r="14" spans="1:13" x14ac:dyDescent="0.25">
      <c r="A14" s="150"/>
      <c r="B14" s="161"/>
      <c r="C14" s="162"/>
      <c r="D14" s="163"/>
      <c r="E14" s="162"/>
      <c r="F14" s="163"/>
      <c r="G14" s="164"/>
      <c r="H14" s="162"/>
      <c r="I14" s="163"/>
      <c r="J14" s="163"/>
      <c r="K14" s="163"/>
      <c r="L14" s="163"/>
      <c r="M14" s="157"/>
    </row>
    <row r="15" spans="1:13" x14ac:dyDescent="0.25">
      <c r="A15" s="150"/>
      <c r="B15" s="161"/>
      <c r="C15" s="162"/>
      <c r="D15" s="163"/>
      <c r="E15" s="162"/>
      <c r="F15" s="163"/>
      <c r="G15" s="164"/>
      <c r="H15" s="162"/>
      <c r="I15" s="163"/>
      <c r="J15" s="163"/>
      <c r="K15" s="163"/>
      <c r="L15" s="163"/>
      <c r="M15" s="157"/>
    </row>
    <row r="16" spans="1:13" x14ac:dyDescent="0.25">
      <c r="A16" s="150"/>
      <c r="B16" s="161"/>
      <c r="C16" s="162"/>
      <c r="D16" s="163"/>
      <c r="E16" s="162"/>
      <c r="F16" s="163"/>
      <c r="G16" s="164"/>
      <c r="H16" s="162"/>
      <c r="I16" s="163"/>
      <c r="J16" s="163"/>
      <c r="K16" s="163"/>
      <c r="L16" s="163"/>
      <c r="M16" s="157"/>
    </row>
    <row r="17" spans="1:13" x14ac:dyDescent="0.25">
      <c r="A17" s="165"/>
      <c r="B17" s="161"/>
      <c r="C17" s="162"/>
      <c r="D17" s="163"/>
      <c r="E17" s="162"/>
      <c r="F17" s="163"/>
      <c r="G17" s="164"/>
      <c r="H17" s="162"/>
      <c r="I17" s="163"/>
      <c r="J17" s="163"/>
      <c r="K17" s="163"/>
      <c r="L17" s="163"/>
      <c r="M17" s="157"/>
    </row>
    <row r="18" spans="1:13" x14ac:dyDescent="0.25">
      <c r="A18" s="165"/>
      <c r="B18" s="161"/>
      <c r="C18" s="162"/>
      <c r="D18" s="163"/>
      <c r="E18" s="162"/>
      <c r="F18" s="163"/>
      <c r="G18" s="164"/>
      <c r="H18" s="162"/>
      <c r="I18" s="163"/>
      <c r="J18" s="163"/>
      <c r="K18" s="163"/>
      <c r="L18" s="163"/>
      <c r="M18" s="157"/>
    </row>
    <row r="19" spans="1:13" ht="16.05" customHeight="1" x14ac:dyDescent="0.25">
      <c r="A19" s="166"/>
      <c r="B19" s="167"/>
      <c r="C19" s="168"/>
      <c r="D19" s="163"/>
      <c r="E19" s="168"/>
      <c r="F19" s="163"/>
      <c r="G19" s="165"/>
      <c r="H19" s="168"/>
      <c r="I19" s="163"/>
      <c r="J19" s="163"/>
      <c r="K19" s="163"/>
      <c r="L19" s="163"/>
      <c r="M19" s="157"/>
    </row>
    <row r="20" spans="1:13" ht="16.05" customHeight="1" x14ac:dyDescent="0.25">
      <c r="A20" s="554" t="s">
        <v>154</v>
      </c>
      <c r="B20" s="554"/>
      <c r="F20" s="141"/>
    </row>
    <row r="21" spans="1:13" ht="16.05" customHeight="1" x14ac:dyDescent="0.25">
      <c r="A21" s="144"/>
      <c r="B21" s="145" t="s">
        <v>144</v>
      </c>
      <c r="C21" s="146" t="s">
        <v>145</v>
      </c>
      <c r="D21" s="146" t="s">
        <v>11</v>
      </c>
      <c r="E21" s="146" t="s">
        <v>146</v>
      </c>
      <c r="F21" s="148" t="s">
        <v>147</v>
      </c>
      <c r="G21" s="146" t="s">
        <v>148</v>
      </c>
      <c r="H21" s="147" t="s">
        <v>149</v>
      </c>
      <c r="I21" s="146" t="s">
        <v>150</v>
      </c>
      <c r="J21" s="147" t="s">
        <v>12</v>
      </c>
      <c r="K21" s="147" t="s">
        <v>151</v>
      </c>
      <c r="L21" s="148" t="s">
        <v>152</v>
      </c>
      <c r="M21" s="150" t="s">
        <v>153</v>
      </c>
    </row>
    <row r="22" spans="1:13" ht="16.05" customHeight="1" x14ac:dyDescent="0.25">
      <c r="A22" s="150"/>
      <c r="B22" s="169"/>
      <c r="C22" s="149"/>
      <c r="D22" s="149"/>
      <c r="E22" s="149"/>
      <c r="F22" s="149"/>
      <c r="G22" s="150"/>
      <c r="H22" s="149"/>
      <c r="I22" s="149"/>
      <c r="J22" s="149"/>
      <c r="K22" s="149"/>
      <c r="L22" s="170"/>
      <c r="M22" s="150"/>
    </row>
    <row r="23" spans="1:13" ht="16.05" customHeight="1" x14ac:dyDescent="0.25">
      <c r="A23" s="150"/>
      <c r="B23" s="169"/>
      <c r="C23" s="149"/>
      <c r="D23" s="149"/>
      <c r="E23" s="149"/>
      <c r="F23" s="149"/>
      <c r="G23" s="150"/>
      <c r="H23" s="149"/>
      <c r="I23" s="149"/>
      <c r="J23" s="149"/>
      <c r="K23" s="149"/>
      <c r="L23" s="171"/>
      <c r="M23" s="150"/>
    </row>
    <row r="24" spans="1:13" ht="16.05" customHeight="1" thickBot="1" x14ac:dyDescent="0.3">
      <c r="A24" s="150"/>
      <c r="B24" s="169"/>
      <c r="C24" s="149"/>
      <c r="D24" s="149"/>
      <c r="E24" s="149"/>
      <c r="F24" s="149"/>
      <c r="G24" s="150"/>
      <c r="H24" s="149"/>
      <c r="I24" s="149"/>
      <c r="J24" s="149"/>
      <c r="K24" s="149"/>
      <c r="L24" s="156"/>
      <c r="M24" s="150"/>
    </row>
    <row r="25" spans="1:13" ht="14.25" customHeight="1" thickTop="1" thickBot="1" x14ac:dyDescent="0.3">
      <c r="A25" s="546" t="s">
        <v>155</v>
      </c>
      <c r="B25" s="547"/>
      <c r="C25" s="548"/>
      <c r="D25" s="549"/>
      <c r="E25" s="172"/>
      <c r="F25" s="172"/>
      <c r="G25" s="172"/>
      <c r="H25" s="172"/>
      <c r="I25" s="172"/>
      <c r="J25" s="172"/>
      <c r="L25" s="173"/>
    </row>
    <row r="26" spans="1:13" ht="14.65" thickTop="1" x14ac:dyDescent="0.25">
      <c r="A26" s="144"/>
      <c r="B26" s="145" t="s">
        <v>144</v>
      </c>
      <c r="C26" s="146" t="s">
        <v>145</v>
      </c>
      <c r="D26" s="145" t="s">
        <v>11</v>
      </c>
      <c r="E26" s="146" t="s">
        <v>146</v>
      </c>
      <c r="F26" s="148" t="s">
        <v>147</v>
      </c>
      <c r="G26" s="146" t="s">
        <v>156</v>
      </c>
      <c r="H26" s="147" t="s">
        <v>149</v>
      </c>
      <c r="I26" s="146" t="s">
        <v>150</v>
      </c>
      <c r="J26" s="147" t="s">
        <v>12</v>
      </c>
      <c r="K26" s="147" t="s">
        <v>151</v>
      </c>
      <c r="L26" s="148" t="s">
        <v>152</v>
      </c>
      <c r="M26" s="150"/>
    </row>
    <row r="27" spans="1:13" x14ac:dyDescent="0.25">
      <c r="A27" s="150"/>
      <c r="B27" s="155"/>
      <c r="C27" s="149"/>
      <c r="D27" s="149"/>
      <c r="E27" s="149"/>
      <c r="F27" s="149"/>
      <c r="G27" s="174"/>
      <c r="H27" s="149"/>
      <c r="I27" s="149"/>
      <c r="J27" s="149"/>
      <c r="K27" s="149"/>
      <c r="L27" s="175"/>
      <c r="M27" s="150"/>
    </row>
    <row r="28" spans="1:13" x14ac:dyDescent="0.25">
      <c r="A28" s="150"/>
      <c r="B28" s="155"/>
      <c r="C28" s="149"/>
      <c r="D28" s="149"/>
      <c r="E28" s="149"/>
      <c r="F28" s="149"/>
      <c r="G28" s="174"/>
      <c r="H28" s="149"/>
      <c r="I28" s="149"/>
      <c r="J28" s="149"/>
      <c r="K28" s="149"/>
      <c r="L28" s="175"/>
      <c r="M28" s="150"/>
    </row>
    <row r="29" spans="1:13" x14ac:dyDescent="0.25">
      <c r="A29" s="150"/>
      <c r="B29" s="155"/>
      <c r="C29" s="149"/>
      <c r="D29" s="149"/>
      <c r="E29" s="149"/>
      <c r="F29" s="149"/>
      <c r="G29" s="150"/>
      <c r="H29" s="149"/>
      <c r="I29" s="149"/>
      <c r="J29" s="149"/>
      <c r="K29" s="149"/>
      <c r="L29" s="175"/>
      <c r="M29" s="150"/>
    </row>
    <row r="30" spans="1:13" ht="14.25" x14ac:dyDescent="0.25">
      <c r="B30" s="176"/>
      <c r="C30" s="177"/>
      <c r="D30" s="177"/>
      <c r="E30" s="178"/>
      <c r="F30" s="178"/>
      <c r="G30" s="178"/>
      <c r="H30" s="179"/>
      <c r="I30" s="179"/>
      <c r="J30" s="180"/>
      <c r="L30" s="173"/>
    </row>
    <row r="31" spans="1:13" ht="14.25" x14ac:dyDescent="0.25">
      <c r="B31" s="176"/>
      <c r="C31" s="177"/>
      <c r="D31" s="177"/>
      <c r="E31" s="178"/>
      <c r="F31" s="178"/>
      <c r="G31" s="178"/>
      <c r="H31" s="179"/>
      <c r="I31" s="179"/>
      <c r="J31" s="180"/>
      <c r="L31" s="173"/>
    </row>
    <row r="32" spans="1:13" s="143" customFormat="1" ht="14.25" x14ac:dyDescent="0.25">
      <c r="B32" s="181"/>
      <c r="D32" s="180"/>
      <c r="E32" s="182"/>
      <c r="F32" s="182"/>
      <c r="G32" s="183"/>
      <c r="H32" s="182"/>
      <c r="I32" s="182"/>
      <c r="L32" s="184"/>
    </row>
    <row r="34" spans="2:11" ht="13.5" customHeight="1" x14ac:dyDescent="0.25">
      <c r="B34" s="185"/>
      <c r="C34" s="186"/>
      <c r="E34" s="180"/>
      <c r="F34" s="186"/>
      <c r="G34" s="186"/>
      <c r="H34" s="186"/>
      <c r="I34" s="186"/>
      <c r="J34" s="186"/>
      <c r="K34" s="186"/>
    </row>
    <row r="35" spans="2:11" x14ac:dyDescent="0.25">
      <c r="C35" s="186"/>
      <c r="F35" s="186"/>
      <c r="G35" s="186"/>
      <c r="H35" s="186"/>
      <c r="I35" s="186"/>
      <c r="J35" s="186"/>
      <c r="K35" s="186"/>
    </row>
    <row r="36" spans="2:11" x14ac:dyDescent="0.25">
      <c r="C36" s="186"/>
      <c r="F36" s="186"/>
      <c r="G36" s="186"/>
      <c r="H36" s="186"/>
      <c r="I36" s="186"/>
      <c r="J36" s="186"/>
      <c r="K36" s="186"/>
    </row>
    <row r="37" spans="2:11" x14ac:dyDescent="0.25">
      <c r="C37" s="186"/>
      <c r="F37" s="186"/>
      <c r="G37" s="186"/>
      <c r="H37" s="186"/>
      <c r="I37" s="186"/>
    </row>
  </sheetData>
  <mergeCells count="6">
    <mergeCell ref="A25:D25"/>
    <mergeCell ref="B1:K1"/>
    <mergeCell ref="F2:H2"/>
    <mergeCell ref="A3:M3"/>
    <mergeCell ref="A4:B4"/>
    <mergeCell ref="A20:B20"/>
  </mergeCells>
  <phoneticPr fontId="6"/>
  <pageMargins left="0.70866141732283472" right="0.70866141732283472" top="0.74803149606299213" bottom="0.74803149606299213" header="0.31496062992125984" footer="0.31496062992125984"/>
  <pageSetup paperSize="9" scale="93" orientation="landscape" horizontalDpi="4294967293" r:id="rId1"/>
  <headerFooter>
    <oddFooter>&amp;R広報部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272A-C19E-4668-8FFA-6143D7ED01D5}">
  <sheetPr>
    <tabColor rgb="FF0070C0"/>
  </sheetPr>
  <dimension ref="A1:X47"/>
  <sheetViews>
    <sheetView view="pageLayout" topLeftCell="A18" zoomScale="85" zoomScaleNormal="60" zoomScaleSheetLayoutView="100" zoomScalePageLayoutView="85" workbookViewId="0">
      <selection sqref="A1:B1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8" width="3.06640625" style="190" customWidth="1"/>
    <col min="9" max="15" width="2.86328125" style="190" customWidth="1"/>
    <col min="16" max="17" width="2.796875" style="190" customWidth="1"/>
    <col min="18" max="22" width="3.06640625" style="190" customWidth="1"/>
    <col min="23" max="24" width="6.6640625" style="190" customWidth="1"/>
    <col min="25" max="16384" width="9" style="190"/>
  </cols>
  <sheetData>
    <row r="1" spans="1:24" ht="34.5" customHeight="1" x14ac:dyDescent="0.25">
      <c r="A1" s="342" t="e">
        <f>#REF!</f>
        <v>#REF!</v>
      </c>
      <c r="B1" s="342"/>
      <c r="C1" s="343" t="s">
        <v>19</v>
      </c>
      <c r="D1" s="343"/>
      <c r="E1" s="343"/>
      <c r="F1" s="344" t="s">
        <v>176</v>
      </c>
      <c r="G1" s="344"/>
      <c r="H1" s="344"/>
      <c r="I1" s="344"/>
      <c r="J1" s="344"/>
      <c r="K1" s="344"/>
      <c r="L1" s="344"/>
      <c r="M1" s="344"/>
      <c r="N1" s="344"/>
      <c r="O1" s="344"/>
      <c r="P1" s="345" t="s">
        <v>59</v>
      </c>
      <c r="Q1" s="345"/>
      <c r="R1" s="345"/>
      <c r="S1" s="345"/>
      <c r="T1" s="345"/>
      <c r="U1" s="345"/>
      <c r="V1" s="345"/>
      <c r="W1" s="345"/>
      <c r="X1" s="189"/>
    </row>
    <row r="2" spans="1:24" ht="17.100000000000001" customHeight="1" x14ac:dyDescent="0.25">
      <c r="A2" s="191"/>
      <c r="B2" s="346" t="e">
        <f>A1</f>
        <v>#REF!</v>
      </c>
      <c r="C2" s="347"/>
      <c r="D2" s="350" t="e">
        <f>B4</f>
        <v>#REF!</v>
      </c>
      <c r="E2" s="351"/>
      <c r="F2" s="352"/>
      <c r="G2" s="350" t="e">
        <f>B6</f>
        <v>#REF!</v>
      </c>
      <c r="H2" s="351"/>
      <c r="I2" s="352"/>
      <c r="J2" s="350" t="e">
        <f>B8</f>
        <v>#REF!</v>
      </c>
      <c r="K2" s="351"/>
      <c r="L2" s="352"/>
      <c r="M2" s="350" t="e">
        <f>B10</f>
        <v>#REF!</v>
      </c>
      <c r="N2" s="351"/>
      <c r="O2" s="352"/>
      <c r="P2" s="356" t="s">
        <v>23</v>
      </c>
      <c r="Q2" s="356"/>
      <c r="R2" s="356"/>
      <c r="S2" s="357" t="s">
        <v>24</v>
      </c>
      <c r="T2" s="357"/>
      <c r="U2" s="357" t="s">
        <v>42</v>
      </c>
      <c r="V2" s="357"/>
      <c r="W2" s="192" t="s">
        <v>43</v>
      </c>
      <c r="X2" s="358" t="s">
        <v>22</v>
      </c>
    </row>
    <row r="3" spans="1:24" ht="17.100000000000001" customHeight="1" x14ac:dyDescent="0.25">
      <c r="A3" s="194"/>
      <c r="B3" s="348"/>
      <c r="C3" s="349"/>
      <c r="D3" s="353"/>
      <c r="E3" s="354"/>
      <c r="F3" s="355"/>
      <c r="G3" s="353"/>
      <c r="H3" s="354"/>
      <c r="I3" s="355"/>
      <c r="J3" s="353"/>
      <c r="K3" s="354"/>
      <c r="L3" s="355"/>
      <c r="M3" s="353"/>
      <c r="N3" s="354"/>
      <c r="O3" s="355"/>
      <c r="P3" s="356"/>
      <c r="Q3" s="356"/>
      <c r="R3" s="356"/>
      <c r="S3" s="357"/>
      <c r="T3" s="357"/>
      <c r="U3" s="357"/>
      <c r="V3" s="357"/>
      <c r="W3" s="195" t="s">
        <v>44</v>
      </c>
      <c r="X3" s="358"/>
    </row>
    <row r="4" spans="1:24" ht="17.100000000000001" customHeight="1" x14ac:dyDescent="0.25">
      <c r="A4" s="359">
        <v>1</v>
      </c>
      <c r="B4" s="361" t="e">
        <f>#REF!</f>
        <v>#REF!</v>
      </c>
      <c r="C4" s="362"/>
      <c r="D4" s="365"/>
      <c r="E4" s="366"/>
      <c r="F4" s="367"/>
      <c r="G4" s="20" t="str">
        <f>IF(F6="","",F6)</f>
        <v/>
      </c>
      <c r="H4" s="21" t="s">
        <v>27</v>
      </c>
      <c r="I4" s="21" t="str">
        <f>IF(D6="","",D6)</f>
        <v/>
      </c>
      <c r="J4" s="20" t="str">
        <f>IF(F8="","",F8)</f>
        <v/>
      </c>
      <c r="K4" s="21" t="s">
        <v>25</v>
      </c>
      <c r="L4" s="22" t="str">
        <f>IF(D8="","",D8)</f>
        <v/>
      </c>
      <c r="M4" s="21" t="str">
        <f>IF(F10="","",F10)</f>
        <v/>
      </c>
      <c r="N4" s="21" t="s">
        <v>27</v>
      </c>
      <c r="O4" s="21" t="str">
        <f>IF(D10="","",D10)</f>
        <v/>
      </c>
      <c r="P4" s="371">
        <f>(COUNTIF(D5:O5,"○")*3)+(COUNTIF(D5:O5,"△")*1)</f>
        <v>0</v>
      </c>
      <c r="Q4" s="371"/>
      <c r="R4" s="371"/>
      <c r="S4" s="372" t="str">
        <f>IF(SUM(F4:F11)=0,"",(SUM(F4:F11)))</f>
        <v/>
      </c>
      <c r="T4" s="372"/>
      <c r="U4" s="372" t="str">
        <f>IF(SUM(D4:D11)=0,"",(SUM(D4:D11)))</f>
        <v/>
      </c>
      <c r="V4" s="372"/>
      <c r="W4" s="373" t="str">
        <f>IFERROR(S4-U4,"")</f>
        <v/>
      </c>
      <c r="X4" s="376"/>
    </row>
    <row r="5" spans="1:24" ht="17.100000000000001" customHeight="1" x14ac:dyDescent="0.25">
      <c r="A5" s="360"/>
      <c r="B5" s="363"/>
      <c r="C5" s="364"/>
      <c r="D5" s="368"/>
      <c r="E5" s="369"/>
      <c r="F5" s="370"/>
      <c r="G5" s="377" t="str">
        <f>IF(G4="","",IF(G4-I4&gt;0,"○",IF(G4-I4=0,"△","●")))</f>
        <v/>
      </c>
      <c r="H5" s="378"/>
      <c r="I5" s="379"/>
      <c r="J5" s="377" t="str">
        <f>IF(J4="","",IF(J4-L4&gt;0,"○",IF(J4-L4=0,"△","●")))</f>
        <v/>
      </c>
      <c r="K5" s="378"/>
      <c r="L5" s="379"/>
      <c r="M5" s="377" t="str">
        <f>IF(M4="","",IF(M4-O4&gt;0,"○",IF(M4-O4=0,"△","●")))</f>
        <v/>
      </c>
      <c r="N5" s="378"/>
      <c r="O5" s="379"/>
      <c r="P5" s="371"/>
      <c r="Q5" s="371"/>
      <c r="R5" s="371"/>
      <c r="S5" s="372"/>
      <c r="T5" s="372"/>
      <c r="U5" s="372"/>
      <c r="V5" s="372"/>
      <c r="W5" s="374"/>
      <c r="X5" s="376"/>
    </row>
    <row r="6" spans="1:24" ht="17.100000000000001" customHeight="1" x14ac:dyDescent="0.25">
      <c r="A6" s="357">
        <v>2</v>
      </c>
      <c r="B6" s="375" t="e">
        <f>#REF!</f>
        <v>#REF!</v>
      </c>
      <c r="C6" s="362"/>
      <c r="D6" s="23" t="str">
        <f>IF(P18="","",P18)</f>
        <v/>
      </c>
      <c r="E6" s="24" t="s">
        <v>27</v>
      </c>
      <c r="F6" s="24" t="str">
        <f>IF(I18="","",I18)</f>
        <v/>
      </c>
      <c r="G6" s="365"/>
      <c r="H6" s="366"/>
      <c r="I6" s="367"/>
      <c r="J6" s="20" t="str">
        <f>IF(I8="","",I8)</f>
        <v/>
      </c>
      <c r="K6" s="21" t="s">
        <v>25</v>
      </c>
      <c r="L6" s="22" t="str">
        <f>IF(G8="","",G8)</f>
        <v/>
      </c>
      <c r="M6" s="21" t="str">
        <f>IF(I10="","",I10)</f>
        <v/>
      </c>
      <c r="N6" s="21" t="s">
        <v>25</v>
      </c>
      <c r="O6" s="21" t="str">
        <f>IF(P30="","",P30)</f>
        <v/>
      </c>
      <c r="P6" s="371">
        <f t="shared" ref="P6" si="0">(COUNTIF(D7:O7,"○")*3)+(COUNTIF(D7:O7,"△")*1)</f>
        <v>0</v>
      </c>
      <c r="Q6" s="371"/>
      <c r="R6" s="371"/>
      <c r="S6" s="372" t="str">
        <f>IF(SUM(I4:I11)=0,"",(SUM(I4:I11)))</f>
        <v/>
      </c>
      <c r="T6" s="372"/>
      <c r="U6" s="372" t="str">
        <f>IF(SUM(G4:G11)=0,"",(SUM(G4:G11)))</f>
        <v/>
      </c>
      <c r="V6" s="372"/>
      <c r="W6" s="373" t="str">
        <f t="shared" ref="W6" si="1">IFERROR(S6-U6,"")</f>
        <v/>
      </c>
      <c r="X6" s="376"/>
    </row>
    <row r="7" spans="1:24" ht="17.100000000000001" customHeight="1" x14ac:dyDescent="0.25">
      <c r="A7" s="357"/>
      <c r="B7" s="345"/>
      <c r="C7" s="364"/>
      <c r="D7" s="377" t="str">
        <f>IF(D6="","",IF(D6-F6&gt;0,"○",IF(D6-F6=0,"△","●")))</f>
        <v/>
      </c>
      <c r="E7" s="378"/>
      <c r="F7" s="379"/>
      <c r="G7" s="368"/>
      <c r="H7" s="369"/>
      <c r="I7" s="370"/>
      <c r="J7" s="377" t="str">
        <f>IF(J6="","",IF(J6-L6&gt;0,"○",IF(J6-L6=0,"△","●")))</f>
        <v/>
      </c>
      <c r="K7" s="378"/>
      <c r="L7" s="379"/>
      <c r="M7" s="377" t="str">
        <f>IF(M6="","",IF(M6-O6&gt;0,"○",IF(M6-O6=0,"△","●")))</f>
        <v/>
      </c>
      <c r="N7" s="378"/>
      <c r="O7" s="379"/>
      <c r="P7" s="371"/>
      <c r="Q7" s="371"/>
      <c r="R7" s="371"/>
      <c r="S7" s="372"/>
      <c r="T7" s="372"/>
      <c r="U7" s="372"/>
      <c r="V7" s="372"/>
      <c r="W7" s="374"/>
      <c r="X7" s="376"/>
    </row>
    <row r="8" spans="1:24" ht="17.100000000000001" customHeight="1" x14ac:dyDescent="0.25">
      <c r="A8" s="359">
        <v>3</v>
      </c>
      <c r="B8" s="375" t="e">
        <f>#REF!</f>
        <v>#REF!</v>
      </c>
      <c r="C8" s="362"/>
      <c r="D8" s="23" t="str">
        <f>IF(P32="","",P32)</f>
        <v/>
      </c>
      <c r="E8" s="24" t="s">
        <v>27</v>
      </c>
      <c r="F8" s="25" t="str">
        <f>IF(I32="","",I32)</f>
        <v/>
      </c>
      <c r="G8" s="24" t="str">
        <f>IF(P20="","",P20)</f>
        <v/>
      </c>
      <c r="H8" s="24" t="s">
        <v>27</v>
      </c>
      <c r="I8" s="25" t="str">
        <f>IF(I20="","",I20)</f>
        <v/>
      </c>
      <c r="J8" s="365"/>
      <c r="K8" s="366"/>
      <c r="L8" s="367"/>
      <c r="M8" s="20" t="str">
        <f>IF(L10="","",L10)</f>
        <v/>
      </c>
      <c r="N8" s="21" t="s">
        <v>25</v>
      </c>
      <c r="O8" s="21" t="str">
        <f>IF(J10="","",J10)</f>
        <v/>
      </c>
      <c r="P8" s="371">
        <f t="shared" ref="P8" si="2">(COUNTIF(D9:O9,"○")*3)+(COUNTIF(D9:O9,"△")*1)</f>
        <v>0</v>
      </c>
      <c r="Q8" s="371"/>
      <c r="R8" s="371"/>
      <c r="S8" s="372" t="str">
        <f>IF(SUM(L4:L11)=0,"",(SUM(L4:L11)))</f>
        <v/>
      </c>
      <c r="T8" s="372"/>
      <c r="U8" s="372" t="str">
        <f>IF(SUM(J4:J11)=0,"",(SUM(J4:J11)))</f>
        <v/>
      </c>
      <c r="V8" s="372"/>
      <c r="W8" s="373" t="str">
        <f t="shared" ref="W8" si="3">IFERROR(S8-U8,"")</f>
        <v/>
      </c>
      <c r="X8" s="376"/>
    </row>
    <row r="9" spans="1:24" ht="17.100000000000001" customHeight="1" x14ac:dyDescent="0.25">
      <c r="A9" s="360"/>
      <c r="B9" s="345"/>
      <c r="C9" s="364"/>
      <c r="D9" s="377" t="str">
        <f>IF(D8="","",IF(D8-F8&gt;0,"○",IF(D8-F8=0,"△","●")))</f>
        <v/>
      </c>
      <c r="E9" s="378"/>
      <c r="F9" s="379"/>
      <c r="G9" s="377" t="str">
        <f>IF(G8="","",IF(G8-I8&gt;0,"○",IF(G8-I8=0,"△","●")))</f>
        <v/>
      </c>
      <c r="H9" s="378"/>
      <c r="I9" s="379"/>
      <c r="J9" s="368"/>
      <c r="K9" s="369"/>
      <c r="L9" s="370"/>
      <c r="M9" s="377" t="str">
        <f>IF(M8="","",IF(M8-O8&gt;0,"○",IF(M8-O8=0,"△","●")))</f>
        <v/>
      </c>
      <c r="N9" s="378"/>
      <c r="O9" s="379"/>
      <c r="P9" s="371"/>
      <c r="Q9" s="371"/>
      <c r="R9" s="371"/>
      <c r="S9" s="372"/>
      <c r="T9" s="372"/>
      <c r="U9" s="372"/>
      <c r="V9" s="372"/>
      <c r="W9" s="374"/>
      <c r="X9" s="376"/>
    </row>
    <row r="10" spans="1:24" ht="17.100000000000001" customHeight="1" x14ac:dyDescent="0.25">
      <c r="A10" s="357">
        <v>4</v>
      </c>
      <c r="B10" s="375" t="e">
        <f>#REF!</f>
        <v>#REF!</v>
      </c>
      <c r="C10" s="362"/>
      <c r="D10" s="23" t="str">
        <f>IF(P22="","",P22)</f>
        <v/>
      </c>
      <c r="E10" s="24" t="s">
        <v>25</v>
      </c>
      <c r="F10" s="25" t="str">
        <f>IF(I22="","",I22)</f>
        <v/>
      </c>
      <c r="G10" s="24" t="str">
        <f>IF(P30="","",P30)</f>
        <v/>
      </c>
      <c r="H10" s="24" t="s">
        <v>27</v>
      </c>
      <c r="I10" s="24" t="str">
        <f>IF(I30="","",I30)</f>
        <v/>
      </c>
      <c r="J10" s="23" t="str">
        <f>IF(P16="","",P16)</f>
        <v/>
      </c>
      <c r="K10" s="24" t="s">
        <v>27</v>
      </c>
      <c r="L10" s="21" t="str">
        <f>IF(I16="","",I16)</f>
        <v/>
      </c>
      <c r="M10" s="365"/>
      <c r="N10" s="366"/>
      <c r="O10" s="367"/>
      <c r="P10" s="371">
        <f t="shared" ref="P10" si="4">(COUNTIF(D11:O11,"○")*3)+(COUNTIF(D11:O11,"△")*1)</f>
        <v>0</v>
      </c>
      <c r="Q10" s="371"/>
      <c r="R10" s="371"/>
      <c r="S10" s="372" t="str">
        <f>IF(SUM(O4:O11)=0,"",(SUM(O4:O11)))</f>
        <v/>
      </c>
      <c r="T10" s="372"/>
      <c r="U10" s="372" t="str">
        <f>IF(SUM(M4:M11)=0,"",(SUM(M4:M11)))</f>
        <v/>
      </c>
      <c r="V10" s="372"/>
      <c r="W10" s="373" t="str">
        <f t="shared" ref="W10" si="5">IFERROR(S10-U10,"")</f>
        <v/>
      </c>
      <c r="X10" s="376"/>
    </row>
    <row r="11" spans="1:24" ht="17.100000000000001" customHeight="1" x14ac:dyDescent="0.25">
      <c r="A11" s="357"/>
      <c r="B11" s="345"/>
      <c r="C11" s="364"/>
      <c r="D11" s="377" t="str">
        <f>IF(D10="","",IF(D10-F10&gt;0,"○",IF(D10-F10=0,"△","●")))</f>
        <v/>
      </c>
      <c r="E11" s="378"/>
      <c r="F11" s="379"/>
      <c r="G11" s="377" t="str">
        <f>IF(G10="","",IF(G10-I10&gt;0,"○",IF(G10-I10=0,"△","●")))</f>
        <v/>
      </c>
      <c r="H11" s="378"/>
      <c r="I11" s="379"/>
      <c r="J11" s="377" t="str">
        <f>IF(J10="","",IF(J10-L10&gt;0,"○",IF(J10-L10=0,"△","●")))</f>
        <v/>
      </c>
      <c r="K11" s="378"/>
      <c r="L11" s="379"/>
      <c r="M11" s="368"/>
      <c r="N11" s="369"/>
      <c r="O11" s="370"/>
      <c r="P11" s="371"/>
      <c r="Q11" s="371"/>
      <c r="R11" s="371"/>
      <c r="S11" s="372"/>
      <c r="T11" s="372"/>
      <c r="U11" s="372"/>
      <c r="V11" s="372"/>
      <c r="W11" s="374"/>
      <c r="X11" s="376"/>
    </row>
    <row r="12" spans="1:24" ht="17.100000000000001" customHeight="1" x14ac:dyDescent="0.25"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3"/>
    </row>
    <row r="13" spans="1:24" ht="16.899999999999999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 t="s">
        <v>60</v>
      </c>
      <c r="P13" s="196"/>
      <c r="Q13" s="196"/>
      <c r="R13" s="196"/>
      <c r="S13" s="196"/>
      <c r="T13" s="378" t="e">
        <f>#REF!</f>
        <v>#REF!</v>
      </c>
      <c r="U13" s="378"/>
      <c r="V13" s="378"/>
      <c r="W13" s="378"/>
      <c r="X13" s="193"/>
    </row>
    <row r="14" spans="1:24" ht="17.100000000000001" customHeight="1" x14ac:dyDescent="0.25">
      <c r="A14" s="402" t="s">
        <v>1</v>
      </c>
      <c r="B14" s="404" t="s">
        <v>2</v>
      </c>
      <c r="C14" s="352"/>
      <c r="D14" s="405" t="e">
        <f>B2</f>
        <v>#REF!</v>
      </c>
      <c r="E14" s="398"/>
      <c r="F14" s="398" t="s">
        <v>19</v>
      </c>
      <c r="G14" s="398"/>
      <c r="H14" s="398"/>
      <c r="I14" s="198"/>
      <c r="J14" s="398" t="s">
        <v>46</v>
      </c>
      <c r="K14" s="398"/>
      <c r="L14" s="398"/>
      <c r="M14" s="398"/>
      <c r="N14" s="398" t="e">
        <f>#REF!</f>
        <v>#REF!</v>
      </c>
      <c r="O14" s="398"/>
      <c r="P14" s="398"/>
      <c r="Q14" s="398"/>
      <c r="R14" s="398"/>
      <c r="S14" s="398"/>
      <c r="T14" s="398"/>
      <c r="U14" s="398"/>
      <c r="V14" s="399"/>
      <c r="W14" s="380" t="s">
        <v>47</v>
      </c>
      <c r="X14" s="359" t="s">
        <v>4</v>
      </c>
    </row>
    <row r="15" spans="1:24" ht="17.100000000000001" customHeight="1" x14ac:dyDescent="0.25">
      <c r="A15" s="403"/>
      <c r="B15" s="353"/>
      <c r="C15" s="355"/>
      <c r="D15" s="406"/>
      <c r="E15" s="400"/>
      <c r="F15" s="400"/>
      <c r="G15" s="400"/>
      <c r="H15" s="400"/>
      <c r="I15" s="2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1"/>
      <c r="W15" s="381"/>
      <c r="X15" s="360"/>
    </row>
    <row r="16" spans="1:24" ht="17.100000000000001" customHeight="1" x14ac:dyDescent="0.3">
      <c r="A16" s="382">
        <v>1</v>
      </c>
      <c r="B16" s="384">
        <v>0.4375</v>
      </c>
      <c r="C16" s="385"/>
      <c r="D16" s="388" t="e">
        <f>B8</f>
        <v>#REF!</v>
      </c>
      <c r="E16" s="389"/>
      <c r="F16" s="389"/>
      <c r="G16" s="389"/>
      <c r="H16" s="362"/>
      <c r="I16" s="390"/>
      <c r="J16" s="391"/>
      <c r="K16" s="394" t="s">
        <v>28</v>
      </c>
      <c r="L16" s="201"/>
      <c r="M16" s="202" t="s">
        <v>27</v>
      </c>
      <c r="N16" s="201"/>
      <c r="O16" s="396" t="s">
        <v>29</v>
      </c>
      <c r="P16" s="398"/>
      <c r="Q16" s="399"/>
      <c r="R16" s="388" t="e">
        <f>B10</f>
        <v>#REF!</v>
      </c>
      <c r="S16" s="389"/>
      <c r="T16" s="389"/>
      <c r="U16" s="389"/>
      <c r="V16" s="362"/>
      <c r="W16" s="407" t="e">
        <f>B6</f>
        <v>#REF!</v>
      </c>
      <c r="X16" s="407" t="e">
        <f>B4</f>
        <v>#REF!</v>
      </c>
    </row>
    <row r="17" spans="1:24" ht="17.100000000000001" customHeight="1" x14ac:dyDescent="0.3">
      <c r="A17" s="383"/>
      <c r="B17" s="386"/>
      <c r="C17" s="387"/>
      <c r="D17" s="363"/>
      <c r="E17" s="345"/>
      <c r="F17" s="345"/>
      <c r="G17" s="345"/>
      <c r="H17" s="364"/>
      <c r="I17" s="392"/>
      <c r="J17" s="393"/>
      <c r="K17" s="395"/>
      <c r="L17" s="205"/>
      <c r="M17" s="206" t="s">
        <v>27</v>
      </c>
      <c r="N17" s="205"/>
      <c r="O17" s="397"/>
      <c r="P17" s="400"/>
      <c r="Q17" s="401"/>
      <c r="R17" s="363"/>
      <c r="S17" s="345"/>
      <c r="T17" s="345"/>
      <c r="U17" s="345"/>
      <c r="V17" s="364"/>
      <c r="W17" s="408"/>
      <c r="X17" s="408"/>
    </row>
    <row r="18" spans="1:24" ht="17.100000000000001" customHeight="1" x14ac:dyDescent="0.3">
      <c r="A18" s="382">
        <v>2</v>
      </c>
      <c r="B18" s="384">
        <v>0.47916666666666669</v>
      </c>
      <c r="C18" s="385"/>
      <c r="D18" s="388" t="e">
        <f>B4</f>
        <v>#REF!</v>
      </c>
      <c r="E18" s="389"/>
      <c r="F18" s="389"/>
      <c r="G18" s="389"/>
      <c r="H18" s="362"/>
      <c r="I18" s="390"/>
      <c r="J18" s="391"/>
      <c r="K18" s="394" t="s">
        <v>28</v>
      </c>
      <c r="L18" s="201"/>
      <c r="M18" s="202" t="s">
        <v>27</v>
      </c>
      <c r="N18" s="201"/>
      <c r="O18" s="396" t="s">
        <v>29</v>
      </c>
      <c r="P18" s="398"/>
      <c r="Q18" s="399"/>
      <c r="R18" s="388" t="e">
        <f>B6</f>
        <v>#REF!</v>
      </c>
      <c r="S18" s="389"/>
      <c r="T18" s="389"/>
      <c r="U18" s="389"/>
      <c r="V18" s="362"/>
      <c r="W18" s="407" t="e">
        <f>B10</f>
        <v>#REF!</v>
      </c>
      <c r="X18" s="407" t="e">
        <f>B8</f>
        <v>#REF!</v>
      </c>
    </row>
    <row r="19" spans="1:24" ht="17.100000000000001" customHeight="1" x14ac:dyDescent="0.3">
      <c r="A19" s="383"/>
      <c r="B19" s="386"/>
      <c r="C19" s="387"/>
      <c r="D19" s="363"/>
      <c r="E19" s="345"/>
      <c r="F19" s="345"/>
      <c r="G19" s="345"/>
      <c r="H19" s="364"/>
      <c r="I19" s="392"/>
      <c r="J19" s="393"/>
      <c r="K19" s="395"/>
      <c r="L19" s="205"/>
      <c r="M19" s="206" t="s">
        <v>27</v>
      </c>
      <c r="N19" s="205"/>
      <c r="O19" s="397"/>
      <c r="P19" s="400"/>
      <c r="Q19" s="401"/>
      <c r="R19" s="363"/>
      <c r="S19" s="345"/>
      <c r="T19" s="345"/>
      <c r="U19" s="345"/>
      <c r="V19" s="364"/>
      <c r="W19" s="408"/>
      <c r="X19" s="408"/>
    </row>
    <row r="20" spans="1:24" ht="17.100000000000001" customHeight="1" x14ac:dyDescent="0.3">
      <c r="A20" s="382">
        <v>3</v>
      </c>
      <c r="B20" s="384">
        <v>0.5625</v>
      </c>
      <c r="C20" s="385"/>
      <c r="D20" s="388" t="e">
        <f>B6</f>
        <v>#REF!</v>
      </c>
      <c r="E20" s="389"/>
      <c r="F20" s="389"/>
      <c r="G20" s="389"/>
      <c r="H20" s="362"/>
      <c r="I20" s="390"/>
      <c r="J20" s="391"/>
      <c r="K20" s="394" t="s">
        <v>28</v>
      </c>
      <c r="L20" s="201"/>
      <c r="M20" s="202" t="s">
        <v>27</v>
      </c>
      <c r="N20" s="201"/>
      <c r="O20" s="396" t="s">
        <v>29</v>
      </c>
      <c r="P20" s="398"/>
      <c r="Q20" s="399"/>
      <c r="R20" s="388" t="e">
        <f>B8</f>
        <v>#REF!</v>
      </c>
      <c r="S20" s="389"/>
      <c r="T20" s="389"/>
      <c r="U20" s="389"/>
      <c r="V20" s="362"/>
      <c r="W20" s="407" t="e">
        <f>B4</f>
        <v>#REF!</v>
      </c>
      <c r="X20" s="407" t="e">
        <f>B10</f>
        <v>#REF!</v>
      </c>
    </row>
    <row r="21" spans="1:24" ht="17.100000000000001" customHeight="1" x14ac:dyDescent="0.3">
      <c r="A21" s="383"/>
      <c r="B21" s="386"/>
      <c r="C21" s="387"/>
      <c r="D21" s="363"/>
      <c r="E21" s="345"/>
      <c r="F21" s="345"/>
      <c r="G21" s="345"/>
      <c r="H21" s="364"/>
      <c r="I21" s="392"/>
      <c r="J21" s="393"/>
      <c r="K21" s="395"/>
      <c r="L21" s="205"/>
      <c r="M21" s="206" t="s">
        <v>27</v>
      </c>
      <c r="N21" s="205"/>
      <c r="O21" s="397"/>
      <c r="P21" s="400"/>
      <c r="Q21" s="401"/>
      <c r="R21" s="363"/>
      <c r="S21" s="345"/>
      <c r="T21" s="345"/>
      <c r="U21" s="345"/>
      <c r="V21" s="364"/>
      <c r="W21" s="408"/>
      <c r="X21" s="408"/>
    </row>
    <row r="22" spans="1:24" ht="17.100000000000001" customHeight="1" x14ac:dyDescent="0.3">
      <c r="A22" s="382">
        <v>4</v>
      </c>
      <c r="B22" s="384">
        <v>0.60416666666666663</v>
      </c>
      <c r="C22" s="385"/>
      <c r="D22" s="388" t="e">
        <f>B4</f>
        <v>#REF!</v>
      </c>
      <c r="E22" s="389"/>
      <c r="F22" s="389"/>
      <c r="G22" s="389"/>
      <c r="H22" s="362"/>
      <c r="I22" s="390"/>
      <c r="J22" s="391"/>
      <c r="K22" s="394" t="s">
        <v>28</v>
      </c>
      <c r="L22" s="208"/>
      <c r="M22" s="209" t="s">
        <v>27</v>
      </c>
      <c r="N22" s="208"/>
      <c r="O22" s="396" t="s">
        <v>29</v>
      </c>
      <c r="P22" s="398"/>
      <c r="Q22" s="399"/>
      <c r="R22" s="388" t="e">
        <f>B10</f>
        <v>#REF!</v>
      </c>
      <c r="S22" s="389"/>
      <c r="T22" s="389"/>
      <c r="U22" s="389"/>
      <c r="V22" s="362"/>
      <c r="W22" s="407" t="e">
        <f>B8</f>
        <v>#REF!</v>
      </c>
      <c r="X22" s="407" t="e">
        <f>B6</f>
        <v>#REF!</v>
      </c>
    </row>
    <row r="23" spans="1:24" ht="17.100000000000001" customHeight="1" x14ac:dyDescent="0.3">
      <c r="A23" s="383"/>
      <c r="B23" s="386"/>
      <c r="C23" s="387"/>
      <c r="D23" s="363"/>
      <c r="E23" s="345"/>
      <c r="F23" s="345"/>
      <c r="G23" s="345"/>
      <c r="H23" s="364"/>
      <c r="I23" s="392"/>
      <c r="J23" s="393"/>
      <c r="K23" s="395"/>
      <c r="L23" s="205"/>
      <c r="M23" s="206" t="s">
        <v>27</v>
      </c>
      <c r="N23" s="205"/>
      <c r="O23" s="397"/>
      <c r="P23" s="400"/>
      <c r="Q23" s="401"/>
      <c r="R23" s="363"/>
      <c r="S23" s="345"/>
      <c r="T23" s="345"/>
      <c r="U23" s="345"/>
      <c r="V23" s="364"/>
      <c r="W23" s="408"/>
      <c r="X23" s="408"/>
    </row>
    <row r="24" spans="1:24" ht="17.100000000000001" customHeight="1" x14ac:dyDescent="0.25">
      <c r="A24" s="409"/>
      <c r="B24" s="384"/>
      <c r="C24" s="385"/>
      <c r="D24" s="372"/>
      <c r="E24" s="372"/>
      <c r="F24" s="372"/>
      <c r="G24" s="372"/>
      <c r="H24" s="372"/>
      <c r="I24" s="410"/>
      <c r="J24" s="411"/>
      <c r="K24" s="414" t="s">
        <v>28</v>
      </c>
      <c r="L24" s="203"/>
      <c r="M24" s="204" t="s">
        <v>27</v>
      </c>
      <c r="N24" s="203"/>
      <c r="O24" s="416" t="s">
        <v>29</v>
      </c>
      <c r="P24" s="389"/>
      <c r="Q24" s="362"/>
      <c r="R24" s="404"/>
      <c r="S24" s="351"/>
      <c r="T24" s="351"/>
      <c r="U24" s="351"/>
      <c r="V24" s="352"/>
      <c r="W24" s="407"/>
      <c r="X24" s="407"/>
    </row>
    <row r="25" spans="1:24" ht="17.100000000000001" customHeight="1" x14ac:dyDescent="0.25">
      <c r="A25" s="409"/>
      <c r="B25" s="386"/>
      <c r="C25" s="387"/>
      <c r="D25" s="372"/>
      <c r="E25" s="372"/>
      <c r="F25" s="372"/>
      <c r="G25" s="372"/>
      <c r="H25" s="372"/>
      <c r="I25" s="412"/>
      <c r="J25" s="413"/>
      <c r="K25" s="415"/>
      <c r="L25" s="189"/>
      <c r="M25" s="207" t="s">
        <v>27</v>
      </c>
      <c r="N25" s="189"/>
      <c r="O25" s="417"/>
      <c r="P25" s="345"/>
      <c r="Q25" s="364"/>
      <c r="R25" s="353"/>
      <c r="S25" s="354"/>
      <c r="T25" s="354"/>
      <c r="U25" s="354"/>
      <c r="V25" s="355"/>
      <c r="W25" s="408"/>
      <c r="X25" s="408"/>
    </row>
    <row r="26" spans="1:24" ht="17.100000000000001" customHeight="1" x14ac:dyDescent="0.25">
      <c r="A26" s="211"/>
      <c r="B26" s="211"/>
      <c r="C26" s="212"/>
      <c r="D26" s="213"/>
      <c r="E26" s="214"/>
      <c r="F26" s="214"/>
      <c r="G26" s="214"/>
      <c r="H26" s="214"/>
      <c r="I26" s="30"/>
      <c r="K26" s="211"/>
      <c r="M26" s="210"/>
      <c r="O26" s="211"/>
      <c r="P26" s="214"/>
    </row>
    <row r="27" spans="1:24" ht="17.100000000000001" customHeight="1" x14ac:dyDescent="0.25">
      <c r="O27" s="197" t="s">
        <v>109</v>
      </c>
      <c r="T27" s="378" t="e">
        <f>#REF!</f>
        <v>#REF!</v>
      </c>
      <c r="U27" s="378"/>
      <c r="V27" s="378"/>
      <c r="W27" s="378"/>
    </row>
    <row r="28" spans="1:24" ht="17.100000000000001" customHeight="1" x14ac:dyDescent="0.25">
      <c r="A28" s="418" t="s">
        <v>1</v>
      </c>
      <c r="B28" s="404" t="s">
        <v>2</v>
      </c>
      <c r="C28" s="352"/>
      <c r="D28" s="419" t="e">
        <f>D14</f>
        <v>#REF!</v>
      </c>
      <c r="E28" s="420"/>
      <c r="F28" s="420" t="s">
        <v>19</v>
      </c>
      <c r="G28" s="420"/>
      <c r="H28" s="420"/>
      <c r="I28" s="215"/>
      <c r="J28" s="420" t="s">
        <v>48</v>
      </c>
      <c r="K28" s="420"/>
      <c r="L28" s="420"/>
      <c r="M28" s="420"/>
      <c r="N28" s="420" t="e">
        <f>#REF!</f>
        <v>#REF!</v>
      </c>
      <c r="O28" s="420"/>
      <c r="P28" s="420"/>
      <c r="Q28" s="420"/>
      <c r="R28" s="420"/>
      <c r="S28" s="420"/>
      <c r="T28" s="420"/>
      <c r="U28" s="420"/>
      <c r="V28" s="555"/>
      <c r="W28" s="380" t="s">
        <v>47</v>
      </c>
      <c r="X28" s="359" t="s">
        <v>4</v>
      </c>
    </row>
    <row r="29" spans="1:24" ht="17.100000000000001" customHeight="1" x14ac:dyDescent="0.25">
      <c r="A29" s="418"/>
      <c r="B29" s="353"/>
      <c r="C29" s="355"/>
      <c r="D29" s="421"/>
      <c r="E29" s="422"/>
      <c r="F29" s="422"/>
      <c r="G29" s="422"/>
      <c r="H29" s="422"/>
      <c r="I29" s="216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556"/>
      <c r="W29" s="408"/>
      <c r="X29" s="408"/>
    </row>
    <row r="30" spans="1:24" ht="17.100000000000001" customHeight="1" x14ac:dyDescent="0.25">
      <c r="A30" s="409">
        <v>1</v>
      </c>
      <c r="B30" s="384">
        <v>0.41666666666666669</v>
      </c>
      <c r="C30" s="385"/>
      <c r="D30" s="427" t="e">
        <f>B6</f>
        <v>#REF!</v>
      </c>
      <c r="E30" s="427"/>
      <c r="F30" s="427"/>
      <c r="G30" s="427"/>
      <c r="H30" s="427"/>
      <c r="I30" s="423"/>
      <c r="J30" s="424"/>
      <c r="K30" s="414" t="s">
        <v>28</v>
      </c>
      <c r="L30" s="203"/>
      <c r="M30" s="204" t="s">
        <v>27</v>
      </c>
      <c r="N30" s="203"/>
      <c r="O30" s="416" t="s">
        <v>29</v>
      </c>
      <c r="P30" s="389"/>
      <c r="Q30" s="362"/>
      <c r="R30" s="388" t="e">
        <f>B10</f>
        <v>#REF!</v>
      </c>
      <c r="S30" s="389"/>
      <c r="T30" s="389"/>
      <c r="U30" s="389"/>
      <c r="V30" s="362"/>
      <c r="W30" s="407" t="e">
        <f>B4</f>
        <v>#REF!</v>
      </c>
      <c r="X30" s="407" t="e">
        <f>B8</f>
        <v>#REF!</v>
      </c>
    </row>
    <row r="31" spans="1:24" ht="17.100000000000001" customHeight="1" x14ac:dyDescent="0.25">
      <c r="A31" s="409"/>
      <c r="B31" s="386"/>
      <c r="C31" s="387"/>
      <c r="D31" s="372"/>
      <c r="E31" s="372"/>
      <c r="F31" s="372"/>
      <c r="G31" s="372"/>
      <c r="H31" s="372"/>
      <c r="I31" s="425"/>
      <c r="J31" s="426"/>
      <c r="K31" s="415"/>
      <c r="L31" s="189"/>
      <c r="M31" s="207" t="s">
        <v>27</v>
      </c>
      <c r="N31" s="189"/>
      <c r="O31" s="417"/>
      <c r="P31" s="345"/>
      <c r="Q31" s="364"/>
      <c r="R31" s="363"/>
      <c r="S31" s="345"/>
      <c r="T31" s="345"/>
      <c r="U31" s="345"/>
      <c r="V31" s="364"/>
      <c r="W31" s="408"/>
      <c r="X31" s="408"/>
    </row>
    <row r="32" spans="1:24" ht="17.100000000000001" customHeight="1" x14ac:dyDescent="0.25">
      <c r="A32" s="409">
        <v>2</v>
      </c>
      <c r="B32" s="384">
        <v>0.45833333333333331</v>
      </c>
      <c r="C32" s="385"/>
      <c r="D32" s="372" t="e">
        <f>B4</f>
        <v>#REF!</v>
      </c>
      <c r="E32" s="372"/>
      <c r="F32" s="372"/>
      <c r="G32" s="372"/>
      <c r="H32" s="372"/>
      <c r="I32" s="423"/>
      <c r="J32" s="424"/>
      <c r="K32" s="414" t="s">
        <v>28</v>
      </c>
      <c r="L32" s="203"/>
      <c r="M32" s="204" t="s">
        <v>27</v>
      </c>
      <c r="N32" s="203"/>
      <c r="O32" s="416" t="s">
        <v>29</v>
      </c>
      <c r="P32" s="389"/>
      <c r="Q32" s="362"/>
      <c r="R32" s="388" t="e">
        <f>B8</f>
        <v>#REF!</v>
      </c>
      <c r="S32" s="389"/>
      <c r="T32" s="389"/>
      <c r="U32" s="389"/>
      <c r="V32" s="362"/>
      <c r="W32" s="407" t="e">
        <f>B6</f>
        <v>#REF!</v>
      </c>
      <c r="X32" s="407" t="e">
        <f>B10</f>
        <v>#REF!</v>
      </c>
    </row>
    <row r="33" spans="1:24" ht="17.100000000000001" customHeight="1" x14ac:dyDescent="0.25">
      <c r="A33" s="409"/>
      <c r="B33" s="386"/>
      <c r="C33" s="387"/>
      <c r="D33" s="372"/>
      <c r="E33" s="372"/>
      <c r="F33" s="372"/>
      <c r="G33" s="372"/>
      <c r="H33" s="372"/>
      <c r="I33" s="425"/>
      <c r="J33" s="426"/>
      <c r="K33" s="415"/>
      <c r="L33" s="189"/>
      <c r="M33" s="207" t="s">
        <v>27</v>
      </c>
      <c r="N33" s="189"/>
      <c r="O33" s="417"/>
      <c r="P33" s="345"/>
      <c r="Q33" s="364"/>
      <c r="R33" s="363"/>
      <c r="S33" s="345"/>
      <c r="T33" s="345"/>
      <c r="U33" s="345"/>
      <c r="V33" s="364"/>
      <c r="W33" s="408"/>
      <c r="X33" s="408"/>
    </row>
    <row r="34" spans="1:24" ht="17.100000000000001" customHeight="1" x14ac:dyDescent="0.25">
      <c r="A34" s="409">
        <v>3</v>
      </c>
      <c r="B34" s="384"/>
      <c r="C34" s="385"/>
      <c r="D34" s="372"/>
      <c r="E34" s="372"/>
      <c r="F34" s="372"/>
      <c r="G34" s="372"/>
      <c r="H34" s="372"/>
      <c r="I34" s="423"/>
      <c r="J34" s="424"/>
      <c r="K34" s="414" t="s">
        <v>28</v>
      </c>
      <c r="L34" s="203"/>
      <c r="M34" s="204" t="s">
        <v>27</v>
      </c>
      <c r="N34" s="203"/>
      <c r="O34" s="416" t="s">
        <v>29</v>
      </c>
      <c r="P34" s="389"/>
      <c r="Q34" s="362"/>
      <c r="R34" s="388"/>
      <c r="S34" s="389"/>
      <c r="T34" s="389"/>
      <c r="U34" s="389"/>
      <c r="V34" s="362"/>
      <c r="W34" s="407"/>
      <c r="X34" s="407"/>
    </row>
    <row r="35" spans="1:24" ht="17.100000000000001" customHeight="1" x14ac:dyDescent="0.25">
      <c r="A35" s="409"/>
      <c r="B35" s="386"/>
      <c r="C35" s="387"/>
      <c r="D35" s="372"/>
      <c r="E35" s="372"/>
      <c r="F35" s="372"/>
      <c r="G35" s="372"/>
      <c r="H35" s="372"/>
      <c r="I35" s="425"/>
      <c r="J35" s="426"/>
      <c r="K35" s="415"/>
      <c r="L35" s="189"/>
      <c r="M35" s="207" t="s">
        <v>27</v>
      </c>
      <c r="N35" s="189"/>
      <c r="O35" s="417"/>
      <c r="P35" s="345"/>
      <c r="Q35" s="364"/>
      <c r="R35" s="363"/>
      <c r="S35" s="345"/>
      <c r="T35" s="345"/>
      <c r="U35" s="345"/>
      <c r="V35" s="364"/>
      <c r="W35" s="408"/>
      <c r="X35" s="408"/>
    </row>
    <row r="36" spans="1:24" ht="17.100000000000001" customHeight="1" x14ac:dyDescent="0.25">
      <c r="A36" s="409">
        <v>4</v>
      </c>
      <c r="B36" s="384"/>
      <c r="C36" s="385"/>
      <c r="D36" s="372"/>
      <c r="E36" s="372"/>
      <c r="F36" s="372"/>
      <c r="G36" s="372"/>
      <c r="H36" s="372"/>
      <c r="I36" s="428"/>
      <c r="J36" s="429"/>
      <c r="K36" s="430" t="s">
        <v>28</v>
      </c>
      <c r="M36" s="210" t="s">
        <v>27</v>
      </c>
      <c r="O36" s="431" t="s">
        <v>29</v>
      </c>
      <c r="P36" s="389"/>
      <c r="Q36" s="362"/>
      <c r="R36" s="388"/>
      <c r="S36" s="389"/>
      <c r="T36" s="389"/>
      <c r="U36" s="389"/>
      <c r="V36" s="362"/>
      <c r="W36" s="407"/>
      <c r="X36" s="407"/>
    </row>
    <row r="37" spans="1:24" ht="17.100000000000001" customHeight="1" x14ac:dyDescent="0.25">
      <c r="A37" s="409"/>
      <c r="B37" s="386"/>
      <c r="C37" s="387"/>
      <c r="D37" s="372"/>
      <c r="E37" s="372"/>
      <c r="F37" s="372"/>
      <c r="G37" s="372"/>
      <c r="H37" s="372"/>
      <c r="I37" s="425"/>
      <c r="J37" s="426"/>
      <c r="K37" s="415"/>
      <c r="L37" s="189"/>
      <c r="M37" s="207" t="s">
        <v>27</v>
      </c>
      <c r="N37" s="189"/>
      <c r="O37" s="417"/>
      <c r="P37" s="345"/>
      <c r="Q37" s="364"/>
      <c r="R37" s="363"/>
      <c r="S37" s="345"/>
      <c r="T37" s="345"/>
      <c r="U37" s="345"/>
      <c r="V37" s="364"/>
      <c r="W37" s="408"/>
      <c r="X37" s="408"/>
    </row>
    <row r="38" spans="1:24" ht="17.100000000000001" customHeight="1" x14ac:dyDescent="0.25">
      <c r="A38" s="409"/>
      <c r="B38" s="384"/>
      <c r="C38" s="385"/>
      <c r="D38" s="372"/>
      <c r="E38" s="372"/>
      <c r="F38" s="372"/>
      <c r="G38" s="372"/>
      <c r="H38" s="372"/>
      <c r="I38" s="423"/>
      <c r="J38" s="424"/>
      <c r="K38" s="414" t="s">
        <v>28</v>
      </c>
      <c r="L38" s="203"/>
      <c r="M38" s="204" t="s">
        <v>27</v>
      </c>
      <c r="N38" s="203"/>
      <c r="O38" s="416" t="s">
        <v>29</v>
      </c>
      <c r="P38" s="389"/>
      <c r="Q38" s="362"/>
      <c r="R38" s="388"/>
      <c r="S38" s="389"/>
      <c r="T38" s="389"/>
      <c r="U38" s="389"/>
      <c r="V38" s="362"/>
      <c r="W38" s="407"/>
      <c r="X38" s="407"/>
    </row>
    <row r="39" spans="1:24" ht="17.100000000000001" customHeight="1" x14ac:dyDescent="0.25">
      <c r="A39" s="409"/>
      <c r="B39" s="386"/>
      <c r="C39" s="387"/>
      <c r="D39" s="372"/>
      <c r="E39" s="372"/>
      <c r="F39" s="372"/>
      <c r="G39" s="372"/>
      <c r="H39" s="372"/>
      <c r="I39" s="425"/>
      <c r="J39" s="426"/>
      <c r="K39" s="415"/>
      <c r="L39" s="189"/>
      <c r="M39" s="207" t="s">
        <v>27</v>
      </c>
      <c r="N39" s="189"/>
      <c r="O39" s="417"/>
      <c r="P39" s="345"/>
      <c r="Q39" s="364"/>
      <c r="R39" s="363"/>
      <c r="S39" s="345"/>
      <c r="T39" s="345"/>
      <c r="U39" s="345"/>
      <c r="V39" s="364"/>
      <c r="W39" s="408"/>
      <c r="X39" s="408"/>
    </row>
    <row r="41" spans="1:24" ht="14.25" x14ac:dyDescent="0.25">
      <c r="B41" s="211"/>
      <c r="C41" s="217"/>
      <c r="D41" s="218"/>
      <c r="E41" s="218"/>
      <c r="F41" s="218"/>
      <c r="G41" s="218"/>
      <c r="H41" s="218"/>
      <c r="I41" s="219"/>
      <c r="J41" s="219"/>
      <c r="K41" s="220"/>
      <c r="M41" s="210"/>
      <c r="O41" s="211"/>
      <c r="P41" s="218"/>
      <c r="Q41" s="199"/>
      <c r="R41" s="199"/>
      <c r="S41" s="199"/>
      <c r="T41" s="199"/>
      <c r="U41" s="199"/>
      <c r="V41" s="199"/>
      <c r="W41" s="199"/>
    </row>
    <row r="42" spans="1:24" ht="14.25" x14ac:dyDescent="0.25">
      <c r="B42" s="211"/>
      <c r="C42" s="211"/>
      <c r="D42" s="214"/>
      <c r="E42" s="214"/>
      <c r="F42" s="214"/>
      <c r="G42" s="214"/>
      <c r="H42" s="214"/>
      <c r="K42" s="211"/>
      <c r="M42" s="210"/>
      <c r="O42" s="211"/>
      <c r="P42" s="214"/>
      <c r="Q42" s="214"/>
      <c r="R42" s="214"/>
      <c r="S42" s="214"/>
      <c r="T42" s="214"/>
      <c r="U42" s="214"/>
      <c r="V42" s="218"/>
      <c r="W42" s="218"/>
    </row>
    <row r="43" spans="1:24" ht="13.5" customHeight="1" x14ac:dyDescent="0.25">
      <c r="B43" s="211"/>
      <c r="C43" s="212"/>
      <c r="D43" s="213"/>
      <c r="E43" s="214"/>
      <c r="F43" s="214"/>
      <c r="G43" s="214"/>
      <c r="H43" s="214"/>
      <c r="I43" s="30"/>
      <c r="K43" s="211"/>
      <c r="M43" s="210"/>
      <c r="O43" s="211"/>
      <c r="P43" s="214"/>
      <c r="Q43" s="214"/>
      <c r="R43" s="214"/>
      <c r="S43" s="214"/>
      <c r="T43" s="214"/>
      <c r="U43" s="214"/>
      <c r="V43" s="214"/>
      <c r="W43" s="214"/>
    </row>
    <row r="44" spans="1:24" ht="14.25" x14ac:dyDescent="0.25">
      <c r="B44" s="211"/>
      <c r="C44" s="221"/>
      <c r="D44" s="222"/>
      <c r="E44" s="218"/>
      <c r="F44" s="218"/>
      <c r="G44" s="218"/>
      <c r="H44" s="218"/>
      <c r="I44" s="223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17"/>
      <c r="D45" s="218"/>
      <c r="E45" s="218"/>
      <c r="F45" s="218"/>
      <c r="G45" s="218"/>
      <c r="H45" s="218"/>
      <c r="I45" s="219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21"/>
      <c r="D46" s="222"/>
      <c r="E46" s="218"/>
      <c r="F46" s="218"/>
      <c r="G46" s="218"/>
      <c r="H46" s="218"/>
      <c r="I46" s="223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  <row r="47" spans="1:24" ht="14.25" x14ac:dyDescent="0.25">
      <c r="B47" s="211"/>
      <c r="C47" s="217"/>
      <c r="D47" s="218"/>
      <c r="E47" s="218"/>
      <c r="F47" s="218"/>
      <c r="G47" s="218"/>
      <c r="H47" s="218"/>
      <c r="I47" s="219"/>
      <c r="J47" s="219"/>
      <c r="K47" s="220"/>
      <c r="M47" s="210"/>
      <c r="O47" s="211"/>
      <c r="P47" s="218"/>
      <c r="Q47" s="218"/>
      <c r="R47" s="218"/>
      <c r="S47" s="218"/>
      <c r="T47" s="218"/>
      <c r="U47" s="218"/>
      <c r="V47" s="218"/>
      <c r="W47" s="218"/>
    </row>
  </sheetData>
  <mergeCells count="175">
    <mergeCell ref="A1:B1"/>
    <mergeCell ref="C1:E1"/>
    <mergeCell ref="F1:O1"/>
    <mergeCell ref="P1:W1"/>
    <mergeCell ref="S2:T3"/>
    <mergeCell ref="U2:V3"/>
    <mergeCell ref="X2:X3"/>
    <mergeCell ref="B2:C3"/>
    <mergeCell ref="D2:F3"/>
    <mergeCell ref="G2:I3"/>
    <mergeCell ref="J2:L3"/>
    <mergeCell ref="M2:O3"/>
    <mergeCell ref="P2:R3"/>
    <mergeCell ref="G5:I5"/>
    <mergeCell ref="J5:L5"/>
    <mergeCell ref="M5:O5"/>
    <mergeCell ref="W4:W5"/>
    <mergeCell ref="X4:X5"/>
    <mergeCell ref="A4:A5"/>
    <mergeCell ref="B4:C5"/>
    <mergeCell ref="D4:F5"/>
    <mergeCell ref="P4:R5"/>
    <mergeCell ref="S4:T5"/>
    <mergeCell ref="U4:V5"/>
    <mergeCell ref="D7:F7"/>
    <mergeCell ref="J7:L7"/>
    <mergeCell ref="M7:O7"/>
    <mergeCell ref="W6:W7"/>
    <mergeCell ref="X6:X7"/>
    <mergeCell ref="A6:A7"/>
    <mergeCell ref="B6:C7"/>
    <mergeCell ref="G6:I7"/>
    <mergeCell ref="P6:R7"/>
    <mergeCell ref="S6:T7"/>
    <mergeCell ref="U6:V7"/>
    <mergeCell ref="D9:F9"/>
    <mergeCell ref="G9:I9"/>
    <mergeCell ref="M9:O9"/>
    <mergeCell ref="W8:W9"/>
    <mergeCell ref="X8:X9"/>
    <mergeCell ref="A8:A9"/>
    <mergeCell ref="B8:C9"/>
    <mergeCell ref="J8:L9"/>
    <mergeCell ref="P8:R9"/>
    <mergeCell ref="S8:T9"/>
    <mergeCell ref="U8:V9"/>
    <mergeCell ref="D11:F11"/>
    <mergeCell ref="G11:I11"/>
    <mergeCell ref="J11:L11"/>
    <mergeCell ref="W10:W11"/>
    <mergeCell ref="X10:X11"/>
    <mergeCell ref="A10:A11"/>
    <mergeCell ref="B10:C11"/>
    <mergeCell ref="M10:O11"/>
    <mergeCell ref="P10:R11"/>
    <mergeCell ref="S10:T11"/>
    <mergeCell ref="U10:V11"/>
    <mergeCell ref="X14:X15"/>
    <mergeCell ref="T13:W13"/>
    <mergeCell ref="A14:A15"/>
    <mergeCell ref="B14:C15"/>
    <mergeCell ref="D14:E15"/>
    <mergeCell ref="F14:H15"/>
    <mergeCell ref="J14:M15"/>
    <mergeCell ref="N14:V15"/>
    <mergeCell ref="W14:W15"/>
    <mergeCell ref="R16:V17"/>
    <mergeCell ref="W16:W17"/>
    <mergeCell ref="X16:X17"/>
    <mergeCell ref="A16:A17"/>
    <mergeCell ref="B16:C17"/>
    <mergeCell ref="D16:H17"/>
    <mergeCell ref="I16:J17"/>
    <mergeCell ref="K16:K17"/>
    <mergeCell ref="O16:O17"/>
    <mergeCell ref="P16:Q17"/>
    <mergeCell ref="X18:X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O20:O21"/>
    <mergeCell ref="P20:Q21"/>
    <mergeCell ref="R20:V21"/>
    <mergeCell ref="W20:W21"/>
    <mergeCell ref="X20:X21"/>
    <mergeCell ref="A20:A21"/>
    <mergeCell ref="B20:C21"/>
    <mergeCell ref="D20:H21"/>
    <mergeCell ref="I20:J21"/>
    <mergeCell ref="K20:K21"/>
    <mergeCell ref="R22:V23"/>
    <mergeCell ref="W22:W23"/>
    <mergeCell ref="X22:X23"/>
    <mergeCell ref="A22:A23"/>
    <mergeCell ref="B22:C23"/>
    <mergeCell ref="D22:H23"/>
    <mergeCell ref="I22:J23"/>
    <mergeCell ref="K22:K23"/>
    <mergeCell ref="O22:O23"/>
    <mergeCell ref="P22:Q23"/>
    <mergeCell ref="X24:X25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W28:W29"/>
    <mergeCell ref="X28:X29"/>
    <mergeCell ref="A28:A29"/>
    <mergeCell ref="B28:C29"/>
    <mergeCell ref="D28:E29"/>
    <mergeCell ref="F28:H29"/>
    <mergeCell ref="J28:M29"/>
    <mergeCell ref="N28:V29"/>
    <mergeCell ref="T27:W27"/>
    <mergeCell ref="P30:Q31"/>
    <mergeCell ref="R30:V31"/>
    <mergeCell ref="W30:W31"/>
    <mergeCell ref="X30:X31"/>
    <mergeCell ref="A30:A31"/>
    <mergeCell ref="B30:C31"/>
    <mergeCell ref="D30:H31"/>
    <mergeCell ref="I30:J31"/>
    <mergeCell ref="K30:K31"/>
    <mergeCell ref="O30:O31"/>
    <mergeCell ref="W32:W33"/>
    <mergeCell ref="X32:X33"/>
    <mergeCell ref="A32:A33"/>
    <mergeCell ref="B32:C33"/>
    <mergeCell ref="D32:H33"/>
    <mergeCell ref="I32:J33"/>
    <mergeCell ref="K32:K33"/>
    <mergeCell ref="O32:O33"/>
    <mergeCell ref="P32:Q33"/>
    <mergeCell ref="R32:V33"/>
    <mergeCell ref="P34:Q35"/>
    <mergeCell ref="R34:V35"/>
    <mergeCell ref="W34:W35"/>
    <mergeCell ref="X34:X35"/>
    <mergeCell ref="A34:A35"/>
    <mergeCell ref="B34:C35"/>
    <mergeCell ref="D34:H35"/>
    <mergeCell ref="I34:J35"/>
    <mergeCell ref="K34:K35"/>
    <mergeCell ref="O34:O35"/>
    <mergeCell ref="W36:W37"/>
    <mergeCell ref="X36:X37"/>
    <mergeCell ref="A36:A37"/>
    <mergeCell ref="B36:C37"/>
    <mergeCell ref="D36:H37"/>
    <mergeCell ref="I36:J37"/>
    <mergeCell ref="K36:K37"/>
    <mergeCell ref="O36:O37"/>
    <mergeCell ref="P36:Q37"/>
    <mergeCell ref="R36:V37"/>
    <mergeCell ref="P38:Q39"/>
    <mergeCell ref="R38:V39"/>
    <mergeCell ref="W38:W39"/>
    <mergeCell ref="X38:X39"/>
    <mergeCell ref="A38:A39"/>
    <mergeCell ref="B38:C39"/>
    <mergeCell ref="D38:H39"/>
    <mergeCell ref="I38:J39"/>
    <mergeCell ref="K38:K39"/>
    <mergeCell ref="O38:O39"/>
  </mergeCells>
  <phoneticPr fontId="6"/>
  <pageMargins left="0.78740157480314965" right="0.78740157480314965" top="0.98425196850393704" bottom="0.98425196850393704" header="0.31496062992125984" footer="0.51181102362204722"/>
  <pageSetup paperSize="9" orientation="portrait" horizontalDpi="4294967293" r:id="rId1"/>
  <headerFooter alignWithMargins="0">
    <oddHeader xml:space="preserve">&amp;C&amp;"ＭＳ Ｐゴシック,太字"&amp;16 2021年度第３８回ニッサングリーンカップ
山梨県少年サッカー選手権大会
</oddHeader>
    <oddFooter>&amp;C&amp;12試合結果・警告退場の報告は午後4時までにご報告ください。
4種広報部ＦＡＸ055-251-7164又はライン等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A5F9-64B4-4DCB-9CCD-D5A553D90D5E}">
  <sheetPr>
    <tabColor rgb="FF00B0F0"/>
  </sheetPr>
  <dimension ref="A1:BI49"/>
  <sheetViews>
    <sheetView view="pageLayout" zoomScale="85" zoomScaleNormal="75" zoomScaleSheetLayoutView="100" zoomScalePageLayoutView="85" workbookViewId="0">
      <selection activeCell="S4" sqref="S4:AC13"/>
    </sheetView>
  </sheetViews>
  <sheetFormatPr defaultColWidth="9" defaultRowHeight="12.75" x14ac:dyDescent="0.25"/>
  <cols>
    <col min="1" max="1" width="3.06640625" style="8" customWidth="1"/>
    <col min="2" max="2" width="3" style="8" customWidth="1"/>
    <col min="3" max="3" width="9" style="8" customWidth="1"/>
    <col min="4" max="8" width="2.59765625" style="8" customWidth="1"/>
    <col min="9" max="17" width="2.46484375" style="8" customWidth="1"/>
    <col min="18" max="22" width="2.53125" style="8" customWidth="1"/>
    <col min="23" max="28" width="2.19921875" style="8" customWidth="1"/>
    <col min="29" max="29" width="5.59765625" style="8" customWidth="1"/>
    <col min="30" max="30" width="4.265625" style="8" customWidth="1"/>
    <col min="31" max="31" width="3.06640625" style="8" customWidth="1"/>
    <col min="32" max="32" width="3" style="8" customWidth="1"/>
    <col min="33" max="33" width="8.265625" style="8" customWidth="1"/>
    <col min="34" max="55" width="2.46484375" style="8" customWidth="1"/>
    <col min="56" max="56" width="5.59765625" style="8" customWidth="1"/>
    <col min="57" max="57" width="4.265625" style="8" customWidth="1"/>
    <col min="58" max="58" width="1.06640625" style="8" customWidth="1"/>
    <col min="59" max="60" width="2.59765625" style="8" customWidth="1"/>
    <col min="61" max="61" width="9.86328125" style="8" customWidth="1"/>
    <col min="62" max="72" width="2.59765625" style="8" customWidth="1"/>
    <col min="73" max="16384" width="9" style="8"/>
  </cols>
  <sheetData>
    <row r="1" spans="1:61" ht="34.5" customHeight="1" x14ac:dyDescent="0.25">
      <c r="A1" s="688" t="s">
        <v>177</v>
      </c>
      <c r="B1" s="688"/>
      <c r="C1" s="687" t="s">
        <v>19</v>
      </c>
      <c r="D1" s="687"/>
      <c r="E1" s="687"/>
      <c r="F1" s="123"/>
      <c r="G1" s="689" t="s">
        <v>123</v>
      </c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 t="s">
        <v>45</v>
      </c>
      <c r="T1" s="689"/>
      <c r="U1" s="689"/>
      <c r="V1" s="689"/>
      <c r="W1" s="689"/>
      <c r="X1" s="689"/>
      <c r="Y1" s="689"/>
      <c r="Z1" s="689"/>
      <c r="AA1" s="689"/>
      <c r="AB1" s="689"/>
      <c r="AC1" s="15"/>
      <c r="AD1" s="15"/>
      <c r="AE1" s="688" t="s">
        <v>9</v>
      </c>
      <c r="AF1" s="688"/>
      <c r="AG1" s="687" t="s">
        <v>19</v>
      </c>
      <c r="AH1" s="687"/>
      <c r="AI1" s="687"/>
      <c r="AJ1" s="123"/>
      <c r="AK1" s="123"/>
      <c r="AL1" s="123"/>
      <c r="AM1" s="123" t="s">
        <v>31</v>
      </c>
      <c r="AN1" s="123"/>
      <c r="AO1" s="123"/>
      <c r="AP1" s="123"/>
      <c r="AQ1" s="123"/>
      <c r="AR1" s="123"/>
      <c r="AS1" s="123"/>
      <c r="AT1" s="123"/>
      <c r="AU1" s="123"/>
      <c r="AV1" s="123"/>
      <c r="AW1" s="15"/>
      <c r="AX1" s="15"/>
      <c r="AY1" s="15"/>
      <c r="AZ1" s="15"/>
      <c r="BA1" s="15"/>
      <c r="BB1" s="15"/>
      <c r="BC1" s="15"/>
      <c r="BD1" s="15"/>
      <c r="BE1" s="15"/>
    </row>
    <row r="2" spans="1:61" ht="17.100000000000001" customHeight="1" x14ac:dyDescent="0.25">
      <c r="A2" s="224"/>
      <c r="B2" s="683" t="str">
        <f>A1</f>
        <v>a</v>
      </c>
      <c r="C2" s="684"/>
      <c r="D2" s="350">
        <f>B4</f>
        <v>1</v>
      </c>
      <c r="E2" s="351"/>
      <c r="F2" s="352"/>
      <c r="G2" s="350">
        <f>B6</f>
        <v>2</v>
      </c>
      <c r="H2" s="351"/>
      <c r="I2" s="352"/>
      <c r="J2" s="350">
        <f>B8</f>
        <v>3</v>
      </c>
      <c r="K2" s="351"/>
      <c r="L2" s="352"/>
      <c r="M2" s="350">
        <f>B10</f>
        <v>4</v>
      </c>
      <c r="N2" s="351"/>
      <c r="O2" s="352"/>
      <c r="P2" s="350">
        <f>B12</f>
        <v>5</v>
      </c>
      <c r="Q2" s="351"/>
      <c r="R2" s="351"/>
      <c r="S2" s="671" t="s">
        <v>23</v>
      </c>
      <c r="T2" s="672"/>
      <c r="U2" s="672"/>
      <c r="V2" s="673"/>
      <c r="W2" s="677" t="s">
        <v>24</v>
      </c>
      <c r="X2" s="678"/>
      <c r="Y2" s="679"/>
      <c r="Z2" s="677" t="s">
        <v>42</v>
      </c>
      <c r="AA2" s="678"/>
      <c r="AB2" s="679"/>
      <c r="AC2" s="225" t="s">
        <v>43</v>
      </c>
      <c r="AD2" s="646" t="s">
        <v>22</v>
      </c>
      <c r="AE2" s="224"/>
      <c r="AF2" s="683" t="str">
        <f>AE1</f>
        <v>Ａ</v>
      </c>
      <c r="AG2" s="684"/>
      <c r="AH2" s="404">
        <f>AF4</f>
        <v>1</v>
      </c>
      <c r="AI2" s="351"/>
      <c r="AJ2" s="352"/>
      <c r="AK2" s="404">
        <f>AF6</f>
        <v>2</v>
      </c>
      <c r="AL2" s="351"/>
      <c r="AM2" s="352"/>
      <c r="AN2" s="404">
        <f>AF8</f>
        <v>3</v>
      </c>
      <c r="AO2" s="351"/>
      <c r="AP2" s="352"/>
      <c r="AQ2" s="404">
        <f>AF10</f>
        <v>4</v>
      </c>
      <c r="AR2" s="351"/>
      <c r="AS2" s="352"/>
      <c r="AT2" s="404">
        <f>AF12</f>
        <v>5</v>
      </c>
      <c r="AU2" s="351"/>
      <c r="AV2" s="351"/>
      <c r="AW2" s="670" t="s">
        <v>23</v>
      </c>
      <c r="AX2" s="670"/>
      <c r="AY2" s="670"/>
      <c r="AZ2" s="653" t="s">
        <v>24</v>
      </c>
      <c r="BA2" s="653"/>
      <c r="BB2" s="653" t="s">
        <v>42</v>
      </c>
      <c r="BC2" s="653"/>
      <c r="BD2" s="225" t="s">
        <v>43</v>
      </c>
      <c r="BE2" s="646" t="s">
        <v>22</v>
      </c>
      <c r="BF2" s="669"/>
    </row>
    <row r="3" spans="1:61" ht="17.100000000000001" customHeight="1" x14ac:dyDescent="0.25">
      <c r="A3" s="226"/>
      <c r="B3" s="685"/>
      <c r="C3" s="686"/>
      <c r="D3" s="353"/>
      <c r="E3" s="354"/>
      <c r="F3" s="355"/>
      <c r="G3" s="353"/>
      <c r="H3" s="354"/>
      <c r="I3" s="355"/>
      <c r="J3" s="353"/>
      <c r="K3" s="354"/>
      <c r="L3" s="355"/>
      <c r="M3" s="353"/>
      <c r="N3" s="354"/>
      <c r="O3" s="355"/>
      <c r="P3" s="353"/>
      <c r="Q3" s="354"/>
      <c r="R3" s="354"/>
      <c r="S3" s="674"/>
      <c r="T3" s="675"/>
      <c r="U3" s="675"/>
      <c r="V3" s="676"/>
      <c r="W3" s="680"/>
      <c r="X3" s="681"/>
      <c r="Y3" s="682"/>
      <c r="Z3" s="680"/>
      <c r="AA3" s="681"/>
      <c r="AB3" s="682"/>
      <c r="AC3" s="227" t="s">
        <v>44</v>
      </c>
      <c r="AD3" s="646"/>
      <c r="AE3" s="226"/>
      <c r="AF3" s="685"/>
      <c r="AG3" s="686"/>
      <c r="AH3" s="353"/>
      <c r="AI3" s="354"/>
      <c r="AJ3" s="355"/>
      <c r="AK3" s="353"/>
      <c r="AL3" s="354"/>
      <c r="AM3" s="355"/>
      <c r="AN3" s="353"/>
      <c r="AO3" s="354"/>
      <c r="AP3" s="355"/>
      <c r="AQ3" s="353"/>
      <c r="AR3" s="354"/>
      <c r="AS3" s="355"/>
      <c r="AT3" s="353"/>
      <c r="AU3" s="354"/>
      <c r="AV3" s="354"/>
      <c r="AW3" s="670"/>
      <c r="AX3" s="670"/>
      <c r="AY3" s="670"/>
      <c r="AZ3" s="653"/>
      <c r="BA3" s="653"/>
      <c r="BB3" s="653"/>
      <c r="BC3" s="653"/>
      <c r="BD3" s="227" t="s">
        <v>44</v>
      </c>
      <c r="BE3" s="646"/>
      <c r="BF3" s="669"/>
    </row>
    <row r="4" spans="1:61" ht="17.100000000000001" customHeight="1" x14ac:dyDescent="0.25">
      <c r="A4" s="654">
        <v>1</v>
      </c>
      <c r="B4" s="375">
        <v>1</v>
      </c>
      <c r="C4" s="362"/>
      <c r="D4" s="365"/>
      <c r="E4" s="366"/>
      <c r="F4" s="367"/>
      <c r="G4" s="20" t="str">
        <f>IF(F6="","",F6)</f>
        <v/>
      </c>
      <c r="H4" s="21" t="s">
        <v>27</v>
      </c>
      <c r="I4" s="21" t="str">
        <f>D6</f>
        <v/>
      </c>
      <c r="J4" s="20" t="str">
        <f>IF(F8="","",F8)</f>
        <v/>
      </c>
      <c r="K4" s="21" t="s">
        <v>25</v>
      </c>
      <c r="L4" s="22" t="str">
        <f>IF(D8="","",D8)</f>
        <v/>
      </c>
      <c r="M4" s="21" t="str">
        <f>IF(F10="","",F10)</f>
        <v/>
      </c>
      <c r="N4" s="21" t="s">
        <v>27</v>
      </c>
      <c r="O4" s="21" t="str">
        <f>IF(D10="","",D10)</f>
        <v/>
      </c>
      <c r="P4" s="20" t="str">
        <f>IF(F12="","",F12)</f>
        <v/>
      </c>
      <c r="Q4" s="21" t="s">
        <v>27</v>
      </c>
      <c r="R4" s="22" t="str">
        <f>IF(D12="","",D12)</f>
        <v/>
      </c>
      <c r="S4" s="656">
        <f>(COUNTIF(D5:R5,"○")*3)+(COUNTIF(D5:R5,"△")*1)</f>
        <v>0</v>
      </c>
      <c r="T4" s="657"/>
      <c r="U4" s="657"/>
      <c r="V4" s="658"/>
      <c r="W4" s="662" t="str">
        <f>IF(SUM(F4:F13)=0,"",(SUM(F4:F13)))</f>
        <v/>
      </c>
      <c r="X4" s="663"/>
      <c r="Y4" s="664"/>
      <c r="Z4" s="662" t="str">
        <f>IF(SUM(D4:D13)=0,"",SUM(D4:D13))</f>
        <v/>
      </c>
      <c r="AA4" s="663"/>
      <c r="AB4" s="664"/>
      <c r="AC4" s="649" t="str">
        <f>IFERROR(W4-Z4,"")</f>
        <v/>
      </c>
      <c r="AD4" s="651"/>
      <c r="AE4" s="654"/>
      <c r="AF4" s="375">
        <v>1</v>
      </c>
      <c r="AG4" s="362"/>
      <c r="AH4" s="365"/>
      <c r="AI4" s="366"/>
      <c r="AJ4" s="367"/>
      <c r="AK4" s="20">
        <f>AJ6</f>
        <v>0</v>
      </c>
      <c r="AL4" s="21" t="s">
        <v>27</v>
      </c>
      <c r="AM4" s="21">
        <f>AH6</f>
        <v>0</v>
      </c>
      <c r="AN4" s="20">
        <f>AJ8</f>
        <v>0</v>
      </c>
      <c r="AO4" s="21" t="s">
        <v>25</v>
      </c>
      <c r="AP4" s="22">
        <f>AH8</f>
        <v>0</v>
      </c>
      <c r="AQ4" s="21">
        <f>AJ10</f>
        <v>0</v>
      </c>
      <c r="AR4" s="21" t="s">
        <v>27</v>
      </c>
      <c r="AS4" s="21">
        <f>AH10</f>
        <v>0</v>
      </c>
      <c r="AT4" s="20">
        <f>AJ12</f>
        <v>0</v>
      </c>
      <c r="AU4" s="21" t="s">
        <v>27</v>
      </c>
      <c r="AV4" s="22">
        <f>AH12</f>
        <v>0</v>
      </c>
      <c r="AW4" s="653">
        <f>(COUNTIF(AH5:AV5,"○")*3)+(COUNTIF(AH5:AV5,"△")*1)</f>
        <v>4</v>
      </c>
      <c r="AX4" s="653"/>
      <c r="AY4" s="653"/>
      <c r="AZ4" s="653">
        <f>SUM(AJ4:AJ13)</f>
        <v>0</v>
      </c>
      <c r="BA4" s="653"/>
      <c r="BB4" s="653">
        <f>SUM(AH4:AH13)</f>
        <v>0</v>
      </c>
      <c r="BC4" s="653"/>
      <c r="BD4" s="667">
        <f>AZ4-BB4</f>
        <v>0</v>
      </c>
      <c r="BE4" s="646">
        <f>RANK(BI5,$BI$5:$BI$13)</f>
        <v>1</v>
      </c>
      <c r="BF4" s="647"/>
    </row>
    <row r="5" spans="1:61" ht="17.100000000000001" customHeight="1" x14ac:dyDescent="0.25">
      <c r="A5" s="655"/>
      <c r="B5" s="345"/>
      <c r="C5" s="364"/>
      <c r="D5" s="368"/>
      <c r="E5" s="369"/>
      <c r="F5" s="370"/>
      <c r="G5" s="377" t="str">
        <f>IF(G4="","",IF(G4-I4&gt;0,"○",IF(G4-I4=0,"△","●")))</f>
        <v/>
      </c>
      <c r="H5" s="378"/>
      <c r="I5" s="379"/>
      <c r="J5" s="377" t="str">
        <f>IF(J4="","",IF(J4-L4&gt;0,"○",IF(J4-L4=0,"△","●")))</f>
        <v/>
      </c>
      <c r="K5" s="378"/>
      <c r="L5" s="379"/>
      <c r="M5" s="377" t="str">
        <f>IF(M4="","",IF(M4-O4&gt;0,"○",IF(M4-O4=0,"△","●")))</f>
        <v/>
      </c>
      <c r="N5" s="378"/>
      <c r="O5" s="379"/>
      <c r="P5" s="377" t="str">
        <f>IF(P4="","",IF(P4-R4&gt;0,"○",IF(P4-R4=0,"△","●")))</f>
        <v/>
      </c>
      <c r="Q5" s="378"/>
      <c r="R5" s="378"/>
      <c r="S5" s="659"/>
      <c r="T5" s="660"/>
      <c r="U5" s="660"/>
      <c r="V5" s="661"/>
      <c r="W5" s="665"/>
      <c r="X5" s="596"/>
      <c r="Y5" s="666"/>
      <c r="Z5" s="665"/>
      <c r="AA5" s="596"/>
      <c r="AB5" s="666"/>
      <c r="AC5" s="650"/>
      <c r="AD5" s="652"/>
      <c r="AE5" s="655"/>
      <c r="AF5" s="345"/>
      <c r="AG5" s="364"/>
      <c r="AH5" s="368"/>
      <c r="AI5" s="369"/>
      <c r="AJ5" s="370"/>
      <c r="AK5" s="377" t="str">
        <f>IF(AK4="","",IF(AK4-AM4&gt;0,"○",IF(AK4-AM4=0,"△","●")))</f>
        <v>△</v>
      </c>
      <c r="AL5" s="378"/>
      <c r="AM5" s="379"/>
      <c r="AN5" s="377" t="str">
        <f>IF(AN4="","",IF(AN4-AP4&gt;0,"○",IF(AN4-AP4=0,"△","●")))</f>
        <v>△</v>
      </c>
      <c r="AO5" s="378"/>
      <c r="AP5" s="379"/>
      <c r="AQ5" s="377" t="str">
        <f>IF(AQ4="","",IF(AQ4-AS4&gt;0,"○",IF(AQ4-AS4=0,"△","●")))</f>
        <v>△</v>
      </c>
      <c r="AR5" s="378"/>
      <c r="AS5" s="379"/>
      <c r="AT5" s="377" t="str">
        <f>IF(AT4="","",IF(AT4-AV4&gt;0,"○",IF(AT4-AV4=0,"△","●")))</f>
        <v>△</v>
      </c>
      <c r="AU5" s="378"/>
      <c r="AV5" s="378"/>
      <c r="AW5" s="653"/>
      <c r="AX5" s="653"/>
      <c r="AY5" s="653"/>
      <c r="AZ5" s="653"/>
      <c r="BA5" s="653"/>
      <c r="BB5" s="653"/>
      <c r="BC5" s="653"/>
      <c r="BD5" s="668"/>
      <c r="BE5" s="646"/>
      <c r="BF5" s="648"/>
      <c r="BI5" s="4">
        <f>(AW4*1000)+(BD4*100)+AZ4</f>
        <v>4000</v>
      </c>
    </row>
    <row r="6" spans="1:61" ht="17.100000000000001" customHeight="1" x14ac:dyDescent="0.25">
      <c r="A6" s="574">
        <v>2</v>
      </c>
      <c r="B6" s="375">
        <v>2</v>
      </c>
      <c r="C6" s="362"/>
      <c r="D6" s="23" t="str">
        <f>IF(P20="","",P20)</f>
        <v/>
      </c>
      <c r="E6" s="24" t="s">
        <v>27</v>
      </c>
      <c r="F6" s="25" t="str">
        <f>IF(I20="","",I20)</f>
        <v/>
      </c>
      <c r="G6" s="365"/>
      <c r="H6" s="366"/>
      <c r="I6" s="367"/>
      <c r="J6" s="20" t="str">
        <f>IF(I8="","",I8)</f>
        <v/>
      </c>
      <c r="K6" s="21" t="s">
        <v>25</v>
      </c>
      <c r="L6" s="22" t="str">
        <f>IF(G8="","",G8)</f>
        <v/>
      </c>
      <c r="M6" s="21" t="str">
        <f>IF(I10="","",I10)</f>
        <v/>
      </c>
      <c r="N6" s="21" t="s">
        <v>25</v>
      </c>
      <c r="O6" s="21" t="str">
        <f>IF(G10="","",G10)</f>
        <v/>
      </c>
      <c r="P6" s="20" t="str">
        <f>IF(I12="","",I12)</f>
        <v/>
      </c>
      <c r="Q6" s="21" t="s">
        <v>25</v>
      </c>
      <c r="R6" s="22" t="str">
        <f>IF(G12="","",G12)</f>
        <v/>
      </c>
      <c r="S6" s="656">
        <f t="shared" ref="S6" si="0">(COUNTIF(D7:R7,"○")*3)+(COUNTIF(D7:R7,"△")*1)</f>
        <v>0</v>
      </c>
      <c r="T6" s="657"/>
      <c r="U6" s="657"/>
      <c r="V6" s="658"/>
      <c r="W6" s="662" t="str">
        <f>IF(SUM(I4:I13)=0,"",(SUM(I4:I13)))</f>
        <v/>
      </c>
      <c r="X6" s="663"/>
      <c r="Y6" s="664"/>
      <c r="Z6" s="662" t="str">
        <f>IF(SUM(G4:G13)=0,"",SUM(G4:G13))</f>
        <v/>
      </c>
      <c r="AA6" s="663"/>
      <c r="AB6" s="664"/>
      <c r="AC6" s="649" t="str">
        <f t="shared" ref="AC6" si="1">IFERROR(W6-Z6,"")</f>
        <v/>
      </c>
      <c r="AD6" s="651"/>
      <c r="AE6" s="574"/>
      <c r="AF6" s="375">
        <v>2</v>
      </c>
      <c r="AG6" s="362"/>
      <c r="AH6" s="23">
        <f>AT20</f>
        <v>0</v>
      </c>
      <c r="AI6" s="24" t="s">
        <v>27</v>
      </c>
      <c r="AJ6" s="25">
        <f>AM20</f>
        <v>0</v>
      </c>
      <c r="AK6" s="365"/>
      <c r="AL6" s="366"/>
      <c r="AM6" s="367"/>
      <c r="AN6" s="20">
        <f>AM8</f>
        <v>0</v>
      </c>
      <c r="AO6" s="21" t="s">
        <v>25</v>
      </c>
      <c r="AP6" s="22">
        <f>AK8</f>
        <v>0</v>
      </c>
      <c r="AQ6" s="21">
        <f>AM10</f>
        <v>0</v>
      </c>
      <c r="AR6" s="21" t="s">
        <v>25</v>
      </c>
      <c r="AS6" s="21">
        <f>AK10</f>
        <v>0</v>
      </c>
      <c r="AT6" s="20">
        <f>AM12</f>
        <v>0</v>
      </c>
      <c r="AU6" s="21" t="s">
        <v>25</v>
      </c>
      <c r="AV6" s="22">
        <f>AK12</f>
        <v>0</v>
      </c>
      <c r="AW6" s="653">
        <f>(COUNTIF(AH7:AV7,"○")*3)+(COUNTIF(AH7:AV7,"△")*1)</f>
        <v>4</v>
      </c>
      <c r="AX6" s="653"/>
      <c r="AY6" s="653"/>
      <c r="AZ6" s="653">
        <f>SUM(AM4:AM13)</f>
        <v>0</v>
      </c>
      <c r="BA6" s="653"/>
      <c r="BB6" s="653">
        <f>SUM(AK4:AK13)</f>
        <v>0</v>
      </c>
      <c r="BC6" s="653"/>
      <c r="BD6" s="667">
        <f>AZ6-BB6</f>
        <v>0</v>
      </c>
      <c r="BE6" s="646">
        <f>RANK(BI7,$BI$5:$BI$13)</f>
        <v>1</v>
      </c>
      <c r="BF6" s="647"/>
    </row>
    <row r="7" spans="1:61" ht="17.100000000000001" customHeight="1" x14ac:dyDescent="0.25">
      <c r="A7" s="574"/>
      <c r="B7" s="345"/>
      <c r="C7" s="364"/>
      <c r="D7" s="377" t="str">
        <f>IF(D6="","",IF(D6-F6&gt;0,"○",IF(D6-F6=0,"△","●")))</f>
        <v/>
      </c>
      <c r="E7" s="378"/>
      <c r="F7" s="379"/>
      <c r="G7" s="368"/>
      <c r="H7" s="369"/>
      <c r="I7" s="370"/>
      <c r="J7" s="377" t="str">
        <f>IF(J6="","",IF(J6-L6&gt;0,"○",IF(J6-L6=0,"△","●")))</f>
        <v/>
      </c>
      <c r="K7" s="378"/>
      <c r="L7" s="379"/>
      <c r="M7" s="377" t="str">
        <f>IF(M6="","",IF(M6-O6&gt;0,"○",IF(M6-O6=0,"△","●")))</f>
        <v/>
      </c>
      <c r="N7" s="378"/>
      <c r="O7" s="379"/>
      <c r="P7" s="377" t="str">
        <f>IF(P6="","",IF(P6-R6&gt;0,"○",IF(P6-R6=0,"△","●")))</f>
        <v/>
      </c>
      <c r="Q7" s="378"/>
      <c r="R7" s="378"/>
      <c r="S7" s="659"/>
      <c r="T7" s="660"/>
      <c r="U7" s="660"/>
      <c r="V7" s="661"/>
      <c r="W7" s="665"/>
      <c r="X7" s="596"/>
      <c r="Y7" s="666"/>
      <c r="Z7" s="665"/>
      <c r="AA7" s="596"/>
      <c r="AB7" s="666"/>
      <c r="AC7" s="650"/>
      <c r="AD7" s="652"/>
      <c r="AE7" s="574"/>
      <c r="AF7" s="345"/>
      <c r="AG7" s="364"/>
      <c r="AH7" s="377" t="str">
        <f>IF(AH6="","",IF(AH6-AJ6&gt;0,"○",IF(AH6-AJ6=0,"△","●")))</f>
        <v>△</v>
      </c>
      <c r="AI7" s="378"/>
      <c r="AJ7" s="379"/>
      <c r="AK7" s="368"/>
      <c r="AL7" s="369"/>
      <c r="AM7" s="370"/>
      <c r="AN7" s="377" t="str">
        <f>IF(AN6="","",IF(AN6-AP6&gt;0,"○",IF(AN6-AP6=0,"△","●")))</f>
        <v>△</v>
      </c>
      <c r="AO7" s="378"/>
      <c r="AP7" s="379"/>
      <c r="AQ7" s="377" t="str">
        <f>IF(AQ6="","",IF(AQ6-AS6&gt;0,"○",IF(AQ6-AS6=0,"△","●")))</f>
        <v>△</v>
      </c>
      <c r="AR7" s="378"/>
      <c r="AS7" s="379"/>
      <c r="AT7" s="377" t="str">
        <f>IF(AT6="","",IF(AT6-AV6&gt;0,"○",IF(AT6-AV6=0,"△","●")))</f>
        <v>△</v>
      </c>
      <c r="AU7" s="378"/>
      <c r="AV7" s="378"/>
      <c r="AW7" s="653"/>
      <c r="AX7" s="653"/>
      <c r="AY7" s="653"/>
      <c r="AZ7" s="653"/>
      <c r="BA7" s="653"/>
      <c r="BB7" s="653"/>
      <c r="BC7" s="653"/>
      <c r="BD7" s="668"/>
      <c r="BE7" s="646"/>
      <c r="BF7" s="648"/>
      <c r="BI7" s="4">
        <f>(AW6*1000)+(BD6*100)+AZ6</f>
        <v>4000</v>
      </c>
    </row>
    <row r="8" spans="1:61" ht="17.100000000000001" customHeight="1" x14ac:dyDescent="0.25">
      <c r="A8" s="654">
        <v>3</v>
      </c>
      <c r="B8" s="375">
        <v>3</v>
      </c>
      <c r="C8" s="362"/>
      <c r="D8" s="23" t="str">
        <f>IF(P34="","",P34)</f>
        <v/>
      </c>
      <c r="E8" s="24" t="s">
        <v>27</v>
      </c>
      <c r="F8" s="25" t="str">
        <f>IF(I34="","",I34)</f>
        <v/>
      </c>
      <c r="G8" s="24" t="str">
        <f>IF(P24="","",P24)</f>
        <v/>
      </c>
      <c r="H8" s="24" t="s">
        <v>27</v>
      </c>
      <c r="I8" s="25" t="str">
        <f>IF(I24="","",I24)</f>
        <v/>
      </c>
      <c r="J8" s="365"/>
      <c r="K8" s="366"/>
      <c r="L8" s="367"/>
      <c r="M8" s="20"/>
      <c r="N8" s="21" t="s">
        <v>25</v>
      </c>
      <c r="O8" s="22"/>
      <c r="P8" s="21" t="str">
        <f>IF(I18="","",I18)</f>
        <v/>
      </c>
      <c r="Q8" s="21" t="s">
        <v>25</v>
      </c>
      <c r="R8" s="21" t="str">
        <f>IF(P18="","",P18)</f>
        <v/>
      </c>
      <c r="S8" s="656">
        <f t="shared" ref="S8" si="2">(COUNTIF(D9:R9,"○")*3)+(COUNTIF(D9:R9,"△")*1)</f>
        <v>0</v>
      </c>
      <c r="T8" s="657"/>
      <c r="U8" s="657"/>
      <c r="V8" s="658"/>
      <c r="W8" s="662" t="str">
        <f>IF(SUM(L4:L13)=0,"",(SUM(L4:L13)))</f>
        <v/>
      </c>
      <c r="X8" s="663"/>
      <c r="Y8" s="664"/>
      <c r="Z8" s="662" t="str">
        <f>IF(SUM(J4:J13)=0,"",SUM(J4:J13))</f>
        <v/>
      </c>
      <c r="AA8" s="663"/>
      <c r="AB8" s="664"/>
      <c r="AC8" s="649" t="str">
        <f t="shared" ref="AC8" si="3">IFERROR(W8-Z8,"")</f>
        <v/>
      </c>
      <c r="AD8" s="651"/>
      <c r="AE8" s="574"/>
      <c r="AF8" s="375">
        <v>3</v>
      </c>
      <c r="AG8" s="362"/>
      <c r="AH8" s="23">
        <f>AT34</f>
        <v>0</v>
      </c>
      <c r="AI8" s="24" t="s">
        <v>27</v>
      </c>
      <c r="AJ8" s="25">
        <f>AM34</f>
        <v>0</v>
      </c>
      <c r="AK8" s="24">
        <f>AT24</f>
        <v>0</v>
      </c>
      <c r="AL8" s="24" t="s">
        <v>27</v>
      </c>
      <c r="AM8" s="25">
        <f>AM24</f>
        <v>0</v>
      </c>
      <c r="AN8" s="365"/>
      <c r="AO8" s="366"/>
      <c r="AP8" s="367"/>
      <c r="AQ8" s="20">
        <f>AP10</f>
        <v>0</v>
      </c>
      <c r="AR8" s="21" t="s">
        <v>25</v>
      </c>
      <c r="AS8" s="22">
        <f>AN10</f>
        <v>0</v>
      </c>
      <c r="AT8" s="21">
        <f>AP12</f>
        <v>0</v>
      </c>
      <c r="AU8" s="21" t="s">
        <v>25</v>
      </c>
      <c r="AV8" s="22">
        <f>AN12</f>
        <v>0</v>
      </c>
      <c r="AW8" s="653">
        <f>(COUNTIF(AH9:AV9,"○")*3)+(COUNTIF(AH9:AV9,"△")*1)</f>
        <v>4</v>
      </c>
      <c r="AX8" s="653"/>
      <c r="AY8" s="653"/>
      <c r="AZ8" s="653">
        <f>SUM(AP4:AP13)</f>
        <v>0</v>
      </c>
      <c r="BA8" s="653"/>
      <c r="BB8" s="653">
        <f>SUM(AN4:AN13)</f>
        <v>0</v>
      </c>
      <c r="BC8" s="653"/>
      <c r="BD8" s="667">
        <f>AZ8-BB8</f>
        <v>0</v>
      </c>
      <c r="BE8" s="646">
        <f>RANK(BI9,$BI$5:$BI$13)</f>
        <v>1</v>
      </c>
      <c r="BF8" s="647"/>
    </row>
    <row r="9" spans="1:61" ht="17.100000000000001" customHeight="1" x14ac:dyDescent="0.25">
      <c r="A9" s="655"/>
      <c r="B9" s="345"/>
      <c r="C9" s="364"/>
      <c r="D9" s="377" t="str">
        <f>IF(D8="","",IF(D8-F8&gt;0,"○",IF(D8-F8=0,"△","●")))</f>
        <v/>
      </c>
      <c r="E9" s="378"/>
      <c r="F9" s="379"/>
      <c r="G9" s="377" t="str">
        <f>IF(G8="","",IF(G8-I8&gt;0,"○",IF(G8-I8=0,"△","●")))</f>
        <v/>
      </c>
      <c r="H9" s="378"/>
      <c r="I9" s="379"/>
      <c r="J9" s="368"/>
      <c r="K9" s="369"/>
      <c r="L9" s="370"/>
      <c r="M9" s="377" t="str">
        <f>IF(M8="","",IF(M8-O8&gt;0,"○",IF(M8-O8=0,"△","●")))</f>
        <v/>
      </c>
      <c r="N9" s="378"/>
      <c r="O9" s="379"/>
      <c r="P9" s="377" t="str">
        <f>IF(P8="","",IF(P8-R8&gt;0,"○",IF(P8-R8=0,"△","●")))</f>
        <v/>
      </c>
      <c r="Q9" s="378"/>
      <c r="R9" s="379"/>
      <c r="S9" s="659"/>
      <c r="T9" s="660"/>
      <c r="U9" s="660"/>
      <c r="V9" s="661"/>
      <c r="W9" s="665"/>
      <c r="X9" s="596"/>
      <c r="Y9" s="666"/>
      <c r="Z9" s="665"/>
      <c r="AA9" s="596"/>
      <c r="AB9" s="666"/>
      <c r="AC9" s="650"/>
      <c r="AD9" s="652"/>
      <c r="AE9" s="574"/>
      <c r="AF9" s="345"/>
      <c r="AG9" s="364"/>
      <c r="AH9" s="377" t="str">
        <f>IF(AH8="","",IF(AH8-AJ8&gt;0,"○",IF(AH8-AJ8=0,"△","●")))</f>
        <v>△</v>
      </c>
      <c r="AI9" s="378"/>
      <c r="AJ9" s="379"/>
      <c r="AK9" s="377" t="str">
        <f>IF(AK8="","",IF(AK8-AM8&gt;0,"○",IF(AK8-AM8=0,"△","●")))</f>
        <v>△</v>
      </c>
      <c r="AL9" s="378"/>
      <c r="AM9" s="379"/>
      <c r="AN9" s="368"/>
      <c r="AO9" s="369"/>
      <c r="AP9" s="370"/>
      <c r="AQ9" s="377" t="str">
        <f>IF(AQ8="","",IF(AQ8-AS8&gt;0,"○",IF(AQ8-AS8=0,"△","●")))</f>
        <v>△</v>
      </c>
      <c r="AR9" s="378"/>
      <c r="AS9" s="379"/>
      <c r="AT9" s="377" t="str">
        <f>IF(AT8="","",IF(AT8-AV8&gt;0,"○",IF(AT8-AV8=0,"△","●")))</f>
        <v>△</v>
      </c>
      <c r="AU9" s="378"/>
      <c r="AV9" s="378"/>
      <c r="AW9" s="653"/>
      <c r="AX9" s="653"/>
      <c r="AY9" s="653"/>
      <c r="AZ9" s="653"/>
      <c r="BA9" s="653"/>
      <c r="BB9" s="653"/>
      <c r="BC9" s="653"/>
      <c r="BD9" s="668"/>
      <c r="BE9" s="646"/>
      <c r="BF9" s="648"/>
      <c r="BI9" s="4">
        <f>(AW8*1000)+(BD8*100)+AZ8</f>
        <v>4000</v>
      </c>
    </row>
    <row r="10" spans="1:61" ht="17.100000000000001" customHeight="1" x14ac:dyDescent="0.25">
      <c r="A10" s="574">
        <v>4</v>
      </c>
      <c r="B10" s="375">
        <v>4</v>
      </c>
      <c r="C10" s="362"/>
      <c r="D10" s="23" t="str">
        <f>IF(P26="","",P26)</f>
        <v/>
      </c>
      <c r="E10" s="24" t="s">
        <v>25</v>
      </c>
      <c r="F10" s="25" t="str">
        <f>IF(I26="","",I26)</f>
        <v/>
      </c>
      <c r="G10" s="24" t="str">
        <f>IF(P32="","",P32)</f>
        <v/>
      </c>
      <c r="H10" s="24" t="s">
        <v>27</v>
      </c>
      <c r="I10" s="24" t="str">
        <f>IF(I32="","",I32)</f>
        <v/>
      </c>
      <c r="J10" s="23" t="str">
        <f>IF(P38="","",P38)</f>
        <v/>
      </c>
      <c r="K10" s="24" t="s">
        <v>27</v>
      </c>
      <c r="L10" s="25" t="str">
        <f>IF(I38="","",I38)</f>
        <v/>
      </c>
      <c r="M10" s="365"/>
      <c r="N10" s="366"/>
      <c r="O10" s="367"/>
      <c r="P10" s="20" t="str">
        <f>IF(O12="","",O12)</f>
        <v/>
      </c>
      <c r="Q10" s="21" t="s">
        <v>25</v>
      </c>
      <c r="R10" s="22" t="str">
        <f>IF(M12="","",M12)</f>
        <v/>
      </c>
      <c r="S10" s="656">
        <f t="shared" ref="S10" si="4">(COUNTIF(D11:R11,"○")*3)+(COUNTIF(D11:R11,"△")*1)</f>
        <v>0</v>
      </c>
      <c r="T10" s="657"/>
      <c r="U10" s="657"/>
      <c r="V10" s="658"/>
      <c r="W10" s="662" t="str">
        <f>IF(SUM(O4:O13)=0,"",(SUM(O4:O13)))</f>
        <v/>
      </c>
      <c r="X10" s="663"/>
      <c r="Y10" s="664"/>
      <c r="Z10" s="662" t="str">
        <f>IF(SUM(M4:M13)=0,"",SUM(M4:M13))</f>
        <v/>
      </c>
      <c r="AA10" s="663"/>
      <c r="AB10" s="664"/>
      <c r="AC10" s="649" t="str">
        <f t="shared" ref="AC10" si="5">IFERROR(W10-Z10,"")</f>
        <v/>
      </c>
      <c r="AD10" s="651"/>
      <c r="AE10" s="574"/>
      <c r="AF10" s="375">
        <v>4</v>
      </c>
      <c r="AG10" s="362"/>
      <c r="AH10" s="23">
        <f>AT26</f>
        <v>0</v>
      </c>
      <c r="AI10" s="24" t="s">
        <v>25</v>
      </c>
      <c r="AJ10" s="25">
        <f>AM26</f>
        <v>0</v>
      </c>
      <c r="AK10" s="24">
        <f>AT32</f>
        <v>0</v>
      </c>
      <c r="AL10" s="24" t="s">
        <v>27</v>
      </c>
      <c r="AM10" s="24">
        <f>AM32</f>
        <v>0</v>
      </c>
      <c r="AN10" s="23">
        <f>AT38</f>
        <v>0</v>
      </c>
      <c r="AO10" s="24" t="s">
        <v>27</v>
      </c>
      <c r="AP10" s="25">
        <f>AM38</f>
        <v>0</v>
      </c>
      <c r="AQ10" s="365"/>
      <c r="AR10" s="366"/>
      <c r="AS10" s="367"/>
      <c r="AT10" s="20">
        <f>AS12</f>
        <v>0</v>
      </c>
      <c r="AU10" s="21" t="s">
        <v>25</v>
      </c>
      <c r="AV10" s="21">
        <f>AQ12</f>
        <v>0</v>
      </c>
      <c r="AW10" s="653">
        <f>(COUNTIF(AH11:AV11,"○")*3)+(COUNTIF(AH11:AV11,"△")*1)</f>
        <v>4</v>
      </c>
      <c r="AX10" s="653"/>
      <c r="AY10" s="653"/>
      <c r="AZ10" s="653">
        <f>SUM(AS4:AS13)</f>
        <v>0</v>
      </c>
      <c r="BA10" s="653"/>
      <c r="BB10" s="653">
        <f>SUM(AQ4:AQ13)</f>
        <v>0</v>
      </c>
      <c r="BC10" s="653"/>
      <c r="BD10" s="667">
        <f>AZ10-BB10</f>
        <v>0</v>
      </c>
      <c r="BE10" s="646">
        <f>RANK(BI11,$BI$5:$BI$13)</f>
        <v>1</v>
      </c>
      <c r="BF10" s="647"/>
    </row>
    <row r="11" spans="1:61" ht="17.100000000000001" customHeight="1" x14ac:dyDescent="0.25">
      <c r="A11" s="574"/>
      <c r="B11" s="345"/>
      <c r="C11" s="364"/>
      <c r="D11" s="377" t="str">
        <f>IF(D10="","",IF(D10-F10&gt;0,"○",IF(D10-F10=0,"△","●")))</f>
        <v/>
      </c>
      <c r="E11" s="378"/>
      <c r="F11" s="379"/>
      <c r="G11" s="377" t="str">
        <f>IF(G10="","",IF(G10-I10&gt;0,"○",IF(G10-I10=0,"△","●")))</f>
        <v/>
      </c>
      <c r="H11" s="378"/>
      <c r="I11" s="379"/>
      <c r="J11" s="377" t="str">
        <f>IF(J10="","",IF(J10-L10&gt;0,"○",IF(J10-L10=0,"△","●")))</f>
        <v/>
      </c>
      <c r="K11" s="378"/>
      <c r="L11" s="379"/>
      <c r="M11" s="368"/>
      <c r="N11" s="369"/>
      <c r="O11" s="370"/>
      <c r="P11" s="377" t="str">
        <f>IF(P10="","",IF(P10-R10&gt;0,"○",IF(P10-R10=0,"△","●")))</f>
        <v/>
      </c>
      <c r="Q11" s="378"/>
      <c r="R11" s="378"/>
      <c r="S11" s="659"/>
      <c r="T11" s="660"/>
      <c r="U11" s="660"/>
      <c r="V11" s="661"/>
      <c r="W11" s="665"/>
      <c r="X11" s="596"/>
      <c r="Y11" s="666"/>
      <c r="Z11" s="665"/>
      <c r="AA11" s="596"/>
      <c r="AB11" s="666"/>
      <c r="AC11" s="650"/>
      <c r="AD11" s="652"/>
      <c r="AE11" s="574"/>
      <c r="AF11" s="345"/>
      <c r="AG11" s="364"/>
      <c r="AH11" s="377" t="str">
        <f>IF(AH10="","",IF(AH10-AJ10&gt;0,"○",IF(AH10-AJ10=0,"△","●")))</f>
        <v>△</v>
      </c>
      <c r="AI11" s="378"/>
      <c r="AJ11" s="379"/>
      <c r="AK11" s="377" t="str">
        <f>IF(AK10="","",IF(AK10-AM10&gt;0,"○",IF(AK10-AM10=0,"△","●")))</f>
        <v>△</v>
      </c>
      <c r="AL11" s="378"/>
      <c r="AM11" s="379"/>
      <c r="AN11" s="377" t="str">
        <f>IF(AN10="","",IF(AN10-AP10&gt;0,"○",IF(AN10-AP10=0,"△","●")))</f>
        <v>△</v>
      </c>
      <c r="AO11" s="378"/>
      <c r="AP11" s="379"/>
      <c r="AQ11" s="368"/>
      <c r="AR11" s="369"/>
      <c r="AS11" s="370"/>
      <c r="AT11" s="377" t="str">
        <f>IF(AT10="","",IF(AT10-AV10&gt;0,"○",IF(AT10-AV10=0,"△","●")))</f>
        <v>△</v>
      </c>
      <c r="AU11" s="378"/>
      <c r="AV11" s="379"/>
      <c r="AW11" s="653"/>
      <c r="AX11" s="653"/>
      <c r="AY11" s="653"/>
      <c r="AZ11" s="653"/>
      <c r="BA11" s="653"/>
      <c r="BB11" s="653"/>
      <c r="BC11" s="653"/>
      <c r="BD11" s="668"/>
      <c r="BE11" s="646"/>
      <c r="BF11" s="648"/>
      <c r="BI11" s="4">
        <f>(AW10*1000)+(BD10*100)+AZ10</f>
        <v>4000</v>
      </c>
    </row>
    <row r="12" spans="1:61" ht="17.100000000000001" customHeight="1" x14ac:dyDescent="0.25">
      <c r="A12" s="654">
        <v>5</v>
      </c>
      <c r="B12" s="375">
        <v>5</v>
      </c>
      <c r="C12" s="362"/>
      <c r="D12" s="23" t="str">
        <f>IF(P40="","",P40)</f>
        <v/>
      </c>
      <c r="E12" s="24" t="s">
        <v>25</v>
      </c>
      <c r="F12" s="25" t="str">
        <f>IF(I40="","",I40)</f>
        <v/>
      </c>
      <c r="G12" s="24" t="str">
        <f>IF(P36="","",P36)</f>
        <v/>
      </c>
      <c r="H12" s="24" t="s">
        <v>25</v>
      </c>
      <c r="I12" s="24" t="str">
        <f>IF(I36="","",I36)</f>
        <v/>
      </c>
      <c r="J12" s="23" t="str">
        <f>IF(P18="","",P18)</f>
        <v/>
      </c>
      <c r="K12" s="24" t="s">
        <v>25</v>
      </c>
      <c r="L12" s="25" t="str">
        <f>IF(I18="","",I18)</f>
        <v/>
      </c>
      <c r="M12" s="24" t="str">
        <f>IF(P22="","",P22)</f>
        <v/>
      </c>
      <c r="N12" s="24" t="s">
        <v>25</v>
      </c>
      <c r="O12" s="25" t="str">
        <f>IF(I22="","",I22)</f>
        <v/>
      </c>
      <c r="P12" s="365"/>
      <c r="Q12" s="366"/>
      <c r="R12" s="367"/>
      <c r="S12" s="656">
        <f t="shared" ref="S12" si="6">(COUNTIF(D13:R13,"○")*3)+(COUNTIF(D13:R13,"△")*1)</f>
        <v>0</v>
      </c>
      <c r="T12" s="657"/>
      <c r="U12" s="657"/>
      <c r="V12" s="658"/>
      <c r="W12" s="662" t="str">
        <f>IF(SUM(R4:R13)=0,"",(SUM(R4:R13)))</f>
        <v/>
      </c>
      <c r="X12" s="663"/>
      <c r="Y12" s="664"/>
      <c r="Z12" s="662" t="str">
        <f>IF(SUM(P4:P13)=0,"",SUM(P4:P13))</f>
        <v/>
      </c>
      <c r="AA12" s="663"/>
      <c r="AB12" s="664"/>
      <c r="AC12" s="649" t="str">
        <f t="shared" ref="AC12" si="7">IFERROR(W12-Z12,"")</f>
        <v/>
      </c>
      <c r="AD12" s="651"/>
      <c r="AE12" s="574"/>
      <c r="AF12" s="375">
        <v>5</v>
      </c>
      <c r="AG12" s="362"/>
      <c r="AH12" s="23">
        <f>AT40</f>
        <v>0</v>
      </c>
      <c r="AI12" s="24" t="s">
        <v>25</v>
      </c>
      <c r="AJ12" s="25">
        <f>AM40</f>
        <v>0</v>
      </c>
      <c r="AK12" s="24">
        <f>AT36</f>
        <v>0</v>
      </c>
      <c r="AL12" s="24" t="s">
        <v>25</v>
      </c>
      <c r="AM12" s="24">
        <f>AM36</f>
        <v>0</v>
      </c>
      <c r="AN12" s="23">
        <f>AT18</f>
        <v>0</v>
      </c>
      <c r="AO12" s="24" t="s">
        <v>25</v>
      </c>
      <c r="AP12" s="25">
        <f>AM18</f>
        <v>0</v>
      </c>
      <c r="AQ12" s="24">
        <f>AT22</f>
        <v>0</v>
      </c>
      <c r="AR12" s="24" t="s">
        <v>25</v>
      </c>
      <c r="AS12" s="25">
        <f>AM22</f>
        <v>0</v>
      </c>
      <c r="AT12" s="365"/>
      <c r="AU12" s="366"/>
      <c r="AV12" s="367"/>
      <c r="AW12" s="653">
        <f>(COUNTIF(AH13:AV13,"○")*3)+(COUNTIF(AH13:AV13,"△")*1)</f>
        <v>4</v>
      </c>
      <c r="AX12" s="653"/>
      <c r="AY12" s="653"/>
      <c r="AZ12" s="653">
        <f>SUM(AV4:AV13)</f>
        <v>0</v>
      </c>
      <c r="BA12" s="653"/>
      <c r="BB12" s="653">
        <f>SUM(AT4:AT13)</f>
        <v>0</v>
      </c>
      <c r="BC12" s="653"/>
      <c r="BD12" s="667">
        <f>AZ12-BB12</f>
        <v>0</v>
      </c>
      <c r="BE12" s="646">
        <f>RANK(BI13,$BI$5:$BI$13)</f>
        <v>1</v>
      </c>
      <c r="BF12" s="647"/>
    </row>
    <row r="13" spans="1:61" ht="17.100000000000001" customHeight="1" x14ac:dyDescent="0.25">
      <c r="A13" s="655"/>
      <c r="B13" s="345"/>
      <c r="C13" s="364"/>
      <c r="D13" s="377" t="str">
        <f>IF(D12="","",IF(D12-F12&gt;0,"○",IF(D12-F12=0,"△","●")))</f>
        <v/>
      </c>
      <c r="E13" s="378"/>
      <c r="F13" s="379"/>
      <c r="G13" s="377" t="str">
        <f>IF(G12="","",IF(G12-I12&gt;0,"○",IF(G12-I12=0,"△","●")))</f>
        <v/>
      </c>
      <c r="H13" s="378"/>
      <c r="I13" s="379"/>
      <c r="J13" s="377" t="str">
        <f>IF(J12="","",IF(J12-L12&gt;0,"○",IF(J12-L12=0,"△","●")))</f>
        <v/>
      </c>
      <c r="K13" s="378"/>
      <c r="L13" s="379"/>
      <c r="M13" s="377" t="str">
        <f>IF(M12="","",IF(M12-O12&gt;0,"○",IF(M12-O12=0,"△","●")))</f>
        <v/>
      </c>
      <c r="N13" s="378"/>
      <c r="O13" s="379"/>
      <c r="P13" s="368"/>
      <c r="Q13" s="369"/>
      <c r="R13" s="370"/>
      <c r="S13" s="659"/>
      <c r="T13" s="660"/>
      <c r="U13" s="660"/>
      <c r="V13" s="661"/>
      <c r="W13" s="665"/>
      <c r="X13" s="596"/>
      <c r="Y13" s="666"/>
      <c r="Z13" s="665"/>
      <c r="AA13" s="596"/>
      <c r="AB13" s="666"/>
      <c r="AC13" s="650"/>
      <c r="AD13" s="652"/>
      <c r="AE13" s="574"/>
      <c r="AF13" s="345"/>
      <c r="AG13" s="364"/>
      <c r="AH13" s="377" t="str">
        <f>IF(AH12="","",IF(AH12-AJ12&gt;0,"○",IF(AH12-AJ12=0,"△","●")))</f>
        <v>△</v>
      </c>
      <c r="AI13" s="378"/>
      <c r="AJ13" s="379"/>
      <c r="AK13" s="377" t="str">
        <f>IF(AK12="","",IF(AK12-AM12&gt;0,"○",IF(AK12-AM12=0,"△","●")))</f>
        <v>△</v>
      </c>
      <c r="AL13" s="378"/>
      <c r="AM13" s="379"/>
      <c r="AN13" s="377" t="str">
        <f>IF(AN12="","",IF(AN12-AP12&gt;0,"○",IF(AN12-AP12=0,"△","●")))</f>
        <v>△</v>
      </c>
      <c r="AO13" s="378"/>
      <c r="AP13" s="379"/>
      <c r="AQ13" s="377" t="str">
        <f>IF(AQ12="","",IF(AQ12-AS12&gt;0,"○",IF(AQ12-AS12=0,"△","●")))</f>
        <v>△</v>
      </c>
      <c r="AR13" s="378"/>
      <c r="AS13" s="379"/>
      <c r="AT13" s="368"/>
      <c r="AU13" s="369"/>
      <c r="AV13" s="370"/>
      <c r="AW13" s="653"/>
      <c r="AX13" s="653"/>
      <c r="AY13" s="653"/>
      <c r="AZ13" s="653"/>
      <c r="BA13" s="653"/>
      <c r="BB13" s="653"/>
      <c r="BC13" s="653"/>
      <c r="BD13" s="668"/>
      <c r="BE13" s="646"/>
      <c r="BF13" s="648"/>
      <c r="BI13" s="4">
        <f>(AW12*1000)+(BD12*100)+AZ12</f>
        <v>4000</v>
      </c>
    </row>
    <row r="14" spans="1:61" ht="17.100000000000001" customHeight="1" x14ac:dyDescent="0.25">
      <c r="B14" s="228"/>
      <c r="C14" s="22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24"/>
      <c r="T14" s="124"/>
      <c r="U14" s="124"/>
      <c r="V14" s="4"/>
      <c r="W14" s="4"/>
      <c r="X14" s="4"/>
      <c r="Y14" s="4"/>
      <c r="Z14" s="4"/>
      <c r="AA14" s="4"/>
      <c r="AB14" s="4"/>
      <c r="AC14" s="4"/>
      <c r="AD14" s="125"/>
      <c r="AF14" s="228"/>
      <c r="AG14" s="228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125"/>
      <c r="BI14" s="4"/>
    </row>
    <row r="15" spans="1:61" ht="17.100000000000001" customHeight="1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96" t="s">
        <v>60</v>
      </c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12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125"/>
      <c r="BI15" s="4"/>
    </row>
    <row r="16" spans="1:61" ht="17.100000000000001" customHeight="1" x14ac:dyDescent="0.25">
      <c r="A16" s="642" t="s">
        <v>1</v>
      </c>
      <c r="B16" s="597" t="s">
        <v>2</v>
      </c>
      <c r="C16" s="598"/>
      <c r="D16" s="601" t="str">
        <f>B2</f>
        <v>a</v>
      </c>
      <c r="E16" s="602"/>
      <c r="F16" s="602" t="s">
        <v>19</v>
      </c>
      <c r="G16" s="602"/>
      <c r="H16" s="602"/>
      <c r="I16" s="602" t="s">
        <v>30</v>
      </c>
      <c r="J16" s="602"/>
      <c r="K16" s="602"/>
      <c r="L16" s="602"/>
      <c r="M16" s="602"/>
      <c r="N16" s="602"/>
      <c r="O16" s="602"/>
      <c r="P16" s="602"/>
      <c r="Q16" s="602"/>
      <c r="R16" s="602"/>
      <c r="S16" s="602"/>
      <c r="T16" s="602"/>
      <c r="U16" s="602"/>
      <c r="V16" s="605"/>
      <c r="W16" s="597" t="s">
        <v>26</v>
      </c>
      <c r="X16" s="644"/>
      <c r="Y16" s="644"/>
      <c r="Z16" s="644"/>
      <c r="AA16" s="598"/>
      <c r="AB16" s="597" t="s">
        <v>4</v>
      </c>
      <c r="AC16" s="644"/>
      <c r="AD16" s="598"/>
      <c r="AE16" s="593" t="s">
        <v>1</v>
      </c>
      <c r="AF16" s="597" t="s">
        <v>2</v>
      </c>
      <c r="AG16" s="598"/>
      <c r="AH16" s="594" t="str">
        <f>AF2</f>
        <v>Ａ</v>
      </c>
      <c r="AI16" s="588"/>
      <c r="AJ16" s="588" t="s">
        <v>19</v>
      </c>
      <c r="AK16" s="588"/>
      <c r="AL16" s="588"/>
      <c r="AM16" s="588" t="s">
        <v>30</v>
      </c>
      <c r="AN16" s="588"/>
      <c r="AO16" s="588"/>
      <c r="AP16" s="588">
        <f>L16</f>
        <v>0</v>
      </c>
      <c r="AQ16" s="588"/>
      <c r="AR16" s="588"/>
      <c r="AS16" s="588"/>
      <c r="AT16" s="588"/>
      <c r="AU16" s="588"/>
      <c r="AV16" s="588"/>
      <c r="AW16" s="589"/>
      <c r="AX16" s="592" t="s">
        <v>26</v>
      </c>
      <c r="AY16" s="592"/>
      <c r="AZ16" s="571"/>
      <c r="BA16" s="571"/>
      <c r="BB16" s="571"/>
      <c r="BC16" s="592" t="s">
        <v>4</v>
      </c>
      <c r="BD16" s="592"/>
      <c r="BE16" s="592"/>
    </row>
    <row r="17" spans="1:57" ht="17.100000000000001" customHeight="1" x14ac:dyDescent="0.25">
      <c r="A17" s="643"/>
      <c r="B17" s="599"/>
      <c r="C17" s="600"/>
      <c r="D17" s="603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V17" s="606"/>
      <c r="W17" s="599"/>
      <c r="X17" s="645"/>
      <c r="Y17" s="645"/>
      <c r="Z17" s="645"/>
      <c r="AA17" s="600"/>
      <c r="AB17" s="599"/>
      <c r="AC17" s="645"/>
      <c r="AD17" s="600"/>
      <c r="AE17" s="593"/>
      <c r="AF17" s="599"/>
      <c r="AG17" s="600"/>
      <c r="AH17" s="595"/>
      <c r="AI17" s="590"/>
      <c r="AJ17" s="590"/>
      <c r="AK17" s="590"/>
      <c r="AL17" s="590"/>
      <c r="AM17" s="590"/>
      <c r="AN17" s="590"/>
      <c r="AO17" s="590"/>
      <c r="AP17" s="590"/>
      <c r="AQ17" s="590"/>
      <c r="AR17" s="590"/>
      <c r="AS17" s="590"/>
      <c r="AT17" s="590"/>
      <c r="AU17" s="590"/>
      <c r="AV17" s="590"/>
      <c r="AW17" s="591"/>
      <c r="AX17" s="592"/>
      <c r="AY17" s="592"/>
      <c r="AZ17" s="571"/>
      <c r="BA17" s="571"/>
      <c r="BB17" s="571"/>
      <c r="BC17" s="592"/>
      <c r="BD17" s="592"/>
      <c r="BE17" s="592"/>
    </row>
    <row r="18" spans="1:57" ht="17.100000000000001" customHeight="1" x14ac:dyDescent="0.25">
      <c r="A18" s="614">
        <v>1</v>
      </c>
      <c r="B18" s="575">
        <v>0.4375</v>
      </c>
      <c r="C18" s="576"/>
      <c r="D18" s="635">
        <f>B8</f>
        <v>3</v>
      </c>
      <c r="E18" s="636"/>
      <c r="F18" s="636"/>
      <c r="G18" s="636"/>
      <c r="H18" s="637"/>
      <c r="I18" s="579"/>
      <c r="J18" s="622"/>
      <c r="K18" s="562" t="s">
        <v>28</v>
      </c>
      <c r="L18" s="16"/>
      <c r="M18" s="10" t="s">
        <v>27</v>
      </c>
      <c r="N18" s="16"/>
      <c r="O18" s="564" t="s">
        <v>29</v>
      </c>
      <c r="P18" s="583"/>
      <c r="Q18" s="625"/>
      <c r="R18" s="616">
        <f>B12</f>
        <v>5</v>
      </c>
      <c r="S18" s="617"/>
      <c r="T18" s="617"/>
      <c r="U18" s="617"/>
      <c r="V18" s="618"/>
      <c r="W18" s="608">
        <f>B10</f>
        <v>4</v>
      </c>
      <c r="X18" s="609"/>
      <c r="Y18" s="609"/>
      <c r="Z18" s="609"/>
      <c r="AA18" s="610"/>
      <c r="AB18" s="608">
        <f>B4</f>
        <v>1</v>
      </c>
      <c r="AC18" s="609"/>
      <c r="AD18" s="610"/>
      <c r="AE18" s="572">
        <v>1</v>
      </c>
      <c r="AF18" s="575">
        <v>0.4375</v>
      </c>
      <c r="AG18" s="576"/>
      <c r="AH18" s="633">
        <f>AF8</f>
        <v>3</v>
      </c>
      <c r="AI18" s="633"/>
      <c r="AJ18" s="633"/>
      <c r="AK18" s="633"/>
      <c r="AL18" s="633"/>
      <c r="AM18" s="558">
        <f>AP18+AP19</f>
        <v>0</v>
      </c>
      <c r="AN18" s="559"/>
      <c r="AO18" s="562" t="s">
        <v>28</v>
      </c>
      <c r="AP18" s="16"/>
      <c r="AQ18" s="10" t="s">
        <v>27</v>
      </c>
      <c r="AR18" s="16"/>
      <c r="AS18" s="564" t="s">
        <v>29</v>
      </c>
      <c r="AT18" s="566">
        <f>AR18+AR19</f>
        <v>0</v>
      </c>
      <c r="AU18" s="567"/>
      <c r="AV18" s="587">
        <f>AF12</f>
        <v>5</v>
      </c>
      <c r="AW18" s="587"/>
      <c r="AX18" s="607">
        <f>AF10</f>
        <v>4</v>
      </c>
      <c r="AY18" s="607"/>
      <c r="AZ18" s="571"/>
      <c r="BA18" s="571"/>
      <c r="BB18" s="571"/>
      <c r="BC18" s="607">
        <f>AF4</f>
        <v>1</v>
      </c>
      <c r="BD18" s="607"/>
      <c r="BE18" s="607"/>
    </row>
    <row r="19" spans="1:57" ht="17.100000000000001" customHeight="1" x14ac:dyDescent="0.25">
      <c r="A19" s="615"/>
      <c r="B19" s="577"/>
      <c r="C19" s="578"/>
      <c r="D19" s="638"/>
      <c r="E19" s="639"/>
      <c r="F19" s="639"/>
      <c r="G19" s="639"/>
      <c r="H19" s="640"/>
      <c r="I19" s="623"/>
      <c r="J19" s="624"/>
      <c r="K19" s="563"/>
      <c r="L19" s="15"/>
      <c r="M19" s="11" t="s">
        <v>27</v>
      </c>
      <c r="N19" s="15"/>
      <c r="O19" s="565"/>
      <c r="P19" s="585"/>
      <c r="Q19" s="626"/>
      <c r="R19" s="619"/>
      <c r="S19" s="620"/>
      <c r="T19" s="620"/>
      <c r="U19" s="620"/>
      <c r="V19" s="621"/>
      <c r="W19" s="611"/>
      <c r="X19" s="612"/>
      <c r="Y19" s="612"/>
      <c r="Z19" s="612"/>
      <c r="AA19" s="613"/>
      <c r="AB19" s="611"/>
      <c r="AC19" s="612"/>
      <c r="AD19" s="613"/>
      <c r="AE19" s="572"/>
      <c r="AF19" s="577"/>
      <c r="AG19" s="578"/>
      <c r="AH19" s="634"/>
      <c r="AI19" s="634"/>
      <c r="AJ19" s="634"/>
      <c r="AK19" s="634"/>
      <c r="AL19" s="634"/>
      <c r="AM19" s="560"/>
      <c r="AN19" s="561"/>
      <c r="AO19" s="563"/>
      <c r="AP19" s="15"/>
      <c r="AQ19" s="11" t="s">
        <v>27</v>
      </c>
      <c r="AR19" s="15"/>
      <c r="AS19" s="565"/>
      <c r="AT19" s="568"/>
      <c r="AU19" s="569"/>
      <c r="AV19" s="641"/>
      <c r="AW19" s="641"/>
      <c r="AX19" s="607"/>
      <c r="AY19" s="607"/>
      <c r="AZ19" s="571"/>
      <c r="BA19" s="571"/>
      <c r="BB19" s="571"/>
      <c r="BC19" s="607"/>
      <c r="BD19" s="607"/>
      <c r="BE19" s="607"/>
    </row>
    <row r="20" spans="1:57" ht="17.100000000000001" customHeight="1" x14ac:dyDescent="0.25">
      <c r="A20" s="614">
        <v>2</v>
      </c>
      <c r="B20" s="575">
        <v>0.47916666666666669</v>
      </c>
      <c r="C20" s="576"/>
      <c r="D20" s="616">
        <f>B4</f>
        <v>1</v>
      </c>
      <c r="E20" s="617"/>
      <c r="F20" s="617"/>
      <c r="G20" s="617"/>
      <c r="H20" s="618"/>
      <c r="I20" s="579"/>
      <c r="J20" s="622"/>
      <c r="K20" s="562" t="s">
        <v>28</v>
      </c>
      <c r="L20" s="203"/>
      <c r="M20" s="10" t="s">
        <v>27</v>
      </c>
      <c r="N20" s="203"/>
      <c r="O20" s="564" t="s">
        <v>29</v>
      </c>
      <c r="P20" s="583"/>
      <c r="Q20" s="625"/>
      <c r="R20" s="616">
        <f>B6</f>
        <v>2</v>
      </c>
      <c r="S20" s="617"/>
      <c r="T20" s="617"/>
      <c r="U20" s="617"/>
      <c r="V20" s="618"/>
      <c r="W20" s="608">
        <f>B8</f>
        <v>3</v>
      </c>
      <c r="X20" s="609"/>
      <c r="Y20" s="609"/>
      <c r="Z20" s="609"/>
      <c r="AA20" s="610"/>
      <c r="AB20" s="608">
        <f>B12</f>
        <v>5</v>
      </c>
      <c r="AC20" s="609"/>
      <c r="AD20" s="610"/>
      <c r="AE20" s="572">
        <v>2</v>
      </c>
      <c r="AF20" s="575">
        <v>0.47916666666666669</v>
      </c>
      <c r="AG20" s="576"/>
      <c r="AH20" s="557">
        <f>AF4</f>
        <v>1</v>
      </c>
      <c r="AI20" s="557"/>
      <c r="AJ20" s="557"/>
      <c r="AK20" s="557"/>
      <c r="AL20" s="557"/>
      <c r="AM20" s="558">
        <f>AP20+AP21</f>
        <v>0</v>
      </c>
      <c r="AN20" s="559"/>
      <c r="AO20" s="562" t="s">
        <v>28</v>
      </c>
      <c r="AP20" s="203"/>
      <c r="AQ20" s="10" t="s">
        <v>27</v>
      </c>
      <c r="AR20" s="203"/>
      <c r="AS20" s="564" t="s">
        <v>29</v>
      </c>
      <c r="AT20" s="566">
        <f>AR20+AR21</f>
        <v>0</v>
      </c>
      <c r="AU20" s="567"/>
      <c r="AV20" s="557">
        <f>AF6</f>
        <v>2</v>
      </c>
      <c r="AW20" s="557"/>
      <c r="AX20" s="607">
        <f>AF8</f>
        <v>3</v>
      </c>
      <c r="AY20" s="607"/>
      <c r="AZ20" s="571"/>
      <c r="BA20" s="571"/>
      <c r="BB20" s="571"/>
      <c r="BC20" s="607">
        <f>AF12</f>
        <v>5</v>
      </c>
      <c r="BD20" s="607"/>
      <c r="BE20" s="607"/>
    </row>
    <row r="21" spans="1:57" ht="17.100000000000001" customHeight="1" x14ac:dyDescent="0.25">
      <c r="A21" s="615"/>
      <c r="B21" s="577"/>
      <c r="C21" s="578"/>
      <c r="D21" s="619"/>
      <c r="E21" s="620"/>
      <c r="F21" s="620"/>
      <c r="G21" s="620"/>
      <c r="H21" s="621"/>
      <c r="I21" s="623"/>
      <c r="J21" s="624"/>
      <c r="K21" s="563"/>
      <c r="L21" s="15"/>
      <c r="M21" s="11" t="s">
        <v>27</v>
      </c>
      <c r="N21" s="189"/>
      <c r="O21" s="565"/>
      <c r="P21" s="585"/>
      <c r="Q21" s="626"/>
      <c r="R21" s="619"/>
      <c r="S21" s="620"/>
      <c r="T21" s="620"/>
      <c r="U21" s="620"/>
      <c r="V21" s="621"/>
      <c r="W21" s="611"/>
      <c r="X21" s="612"/>
      <c r="Y21" s="612"/>
      <c r="Z21" s="612"/>
      <c r="AA21" s="613"/>
      <c r="AB21" s="611"/>
      <c r="AC21" s="612"/>
      <c r="AD21" s="613"/>
      <c r="AE21" s="572"/>
      <c r="AF21" s="577"/>
      <c r="AG21" s="578"/>
      <c r="AH21" s="557"/>
      <c r="AI21" s="557"/>
      <c r="AJ21" s="557"/>
      <c r="AK21" s="557"/>
      <c r="AL21" s="557"/>
      <c r="AM21" s="560"/>
      <c r="AN21" s="561"/>
      <c r="AO21" s="563"/>
      <c r="AP21" s="15"/>
      <c r="AQ21" s="11" t="s">
        <v>27</v>
      </c>
      <c r="AR21" s="189"/>
      <c r="AS21" s="565"/>
      <c r="AT21" s="568"/>
      <c r="AU21" s="569"/>
      <c r="AV21" s="557"/>
      <c r="AW21" s="557"/>
      <c r="AX21" s="607"/>
      <c r="AY21" s="607"/>
      <c r="AZ21" s="571"/>
      <c r="BA21" s="571"/>
      <c r="BB21" s="571"/>
      <c r="BC21" s="607"/>
      <c r="BD21" s="607"/>
      <c r="BE21" s="607"/>
    </row>
    <row r="22" spans="1:57" ht="17.100000000000001" customHeight="1" x14ac:dyDescent="0.25">
      <c r="A22" s="614">
        <v>3</v>
      </c>
      <c r="B22" s="575">
        <v>0.52083333333333337</v>
      </c>
      <c r="C22" s="576"/>
      <c r="D22" s="616">
        <f>B10</f>
        <v>4</v>
      </c>
      <c r="E22" s="617"/>
      <c r="F22" s="617"/>
      <c r="G22" s="617"/>
      <c r="H22" s="618"/>
      <c r="I22" s="579"/>
      <c r="J22" s="622"/>
      <c r="K22" s="562" t="s">
        <v>28</v>
      </c>
      <c r="L22" s="16"/>
      <c r="M22" s="10" t="s">
        <v>27</v>
      </c>
      <c r="N22" s="16"/>
      <c r="O22" s="564" t="s">
        <v>29</v>
      </c>
      <c r="P22" s="583"/>
      <c r="Q22" s="625"/>
      <c r="R22" s="616">
        <f>B12</f>
        <v>5</v>
      </c>
      <c r="S22" s="617"/>
      <c r="T22" s="617"/>
      <c r="U22" s="617"/>
      <c r="V22" s="618"/>
      <c r="W22" s="608">
        <f>B4</f>
        <v>1</v>
      </c>
      <c r="X22" s="609"/>
      <c r="Y22" s="609"/>
      <c r="Z22" s="609"/>
      <c r="AA22" s="610"/>
      <c r="AB22" s="608">
        <f>B6</f>
        <v>2</v>
      </c>
      <c r="AC22" s="609"/>
      <c r="AD22" s="610"/>
      <c r="AE22" s="572">
        <v>3</v>
      </c>
      <c r="AF22" s="575">
        <v>0.52083333333333337</v>
      </c>
      <c r="AG22" s="576"/>
      <c r="AH22" s="557">
        <f>AF10</f>
        <v>4</v>
      </c>
      <c r="AI22" s="557"/>
      <c r="AJ22" s="557"/>
      <c r="AK22" s="557"/>
      <c r="AL22" s="557"/>
      <c r="AM22" s="558">
        <f>AP22+AP23</f>
        <v>0</v>
      </c>
      <c r="AN22" s="559"/>
      <c r="AO22" s="562" t="s">
        <v>28</v>
      </c>
      <c r="AP22" s="16"/>
      <c r="AQ22" s="10" t="s">
        <v>27</v>
      </c>
      <c r="AR22" s="16"/>
      <c r="AS22" s="564" t="s">
        <v>29</v>
      </c>
      <c r="AT22" s="566">
        <f>AR22+AR23</f>
        <v>0</v>
      </c>
      <c r="AU22" s="567"/>
      <c r="AV22" s="557">
        <f>AF12</f>
        <v>5</v>
      </c>
      <c r="AW22" s="557"/>
      <c r="AX22" s="607">
        <f>AF4</f>
        <v>1</v>
      </c>
      <c r="AY22" s="607"/>
      <c r="AZ22" s="571"/>
      <c r="BA22" s="571"/>
      <c r="BB22" s="571"/>
      <c r="BC22" s="607">
        <f>AF6</f>
        <v>2</v>
      </c>
      <c r="BD22" s="607"/>
      <c r="BE22" s="607"/>
    </row>
    <row r="23" spans="1:57" ht="17.100000000000001" customHeight="1" x14ac:dyDescent="0.25">
      <c r="A23" s="615"/>
      <c r="B23" s="577"/>
      <c r="C23" s="578"/>
      <c r="D23" s="619"/>
      <c r="E23" s="620"/>
      <c r="F23" s="620"/>
      <c r="G23" s="620"/>
      <c r="H23" s="621"/>
      <c r="I23" s="623"/>
      <c r="J23" s="624"/>
      <c r="K23" s="563"/>
      <c r="L23" s="15"/>
      <c r="M23" s="11" t="s">
        <v>27</v>
      </c>
      <c r="N23" s="15"/>
      <c r="O23" s="565"/>
      <c r="P23" s="585"/>
      <c r="Q23" s="626"/>
      <c r="R23" s="619"/>
      <c r="S23" s="620"/>
      <c r="T23" s="620"/>
      <c r="U23" s="620"/>
      <c r="V23" s="621"/>
      <c r="W23" s="611"/>
      <c r="X23" s="612"/>
      <c r="Y23" s="612"/>
      <c r="Z23" s="612"/>
      <c r="AA23" s="613"/>
      <c r="AB23" s="611"/>
      <c r="AC23" s="612"/>
      <c r="AD23" s="613"/>
      <c r="AE23" s="572"/>
      <c r="AF23" s="577"/>
      <c r="AG23" s="578"/>
      <c r="AH23" s="557"/>
      <c r="AI23" s="557"/>
      <c r="AJ23" s="557"/>
      <c r="AK23" s="557"/>
      <c r="AL23" s="557"/>
      <c r="AM23" s="560"/>
      <c r="AN23" s="561"/>
      <c r="AO23" s="563"/>
      <c r="AP23" s="15"/>
      <c r="AQ23" s="11" t="s">
        <v>27</v>
      </c>
      <c r="AR23" s="15"/>
      <c r="AS23" s="565"/>
      <c r="AT23" s="568"/>
      <c r="AU23" s="569"/>
      <c r="AV23" s="557"/>
      <c r="AW23" s="557"/>
      <c r="AX23" s="607"/>
      <c r="AY23" s="607"/>
      <c r="AZ23" s="571"/>
      <c r="BA23" s="571"/>
      <c r="BB23" s="571"/>
      <c r="BC23" s="607"/>
      <c r="BD23" s="607"/>
      <c r="BE23" s="607"/>
    </row>
    <row r="24" spans="1:57" ht="17.100000000000001" customHeight="1" x14ac:dyDescent="0.25">
      <c r="A24" s="614">
        <v>4</v>
      </c>
      <c r="B24" s="575">
        <v>0.5625</v>
      </c>
      <c r="C24" s="576"/>
      <c r="D24" s="616">
        <f>B6</f>
        <v>2</v>
      </c>
      <c r="E24" s="617"/>
      <c r="F24" s="617"/>
      <c r="G24" s="617"/>
      <c r="H24" s="618"/>
      <c r="I24" s="579"/>
      <c r="J24" s="622"/>
      <c r="K24" s="562" t="s">
        <v>28</v>
      </c>
      <c r="M24" s="6" t="s">
        <v>27</v>
      </c>
      <c r="O24" s="564" t="s">
        <v>29</v>
      </c>
      <c r="P24" s="583"/>
      <c r="Q24" s="625"/>
      <c r="R24" s="616">
        <f>B8</f>
        <v>3</v>
      </c>
      <c r="S24" s="617"/>
      <c r="T24" s="617"/>
      <c r="U24" s="617"/>
      <c r="V24" s="618"/>
      <c r="W24" s="608">
        <f>B12</f>
        <v>5</v>
      </c>
      <c r="X24" s="609"/>
      <c r="Y24" s="609"/>
      <c r="Z24" s="609"/>
      <c r="AA24" s="610"/>
      <c r="AB24" s="608">
        <f>B10</f>
        <v>4</v>
      </c>
      <c r="AC24" s="609"/>
      <c r="AD24" s="610"/>
      <c r="AE24" s="572">
        <v>4</v>
      </c>
      <c r="AF24" s="575">
        <v>0.5625</v>
      </c>
      <c r="AG24" s="576"/>
      <c r="AH24" s="557">
        <f>AF6</f>
        <v>2</v>
      </c>
      <c r="AI24" s="557"/>
      <c r="AJ24" s="557"/>
      <c r="AK24" s="557"/>
      <c r="AL24" s="557"/>
      <c r="AM24" s="627">
        <f>AP24+AP25</f>
        <v>0</v>
      </c>
      <c r="AN24" s="628"/>
      <c r="AO24" s="629" t="s">
        <v>28</v>
      </c>
      <c r="AQ24" s="6" t="s">
        <v>27</v>
      </c>
      <c r="AS24" s="630" t="s">
        <v>29</v>
      </c>
      <c r="AT24" s="631">
        <f>AR24+AR25</f>
        <v>0</v>
      </c>
      <c r="AU24" s="632"/>
      <c r="AV24" s="557">
        <f>AF8</f>
        <v>3</v>
      </c>
      <c r="AW24" s="557"/>
      <c r="AX24" s="607">
        <f>AF12</f>
        <v>5</v>
      </c>
      <c r="AY24" s="607"/>
      <c r="AZ24" s="571"/>
      <c r="BA24" s="571"/>
      <c r="BB24" s="571"/>
      <c r="BC24" s="607">
        <f>AF10</f>
        <v>4</v>
      </c>
      <c r="BD24" s="607"/>
      <c r="BE24" s="607"/>
    </row>
    <row r="25" spans="1:57" ht="17.100000000000001" customHeight="1" x14ac:dyDescent="0.25">
      <c r="A25" s="615"/>
      <c r="B25" s="577"/>
      <c r="C25" s="578"/>
      <c r="D25" s="619"/>
      <c r="E25" s="620"/>
      <c r="F25" s="620"/>
      <c r="G25" s="620"/>
      <c r="H25" s="621"/>
      <c r="I25" s="623"/>
      <c r="J25" s="624"/>
      <c r="K25" s="563"/>
      <c r="L25" s="15"/>
      <c r="M25" s="11" t="s">
        <v>27</v>
      </c>
      <c r="N25" s="15"/>
      <c r="O25" s="565"/>
      <c r="P25" s="585"/>
      <c r="Q25" s="626"/>
      <c r="R25" s="619"/>
      <c r="S25" s="620"/>
      <c r="T25" s="620"/>
      <c r="U25" s="620"/>
      <c r="V25" s="621"/>
      <c r="W25" s="611"/>
      <c r="X25" s="612"/>
      <c r="Y25" s="612"/>
      <c r="Z25" s="612"/>
      <c r="AA25" s="613"/>
      <c r="AB25" s="611"/>
      <c r="AC25" s="612"/>
      <c r="AD25" s="613"/>
      <c r="AE25" s="572"/>
      <c r="AF25" s="577"/>
      <c r="AG25" s="578"/>
      <c r="AH25" s="557"/>
      <c r="AI25" s="557"/>
      <c r="AJ25" s="557"/>
      <c r="AK25" s="557"/>
      <c r="AL25" s="557"/>
      <c r="AM25" s="560"/>
      <c r="AN25" s="561"/>
      <c r="AO25" s="563"/>
      <c r="AP25" s="15"/>
      <c r="AQ25" s="11" t="s">
        <v>27</v>
      </c>
      <c r="AR25" s="15"/>
      <c r="AS25" s="565"/>
      <c r="AT25" s="568"/>
      <c r="AU25" s="569"/>
      <c r="AV25" s="557"/>
      <c r="AW25" s="557"/>
      <c r="AX25" s="607"/>
      <c r="AY25" s="607"/>
      <c r="AZ25" s="571"/>
      <c r="BA25" s="571"/>
      <c r="BB25" s="571"/>
      <c r="BC25" s="607"/>
      <c r="BD25" s="607"/>
      <c r="BE25" s="607"/>
    </row>
    <row r="26" spans="1:57" ht="17.100000000000001" customHeight="1" x14ac:dyDescent="0.25">
      <c r="A26" s="614">
        <v>5</v>
      </c>
      <c r="B26" s="575">
        <v>0.60416666666666663</v>
      </c>
      <c r="C26" s="576"/>
      <c r="D26" s="616">
        <f>B4</f>
        <v>1</v>
      </c>
      <c r="E26" s="617"/>
      <c r="F26" s="617"/>
      <c r="G26" s="617"/>
      <c r="H26" s="618"/>
      <c r="I26" s="579"/>
      <c r="J26" s="622"/>
      <c r="K26" s="562" t="s">
        <v>28</v>
      </c>
      <c r="L26" s="203"/>
      <c r="M26" s="10" t="s">
        <v>27</v>
      </c>
      <c r="N26" s="16"/>
      <c r="O26" s="564" t="s">
        <v>29</v>
      </c>
      <c r="P26" s="583"/>
      <c r="Q26" s="625"/>
      <c r="R26" s="616">
        <f>B10</f>
        <v>4</v>
      </c>
      <c r="S26" s="617"/>
      <c r="T26" s="617"/>
      <c r="U26" s="617"/>
      <c r="V26" s="618"/>
      <c r="W26" s="608">
        <f>B6</f>
        <v>2</v>
      </c>
      <c r="X26" s="609"/>
      <c r="Y26" s="609"/>
      <c r="Z26" s="609"/>
      <c r="AA26" s="610"/>
      <c r="AB26" s="608">
        <f>B8</f>
        <v>3</v>
      </c>
      <c r="AC26" s="609"/>
      <c r="AD26" s="610"/>
      <c r="AE26" s="572">
        <v>5</v>
      </c>
      <c r="AF26" s="575">
        <v>0.60416666666666663</v>
      </c>
      <c r="AG26" s="576"/>
      <c r="AH26" s="557">
        <f>AF4</f>
        <v>1</v>
      </c>
      <c r="AI26" s="557"/>
      <c r="AJ26" s="557"/>
      <c r="AK26" s="557"/>
      <c r="AL26" s="557"/>
      <c r="AM26" s="558">
        <f>AP26+AP27</f>
        <v>0</v>
      </c>
      <c r="AN26" s="559"/>
      <c r="AO26" s="562" t="s">
        <v>28</v>
      </c>
      <c r="AP26" s="203"/>
      <c r="AQ26" s="10" t="s">
        <v>27</v>
      </c>
      <c r="AR26" s="16"/>
      <c r="AS26" s="564" t="s">
        <v>29</v>
      </c>
      <c r="AT26" s="566">
        <f>AR26+AR27</f>
        <v>0</v>
      </c>
      <c r="AU26" s="567"/>
      <c r="AV26" s="557">
        <f>AF10</f>
        <v>4</v>
      </c>
      <c r="AW26" s="557"/>
      <c r="AX26" s="607">
        <f>AF6</f>
        <v>2</v>
      </c>
      <c r="AY26" s="607"/>
      <c r="AZ26" s="571"/>
      <c r="BA26" s="571"/>
      <c r="BB26" s="571"/>
      <c r="BC26" s="607">
        <f>AF8</f>
        <v>3</v>
      </c>
      <c r="BD26" s="607"/>
      <c r="BE26" s="607"/>
    </row>
    <row r="27" spans="1:57" ht="17.100000000000001" customHeight="1" x14ac:dyDescent="0.25">
      <c r="A27" s="615"/>
      <c r="B27" s="577"/>
      <c r="C27" s="578"/>
      <c r="D27" s="619"/>
      <c r="E27" s="620"/>
      <c r="F27" s="620"/>
      <c r="G27" s="620"/>
      <c r="H27" s="621"/>
      <c r="I27" s="623"/>
      <c r="J27" s="624"/>
      <c r="K27" s="563"/>
      <c r="L27" s="15"/>
      <c r="M27" s="11" t="s">
        <v>27</v>
      </c>
      <c r="N27" s="15"/>
      <c r="O27" s="565"/>
      <c r="P27" s="585"/>
      <c r="Q27" s="626"/>
      <c r="R27" s="619"/>
      <c r="S27" s="620"/>
      <c r="T27" s="620"/>
      <c r="U27" s="620"/>
      <c r="V27" s="621"/>
      <c r="W27" s="611"/>
      <c r="X27" s="612"/>
      <c r="Y27" s="612"/>
      <c r="Z27" s="612"/>
      <c r="AA27" s="613"/>
      <c r="AB27" s="611"/>
      <c r="AC27" s="612"/>
      <c r="AD27" s="613"/>
      <c r="AE27" s="572"/>
      <c r="AF27" s="577"/>
      <c r="AG27" s="578"/>
      <c r="AH27" s="557"/>
      <c r="AI27" s="557"/>
      <c r="AJ27" s="557"/>
      <c r="AK27" s="557"/>
      <c r="AL27" s="557"/>
      <c r="AM27" s="560"/>
      <c r="AN27" s="561"/>
      <c r="AO27" s="563"/>
      <c r="AP27" s="15"/>
      <c r="AQ27" s="11" t="s">
        <v>27</v>
      </c>
      <c r="AR27" s="15"/>
      <c r="AS27" s="565"/>
      <c r="AT27" s="568"/>
      <c r="AU27" s="569"/>
      <c r="AV27" s="557"/>
      <c r="AW27" s="557"/>
      <c r="AX27" s="607"/>
      <c r="AY27" s="607"/>
      <c r="AZ27" s="571"/>
      <c r="BA27" s="571"/>
      <c r="BB27" s="571"/>
      <c r="BC27" s="607"/>
      <c r="BD27" s="607"/>
      <c r="BE27" s="607"/>
    </row>
    <row r="28" spans="1:57" ht="17.100000000000001" customHeight="1" x14ac:dyDescent="0.25">
      <c r="A28" s="121"/>
      <c r="B28" s="121"/>
      <c r="C28" s="134"/>
      <c r="D28" s="135"/>
      <c r="E28" s="133"/>
      <c r="F28" s="133"/>
      <c r="G28" s="133"/>
      <c r="H28" s="133"/>
      <c r="I28" s="9"/>
      <c r="K28" s="121"/>
      <c r="M28" s="6"/>
      <c r="O28" s="121"/>
      <c r="P28" s="9"/>
      <c r="R28" s="133"/>
      <c r="S28" s="133"/>
      <c r="T28" s="133"/>
      <c r="U28" s="133"/>
      <c r="V28" s="133"/>
      <c r="AE28" s="121"/>
      <c r="AF28" s="121"/>
      <c r="AG28" s="134"/>
      <c r="AH28" s="135"/>
      <c r="AI28" s="133"/>
      <c r="AJ28" s="133"/>
      <c r="AK28" s="133"/>
      <c r="AL28" s="133"/>
      <c r="AM28" s="9"/>
      <c r="AO28" s="121"/>
      <c r="AQ28" s="6"/>
      <c r="AS28" s="121"/>
      <c r="AT28" s="9"/>
      <c r="AV28" s="133"/>
      <c r="AW28" s="133"/>
    </row>
    <row r="29" spans="1:57" ht="17.100000000000001" customHeight="1" x14ac:dyDescent="0.25">
      <c r="R29" s="596" t="s">
        <v>60</v>
      </c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</row>
    <row r="30" spans="1:57" ht="17.100000000000001" customHeight="1" x14ac:dyDescent="0.25">
      <c r="A30" s="593" t="s">
        <v>1</v>
      </c>
      <c r="B30" s="597" t="s">
        <v>2</v>
      </c>
      <c r="C30" s="598"/>
      <c r="D30" s="601" t="str">
        <f>D16</f>
        <v>a</v>
      </c>
      <c r="E30" s="602"/>
      <c r="F30" s="602" t="s">
        <v>19</v>
      </c>
      <c r="G30" s="602"/>
      <c r="H30" s="602"/>
      <c r="I30" s="602" t="s">
        <v>10</v>
      </c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5"/>
      <c r="W30" s="592" t="s">
        <v>26</v>
      </c>
      <c r="X30" s="592"/>
      <c r="Y30" s="571"/>
      <c r="Z30" s="571"/>
      <c r="AA30" s="571"/>
      <c r="AB30" s="592" t="s">
        <v>4</v>
      </c>
      <c r="AC30" s="592"/>
      <c r="AD30" s="592"/>
      <c r="AE30" s="593" t="s">
        <v>1</v>
      </c>
      <c r="AF30" s="593"/>
      <c r="AG30" s="592" t="s">
        <v>2</v>
      </c>
      <c r="AH30" s="594" t="str">
        <f>AH16</f>
        <v>Ａ</v>
      </c>
      <c r="AI30" s="588"/>
      <c r="AJ30" s="588" t="s">
        <v>19</v>
      </c>
      <c r="AK30" s="588"/>
      <c r="AL30" s="588"/>
      <c r="AM30" s="588" t="s">
        <v>10</v>
      </c>
      <c r="AN30" s="588"/>
      <c r="AO30" s="588"/>
      <c r="AP30" s="588">
        <f>L30</f>
        <v>0</v>
      </c>
      <c r="AQ30" s="588"/>
      <c r="AR30" s="588"/>
      <c r="AS30" s="588"/>
      <c r="AT30" s="588"/>
      <c r="AU30" s="588"/>
      <c r="AV30" s="588"/>
      <c r="AW30" s="589"/>
      <c r="AX30" s="592" t="s">
        <v>26</v>
      </c>
      <c r="AY30" s="592"/>
      <c r="AZ30" s="571"/>
      <c r="BA30" s="571"/>
      <c r="BB30" s="571"/>
      <c r="BC30" s="592" t="s">
        <v>4</v>
      </c>
      <c r="BD30" s="592"/>
      <c r="BE30" s="592"/>
    </row>
    <row r="31" spans="1:57" ht="17.100000000000001" customHeight="1" x14ac:dyDescent="0.25">
      <c r="A31" s="593"/>
      <c r="B31" s="599"/>
      <c r="C31" s="600"/>
      <c r="D31" s="603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604"/>
      <c r="R31" s="604"/>
      <c r="S31" s="604"/>
      <c r="T31" s="604"/>
      <c r="U31" s="604"/>
      <c r="V31" s="606"/>
      <c r="W31" s="592"/>
      <c r="X31" s="592"/>
      <c r="Y31" s="571"/>
      <c r="Z31" s="571"/>
      <c r="AA31" s="571"/>
      <c r="AB31" s="592"/>
      <c r="AC31" s="592"/>
      <c r="AD31" s="592"/>
      <c r="AE31" s="593"/>
      <c r="AF31" s="593"/>
      <c r="AG31" s="592"/>
      <c r="AH31" s="595"/>
      <c r="AI31" s="590"/>
      <c r="AJ31" s="590"/>
      <c r="AK31" s="590"/>
      <c r="AL31" s="590"/>
      <c r="AM31" s="590"/>
      <c r="AN31" s="590"/>
      <c r="AO31" s="590"/>
      <c r="AP31" s="590"/>
      <c r="AQ31" s="590"/>
      <c r="AR31" s="590"/>
      <c r="AS31" s="590"/>
      <c r="AT31" s="590"/>
      <c r="AU31" s="590"/>
      <c r="AV31" s="590"/>
      <c r="AW31" s="591"/>
      <c r="AX31" s="592"/>
      <c r="AY31" s="592"/>
      <c r="AZ31" s="571"/>
      <c r="BA31" s="571"/>
      <c r="BB31" s="571"/>
      <c r="BC31" s="592"/>
      <c r="BD31" s="592"/>
      <c r="BE31" s="592"/>
    </row>
    <row r="32" spans="1:57" ht="17.100000000000001" customHeight="1" x14ac:dyDescent="0.25">
      <c r="A32" s="572">
        <v>1</v>
      </c>
      <c r="B32" s="575">
        <v>0.41666666666666669</v>
      </c>
      <c r="C32" s="576"/>
      <c r="D32" s="587">
        <f>B6</f>
        <v>2</v>
      </c>
      <c r="E32" s="587"/>
      <c r="F32" s="587"/>
      <c r="G32" s="587"/>
      <c r="H32" s="587"/>
      <c r="I32" s="579"/>
      <c r="J32" s="580"/>
      <c r="K32" s="562" t="s">
        <v>28</v>
      </c>
      <c r="L32" s="16"/>
      <c r="M32" s="10" t="s">
        <v>27</v>
      </c>
      <c r="N32" s="16"/>
      <c r="O32" s="564" t="s">
        <v>29</v>
      </c>
      <c r="P32" s="583"/>
      <c r="Q32" s="584"/>
      <c r="R32" s="587">
        <f>B10</f>
        <v>4</v>
      </c>
      <c r="S32" s="587"/>
      <c r="T32" s="587"/>
      <c r="U32" s="587"/>
      <c r="V32" s="587"/>
      <c r="W32" s="570">
        <f>B4</f>
        <v>1</v>
      </c>
      <c r="X32" s="570"/>
      <c r="Y32" s="571"/>
      <c r="Z32" s="571"/>
      <c r="AA32" s="571"/>
      <c r="AB32" s="570">
        <f>B12</f>
        <v>5</v>
      </c>
      <c r="AC32" s="570"/>
      <c r="AD32" s="570"/>
      <c r="AE32" s="572">
        <v>1</v>
      </c>
      <c r="AF32" s="572"/>
      <c r="AG32" s="573">
        <v>0.41666666666666669</v>
      </c>
      <c r="AH32" s="587">
        <f>AF6</f>
        <v>2</v>
      </c>
      <c r="AI32" s="587"/>
      <c r="AJ32" s="587"/>
      <c r="AK32" s="587"/>
      <c r="AL32" s="587"/>
      <c r="AM32" s="558">
        <f>AP32+AP33</f>
        <v>0</v>
      </c>
      <c r="AN32" s="559"/>
      <c r="AO32" s="562" t="s">
        <v>28</v>
      </c>
      <c r="AP32" s="16"/>
      <c r="AQ32" s="10" t="s">
        <v>27</v>
      </c>
      <c r="AR32" s="16"/>
      <c r="AS32" s="564" t="s">
        <v>29</v>
      </c>
      <c r="AT32" s="566">
        <f>AR32+AR33</f>
        <v>0</v>
      </c>
      <c r="AU32" s="567"/>
      <c r="AV32" s="587">
        <f>AF10</f>
        <v>4</v>
      </c>
      <c r="AW32" s="587"/>
      <c r="AX32" s="570">
        <f>AF4</f>
        <v>1</v>
      </c>
      <c r="AY32" s="570"/>
      <c r="AZ32" s="571"/>
      <c r="BA32" s="571"/>
      <c r="BB32" s="571"/>
      <c r="BC32" s="570">
        <f>AF12</f>
        <v>5</v>
      </c>
      <c r="BD32" s="570"/>
      <c r="BE32" s="570"/>
    </row>
    <row r="33" spans="1:57" ht="17.100000000000001" customHeight="1" x14ac:dyDescent="0.25">
      <c r="A33" s="572"/>
      <c r="B33" s="577"/>
      <c r="C33" s="578"/>
      <c r="D33" s="557"/>
      <c r="E33" s="557"/>
      <c r="F33" s="557"/>
      <c r="G33" s="557"/>
      <c r="H33" s="557"/>
      <c r="I33" s="581"/>
      <c r="J33" s="582"/>
      <c r="K33" s="563"/>
      <c r="L33" s="15"/>
      <c r="M33" s="11" t="s">
        <v>27</v>
      </c>
      <c r="N33" s="15"/>
      <c r="O33" s="565"/>
      <c r="P33" s="585"/>
      <c r="Q33" s="586"/>
      <c r="R33" s="557"/>
      <c r="S33" s="557"/>
      <c r="T33" s="557"/>
      <c r="U33" s="557"/>
      <c r="V33" s="557"/>
      <c r="W33" s="570"/>
      <c r="X33" s="570"/>
      <c r="Y33" s="571"/>
      <c r="Z33" s="571"/>
      <c r="AA33" s="571"/>
      <c r="AB33" s="570"/>
      <c r="AC33" s="570"/>
      <c r="AD33" s="570"/>
      <c r="AE33" s="572"/>
      <c r="AF33" s="572"/>
      <c r="AG33" s="574"/>
      <c r="AH33" s="557"/>
      <c r="AI33" s="557"/>
      <c r="AJ33" s="557"/>
      <c r="AK33" s="557"/>
      <c r="AL33" s="557"/>
      <c r="AM33" s="560"/>
      <c r="AN33" s="561"/>
      <c r="AO33" s="563"/>
      <c r="AP33" s="15"/>
      <c r="AQ33" s="11" t="s">
        <v>27</v>
      </c>
      <c r="AR33" s="15"/>
      <c r="AS33" s="565"/>
      <c r="AT33" s="568"/>
      <c r="AU33" s="569"/>
      <c r="AV33" s="557"/>
      <c r="AW33" s="557"/>
      <c r="AX33" s="570"/>
      <c r="AY33" s="570"/>
      <c r="AZ33" s="571"/>
      <c r="BA33" s="571"/>
      <c r="BB33" s="571"/>
      <c r="BC33" s="570"/>
      <c r="BD33" s="570"/>
      <c r="BE33" s="570"/>
    </row>
    <row r="34" spans="1:57" ht="17.100000000000001" customHeight="1" x14ac:dyDescent="0.25">
      <c r="A34" s="572">
        <v>2</v>
      </c>
      <c r="B34" s="575">
        <v>0.45833333333333331</v>
      </c>
      <c r="C34" s="576"/>
      <c r="D34" s="557">
        <f>B4</f>
        <v>1</v>
      </c>
      <c r="E34" s="557"/>
      <c r="F34" s="557"/>
      <c r="G34" s="557"/>
      <c r="H34" s="557"/>
      <c r="I34" s="579"/>
      <c r="J34" s="580"/>
      <c r="K34" s="562" t="s">
        <v>28</v>
      </c>
      <c r="L34" s="16"/>
      <c r="M34" s="10" t="s">
        <v>27</v>
      </c>
      <c r="N34" s="16"/>
      <c r="O34" s="564" t="s">
        <v>29</v>
      </c>
      <c r="P34" s="583"/>
      <c r="Q34" s="584"/>
      <c r="R34" s="557">
        <f>B8</f>
        <v>3</v>
      </c>
      <c r="S34" s="557"/>
      <c r="T34" s="557"/>
      <c r="U34" s="557"/>
      <c r="V34" s="557"/>
      <c r="W34" s="570">
        <f>B6</f>
        <v>2</v>
      </c>
      <c r="X34" s="570"/>
      <c r="Y34" s="571"/>
      <c r="Z34" s="571"/>
      <c r="AA34" s="571"/>
      <c r="AB34" s="570">
        <f>B10</f>
        <v>4</v>
      </c>
      <c r="AC34" s="570"/>
      <c r="AD34" s="570"/>
      <c r="AE34" s="572">
        <v>2</v>
      </c>
      <c r="AF34" s="572"/>
      <c r="AG34" s="573">
        <v>0.45833333333333331</v>
      </c>
      <c r="AH34" s="557">
        <f>AF4</f>
        <v>1</v>
      </c>
      <c r="AI34" s="557"/>
      <c r="AJ34" s="557"/>
      <c r="AK34" s="557"/>
      <c r="AL34" s="557"/>
      <c r="AM34" s="558">
        <f>AP34+AP35</f>
        <v>0</v>
      </c>
      <c r="AN34" s="559"/>
      <c r="AO34" s="562" t="s">
        <v>28</v>
      </c>
      <c r="AP34" s="16"/>
      <c r="AQ34" s="10" t="s">
        <v>27</v>
      </c>
      <c r="AR34" s="16"/>
      <c r="AS34" s="564" t="s">
        <v>29</v>
      </c>
      <c r="AT34" s="566">
        <f>AR34+AR35</f>
        <v>0</v>
      </c>
      <c r="AU34" s="567"/>
      <c r="AV34" s="557">
        <f>AF8</f>
        <v>3</v>
      </c>
      <c r="AW34" s="557"/>
      <c r="AX34" s="570">
        <f>AF6</f>
        <v>2</v>
      </c>
      <c r="AY34" s="570"/>
      <c r="AZ34" s="571"/>
      <c r="BA34" s="571"/>
      <c r="BB34" s="571"/>
      <c r="BC34" s="570">
        <f>AF10</f>
        <v>4</v>
      </c>
      <c r="BD34" s="570"/>
      <c r="BE34" s="570"/>
    </row>
    <row r="35" spans="1:57" ht="17.100000000000001" customHeight="1" x14ac:dyDescent="0.25">
      <c r="A35" s="572"/>
      <c r="B35" s="577"/>
      <c r="C35" s="578"/>
      <c r="D35" s="557"/>
      <c r="E35" s="557"/>
      <c r="F35" s="557"/>
      <c r="G35" s="557"/>
      <c r="H35" s="557"/>
      <c r="I35" s="581"/>
      <c r="J35" s="582"/>
      <c r="K35" s="563"/>
      <c r="L35" s="15"/>
      <c r="M35" s="11" t="s">
        <v>27</v>
      </c>
      <c r="N35" s="15"/>
      <c r="O35" s="565"/>
      <c r="P35" s="585"/>
      <c r="Q35" s="586"/>
      <c r="R35" s="557"/>
      <c r="S35" s="557"/>
      <c r="T35" s="557"/>
      <c r="U35" s="557"/>
      <c r="V35" s="557"/>
      <c r="W35" s="570"/>
      <c r="X35" s="570"/>
      <c r="Y35" s="571"/>
      <c r="Z35" s="571"/>
      <c r="AA35" s="571"/>
      <c r="AB35" s="570"/>
      <c r="AC35" s="570"/>
      <c r="AD35" s="570"/>
      <c r="AE35" s="572"/>
      <c r="AF35" s="572"/>
      <c r="AG35" s="574"/>
      <c r="AH35" s="557"/>
      <c r="AI35" s="557"/>
      <c r="AJ35" s="557"/>
      <c r="AK35" s="557"/>
      <c r="AL35" s="557"/>
      <c r="AM35" s="560"/>
      <c r="AN35" s="561"/>
      <c r="AO35" s="563"/>
      <c r="AP35" s="15"/>
      <c r="AQ35" s="11" t="s">
        <v>27</v>
      </c>
      <c r="AR35" s="15"/>
      <c r="AS35" s="565"/>
      <c r="AT35" s="568"/>
      <c r="AU35" s="569"/>
      <c r="AV35" s="557"/>
      <c r="AW35" s="557"/>
      <c r="AX35" s="570"/>
      <c r="AY35" s="570"/>
      <c r="AZ35" s="571"/>
      <c r="BA35" s="571"/>
      <c r="BB35" s="571"/>
      <c r="BC35" s="570"/>
      <c r="BD35" s="570"/>
      <c r="BE35" s="570"/>
    </row>
    <row r="36" spans="1:57" ht="17.100000000000001" customHeight="1" x14ac:dyDescent="0.25">
      <c r="A36" s="572">
        <v>3</v>
      </c>
      <c r="B36" s="575">
        <v>0.5</v>
      </c>
      <c r="C36" s="576"/>
      <c r="D36" s="557">
        <f>B6</f>
        <v>2</v>
      </c>
      <c r="E36" s="557"/>
      <c r="F36" s="557"/>
      <c r="G36" s="557"/>
      <c r="H36" s="557"/>
      <c r="I36" s="579"/>
      <c r="J36" s="580"/>
      <c r="K36" s="562" t="s">
        <v>28</v>
      </c>
      <c r="L36" s="16"/>
      <c r="M36" s="10" t="s">
        <v>27</v>
      </c>
      <c r="N36" s="16"/>
      <c r="O36" s="564" t="s">
        <v>29</v>
      </c>
      <c r="P36" s="583"/>
      <c r="Q36" s="584"/>
      <c r="R36" s="557">
        <f>B12</f>
        <v>5</v>
      </c>
      <c r="S36" s="557"/>
      <c r="T36" s="557"/>
      <c r="U36" s="557"/>
      <c r="V36" s="557"/>
      <c r="W36" s="570">
        <f>B8</f>
        <v>3</v>
      </c>
      <c r="X36" s="570"/>
      <c r="Y36" s="571"/>
      <c r="Z36" s="571"/>
      <c r="AA36" s="571"/>
      <c r="AB36" s="570">
        <f>B4</f>
        <v>1</v>
      </c>
      <c r="AC36" s="570"/>
      <c r="AD36" s="570"/>
      <c r="AE36" s="572">
        <v>3</v>
      </c>
      <c r="AF36" s="572"/>
      <c r="AG36" s="573">
        <v>0.5</v>
      </c>
      <c r="AH36" s="557">
        <f>AF6</f>
        <v>2</v>
      </c>
      <c r="AI36" s="557"/>
      <c r="AJ36" s="557"/>
      <c r="AK36" s="557"/>
      <c r="AL36" s="557"/>
      <c r="AM36" s="558">
        <f>AP36+AP37</f>
        <v>0</v>
      </c>
      <c r="AN36" s="559"/>
      <c r="AO36" s="562" t="s">
        <v>28</v>
      </c>
      <c r="AP36" s="16"/>
      <c r="AQ36" s="10" t="s">
        <v>27</v>
      </c>
      <c r="AR36" s="16"/>
      <c r="AS36" s="564" t="s">
        <v>29</v>
      </c>
      <c r="AT36" s="566">
        <f>AR36+AR37</f>
        <v>0</v>
      </c>
      <c r="AU36" s="567"/>
      <c r="AV36" s="557">
        <f>AF12</f>
        <v>5</v>
      </c>
      <c r="AW36" s="557"/>
      <c r="AX36" s="570">
        <f>AF8</f>
        <v>3</v>
      </c>
      <c r="AY36" s="570"/>
      <c r="AZ36" s="571"/>
      <c r="BA36" s="571"/>
      <c r="BB36" s="571"/>
      <c r="BC36" s="570">
        <f>AF4</f>
        <v>1</v>
      </c>
      <c r="BD36" s="570"/>
      <c r="BE36" s="570"/>
    </row>
    <row r="37" spans="1:57" ht="17.100000000000001" customHeight="1" x14ac:dyDescent="0.25">
      <c r="A37" s="572"/>
      <c r="B37" s="577"/>
      <c r="C37" s="578"/>
      <c r="D37" s="557"/>
      <c r="E37" s="557"/>
      <c r="F37" s="557"/>
      <c r="G37" s="557"/>
      <c r="H37" s="557"/>
      <c r="I37" s="581"/>
      <c r="J37" s="582"/>
      <c r="K37" s="563"/>
      <c r="L37" s="15"/>
      <c r="M37" s="11" t="s">
        <v>27</v>
      </c>
      <c r="N37" s="15"/>
      <c r="O37" s="565"/>
      <c r="P37" s="585"/>
      <c r="Q37" s="586"/>
      <c r="R37" s="557"/>
      <c r="S37" s="557"/>
      <c r="T37" s="557"/>
      <c r="U37" s="557"/>
      <c r="V37" s="557"/>
      <c r="W37" s="570"/>
      <c r="X37" s="570"/>
      <c r="Y37" s="571"/>
      <c r="Z37" s="571"/>
      <c r="AA37" s="571"/>
      <c r="AB37" s="570"/>
      <c r="AC37" s="570"/>
      <c r="AD37" s="570"/>
      <c r="AE37" s="572"/>
      <c r="AF37" s="572"/>
      <c r="AG37" s="574"/>
      <c r="AH37" s="557"/>
      <c r="AI37" s="557"/>
      <c r="AJ37" s="557"/>
      <c r="AK37" s="557"/>
      <c r="AL37" s="557"/>
      <c r="AM37" s="560"/>
      <c r="AN37" s="561"/>
      <c r="AO37" s="563"/>
      <c r="AP37" s="15"/>
      <c r="AQ37" s="11" t="s">
        <v>27</v>
      </c>
      <c r="AR37" s="15"/>
      <c r="AS37" s="565"/>
      <c r="AT37" s="568"/>
      <c r="AU37" s="569"/>
      <c r="AV37" s="557"/>
      <c r="AW37" s="557"/>
      <c r="AX37" s="570"/>
      <c r="AY37" s="570"/>
      <c r="AZ37" s="571"/>
      <c r="BA37" s="571"/>
      <c r="BB37" s="571"/>
      <c r="BC37" s="570"/>
      <c r="BD37" s="570"/>
      <c r="BE37" s="570"/>
    </row>
    <row r="38" spans="1:57" ht="17.100000000000001" customHeight="1" x14ac:dyDescent="0.25">
      <c r="A38" s="572">
        <v>4</v>
      </c>
      <c r="B38" s="575">
        <v>0.54166666666666663</v>
      </c>
      <c r="C38" s="576"/>
      <c r="D38" s="557">
        <f>B8</f>
        <v>3</v>
      </c>
      <c r="E38" s="557"/>
      <c r="F38" s="557"/>
      <c r="G38" s="557"/>
      <c r="H38" s="557"/>
      <c r="I38" s="579"/>
      <c r="J38" s="580"/>
      <c r="K38" s="562" t="s">
        <v>28</v>
      </c>
      <c r="L38" s="16"/>
      <c r="M38" s="10" t="s">
        <v>27</v>
      </c>
      <c r="N38" s="16"/>
      <c r="O38" s="564" t="s">
        <v>29</v>
      </c>
      <c r="P38" s="583"/>
      <c r="Q38" s="584"/>
      <c r="R38" s="557">
        <f>B10</f>
        <v>4</v>
      </c>
      <c r="S38" s="557"/>
      <c r="T38" s="557"/>
      <c r="U38" s="557"/>
      <c r="V38" s="557"/>
      <c r="W38" s="570">
        <f>B12</f>
        <v>5</v>
      </c>
      <c r="X38" s="570"/>
      <c r="Y38" s="571"/>
      <c r="Z38" s="571"/>
      <c r="AA38" s="571"/>
      <c r="AB38" s="570">
        <f>B6</f>
        <v>2</v>
      </c>
      <c r="AC38" s="570"/>
      <c r="AD38" s="570"/>
      <c r="AE38" s="572">
        <v>4</v>
      </c>
      <c r="AF38" s="572"/>
      <c r="AG38" s="573">
        <v>0.54166666666666663</v>
      </c>
      <c r="AH38" s="557">
        <f>AF8</f>
        <v>3</v>
      </c>
      <c r="AI38" s="557"/>
      <c r="AJ38" s="557"/>
      <c r="AK38" s="557"/>
      <c r="AL38" s="557"/>
      <c r="AM38" s="558">
        <f>AP38+AP39</f>
        <v>0</v>
      </c>
      <c r="AN38" s="559"/>
      <c r="AO38" s="562" t="s">
        <v>28</v>
      </c>
      <c r="AP38" s="16"/>
      <c r="AQ38" s="10" t="s">
        <v>27</v>
      </c>
      <c r="AR38" s="16"/>
      <c r="AS38" s="564" t="s">
        <v>29</v>
      </c>
      <c r="AT38" s="566">
        <f>AR38+AR39</f>
        <v>0</v>
      </c>
      <c r="AU38" s="567"/>
      <c r="AV38" s="557">
        <f>AF10</f>
        <v>4</v>
      </c>
      <c r="AW38" s="557"/>
      <c r="AX38" s="570">
        <f>AF12</f>
        <v>5</v>
      </c>
      <c r="AY38" s="570"/>
      <c r="AZ38" s="571"/>
      <c r="BA38" s="571"/>
      <c r="BB38" s="571"/>
      <c r="BC38" s="570">
        <f>AF6</f>
        <v>2</v>
      </c>
      <c r="BD38" s="570"/>
      <c r="BE38" s="570"/>
    </row>
    <row r="39" spans="1:57" ht="17.100000000000001" customHeight="1" x14ac:dyDescent="0.25">
      <c r="A39" s="572"/>
      <c r="B39" s="577"/>
      <c r="C39" s="578"/>
      <c r="D39" s="557"/>
      <c r="E39" s="557"/>
      <c r="F39" s="557"/>
      <c r="G39" s="557"/>
      <c r="H39" s="557"/>
      <c r="I39" s="581"/>
      <c r="J39" s="582"/>
      <c r="K39" s="563"/>
      <c r="L39" s="15"/>
      <c r="M39" s="11" t="s">
        <v>27</v>
      </c>
      <c r="N39" s="15"/>
      <c r="O39" s="565"/>
      <c r="P39" s="585"/>
      <c r="Q39" s="586"/>
      <c r="R39" s="557"/>
      <c r="S39" s="557"/>
      <c r="T39" s="557"/>
      <c r="U39" s="557"/>
      <c r="V39" s="557"/>
      <c r="W39" s="570"/>
      <c r="X39" s="570"/>
      <c r="Y39" s="571"/>
      <c r="Z39" s="571"/>
      <c r="AA39" s="571"/>
      <c r="AB39" s="570"/>
      <c r="AC39" s="570"/>
      <c r="AD39" s="570"/>
      <c r="AE39" s="572"/>
      <c r="AF39" s="572"/>
      <c r="AG39" s="574"/>
      <c r="AH39" s="557"/>
      <c r="AI39" s="557"/>
      <c r="AJ39" s="557"/>
      <c r="AK39" s="557"/>
      <c r="AL39" s="557"/>
      <c r="AM39" s="560"/>
      <c r="AN39" s="561"/>
      <c r="AO39" s="563"/>
      <c r="AP39" s="15"/>
      <c r="AQ39" s="11" t="s">
        <v>27</v>
      </c>
      <c r="AR39" s="15"/>
      <c r="AS39" s="565"/>
      <c r="AT39" s="568"/>
      <c r="AU39" s="569"/>
      <c r="AV39" s="557"/>
      <c r="AW39" s="557"/>
      <c r="AX39" s="570"/>
      <c r="AY39" s="570"/>
      <c r="AZ39" s="571"/>
      <c r="BA39" s="571"/>
      <c r="BB39" s="571"/>
      <c r="BC39" s="570"/>
      <c r="BD39" s="570"/>
      <c r="BE39" s="570"/>
    </row>
    <row r="40" spans="1:57" ht="17.100000000000001" customHeight="1" x14ac:dyDescent="0.25">
      <c r="A40" s="572">
        <v>5</v>
      </c>
      <c r="B40" s="575">
        <v>0.58333333333333337</v>
      </c>
      <c r="C40" s="576"/>
      <c r="D40" s="557">
        <f>B4</f>
        <v>1</v>
      </c>
      <c r="E40" s="557"/>
      <c r="F40" s="557"/>
      <c r="G40" s="557"/>
      <c r="H40" s="557"/>
      <c r="I40" s="579"/>
      <c r="J40" s="580"/>
      <c r="K40" s="562" t="s">
        <v>28</v>
      </c>
      <c r="L40" s="16"/>
      <c r="M40" s="10" t="s">
        <v>27</v>
      </c>
      <c r="N40" s="16"/>
      <c r="O40" s="564" t="s">
        <v>29</v>
      </c>
      <c r="P40" s="583"/>
      <c r="Q40" s="584"/>
      <c r="R40" s="557">
        <f>B12</f>
        <v>5</v>
      </c>
      <c r="S40" s="557"/>
      <c r="T40" s="557"/>
      <c r="U40" s="557"/>
      <c r="V40" s="557"/>
      <c r="W40" s="570">
        <f>B10</f>
        <v>4</v>
      </c>
      <c r="X40" s="570"/>
      <c r="Y40" s="571"/>
      <c r="Z40" s="571"/>
      <c r="AA40" s="571"/>
      <c r="AB40" s="570">
        <f>B8</f>
        <v>3</v>
      </c>
      <c r="AC40" s="570"/>
      <c r="AD40" s="570"/>
      <c r="AE40" s="572">
        <v>5</v>
      </c>
      <c r="AF40" s="572"/>
      <c r="AG40" s="573">
        <v>0.58333333333333337</v>
      </c>
      <c r="AH40" s="557">
        <f>AF4</f>
        <v>1</v>
      </c>
      <c r="AI40" s="557"/>
      <c r="AJ40" s="557"/>
      <c r="AK40" s="557"/>
      <c r="AL40" s="557"/>
      <c r="AM40" s="558">
        <f>AP40+AP41</f>
        <v>0</v>
      </c>
      <c r="AN40" s="559"/>
      <c r="AO40" s="562" t="s">
        <v>28</v>
      </c>
      <c r="AP40" s="16"/>
      <c r="AQ40" s="10" t="s">
        <v>27</v>
      </c>
      <c r="AR40" s="16"/>
      <c r="AS40" s="564" t="s">
        <v>29</v>
      </c>
      <c r="AT40" s="566">
        <f>AR40+AR41</f>
        <v>0</v>
      </c>
      <c r="AU40" s="567"/>
      <c r="AV40" s="557">
        <f>AF12</f>
        <v>5</v>
      </c>
      <c r="AW40" s="557"/>
      <c r="AX40" s="570">
        <f>AF10</f>
        <v>4</v>
      </c>
      <c r="AY40" s="570"/>
      <c r="AZ40" s="571"/>
      <c r="BA40" s="571"/>
      <c r="BB40" s="571"/>
      <c r="BC40" s="570">
        <f>AF8</f>
        <v>3</v>
      </c>
      <c r="BD40" s="570"/>
      <c r="BE40" s="570"/>
    </row>
    <row r="41" spans="1:57" ht="17.100000000000001" customHeight="1" x14ac:dyDescent="0.25">
      <c r="A41" s="572"/>
      <c r="B41" s="577"/>
      <c r="C41" s="578"/>
      <c r="D41" s="557"/>
      <c r="E41" s="557"/>
      <c r="F41" s="557"/>
      <c r="G41" s="557"/>
      <c r="H41" s="557"/>
      <c r="I41" s="581"/>
      <c r="J41" s="582"/>
      <c r="K41" s="563"/>
      <c r="L41" s="15"/>
      <c r="M41" s="11" t="s">
        <v>27</v>
      </c>
      <c r="N41" s="15"/>
      <c r="O41" s="565"/>
      <c r="P41" s="585"/>
      <c r="Q41" s="586"/>
      <c r="R41" s="557"/>
      <c r="S41" s="557"/>
      <c r="T41" s="557"/>
      <c r="U41" s="557"/>
      <c r="V41" s="557"/>
      <c r="W41" s="570"/>
      <c r="X41" s="570"/>
      <c r="Y41" s="571"/>
      <c r="Z41" s="571"/>
      <c r="AA41" s="571"/>
      <c r="AB41" s="570"/>
      <c r="AC41" s="570"/>
      <c r="AD41" s="570"/>
      <c r="AE41" s="572"/>
      <c r="AF41" s="572"/>
      <c r="AG41" s="574"/>
      <c r="AH41" s="557"/>
      <c r="AI41" s="557"/>
      <c r="AJ41" s="557"/>
      <c r="AK41" s="557"/>
      <c r="AL41" s="557"/>
      <c r="AM41" s="560"/>
      <c r="AN41" s="561"/>
      <c r="AO41" s="563"/>
      <c r="AP41" s="15"/>
      <c r="AQ41" s="11" t="s">
        <v>27</v>
      </c>
      <c r="AR41" s="15"/>
      <c r="AS41" s="565"/>
      <c r="AT41" s="568"/>
      <c r="AU41" s="569"/>
      <c r="AV41" s="557"/>
      <c r="AW41" s="557"/>
      <c r="AX41" s="570"/>
      <c r="AY41" s="570"/>
      <c r="AZ41" s="571"/>
      <c r="BA41" s="571"/>
      <c r="BB41" s="571"/>
      <c r="BC41" s="570"/>
      <c r="BD41" s="570"/>
      <c r="BE41" s="570"/>
    </row>
    <row r="43" spans="1:57" ht="14.25" x14ac:dyDescent="0.25">
      <c r="B43" s="121"/>
      <c r="C43" s="131"/>
      <c r="D43" s="5"/>
      <c r="E43" s="5"/>
      <c r="F43" s="5"/>
      <c r="G43" s="5"/>
      <c r="H43" s="5"/>
      <c r="I43" s="119"/>
      <c r="J43" s="119"/>
      <c r="K43" s="120"/>
      <c r="M43" s="6"/>
      <c r="O43" s="121"/>
      <c r="P43" s="122"/>
      <c r="Q43" s="7"/>
      <c r="R43" s="5"/>
      <c r="S43" s="5"/>
      <c r="T43" s="5"/>
      <c r="U43" s="5"/>
      <c r="V43" s="5"/>
      <c r="W43" s="132"/>
      <c r="X43" s="132"/>
      <c r="Y43" s="132"/>
      <c r="Z43" s="132"/>
      <c r="AA43" s="132"/>
      <c r="AB43" s="132"/>
      <c r="AC43" s="132"/>
      <c r="AF43" s="121"/>
      <c r="AG43" s="131"/>
      <c r="AH43" s="5"/>
      <c r="AI43" s="5"/>
      <c r="AJ43" s="5"/>
      <c r="AK43" s="5"/>
      <c r="AL43" s="5"/>
      <c r="AM43" s="119"/>
      <c r="AN43" s="119"/>
      <c r="AO43" s="120"/>
      <c r="AQ43" s="6"/>
      <c r="AS43" s="121"/>
      <c r="AT43" s="122"/>
      <c r="AU43" s="7"/>
      <c r="AV43" s="5"/>
      <c r="AW43" s="5"/>
      <c r="AX43" s="132"/>
      <c r="AY43" s="132"/>
      <c r="AZ43" s="132"/>
      <c r="BA43" s="132"/>
      <c r="BB43" s="132"/>
      <c r="BC43" s="132"/>
      <c r="BD43" s="132"/>
    </row>
    <row r="44" spans="1:57" ht="14.25" x14ac:dyDescent="0.25">
      <c r="B44" s="121"/>
      <c r="C44" s="121"/>
      <c r="D44" s="133"/>
      <c r="E44" s="133"/>
      <c r="F44" s="133"/>
      <c r="G44" s="133"/>
      <c r="H44" s="133"/>
      <c r="K44" s="121"/>
      <c r="M44" s="6"/>
      <c r="O44" s="121"/>
      <c r="P44" s="9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5"/>
      <c r="AC44" s="5"/>
      <c r="AF44" s="121"/>
      <c r="AG44" s="121"/>
      <c r="AH44" s="133"/>
      <c r="AI44" s="133"/>
      <c r="AJ44" s="133"/>
      <c r="AK44" s="133"/>
      <c r="AL44" s="133"/>
      <c r="AO44" s="121"/>
      <c r="AQ44" s="6"/>
      <c r="AS44" s="121"/>
      <c r="AT44" s="9"/>
      <c r="AV44" s="133"/>
      <c r="AW44" s="133"/>
      <c r="AX44" s="133"/>
      <c r="AY44" s="133"/>
      <c r="AZ44" s="133"/>
      <c r="BA44" s="133"/>
      <c r="BB44" s="133"/>
      <c r="BC44" s="5"/>
      <c r="BD44" s="5"/>
    </row>
    <row r="45" spans="1:57" ht="13.5" customHeight="1" x14ac:dyDescent="0.25">
      <c r="B45" s="121"/>
      <c r="C45" s="134"/>
      <c r="D45" s="135"/>
      <c r="E45" s="133"/>
      <c r="F45" s="133"/>
      <c r="G45" s="133"/>
      <c r="H45" s="133"/>
      <c r="I45" s="9"/>
      <c r="K45" s="121"/>
      <c r="M45" s="6"/>
      <c r="O45" s="121"/>
      <c r="P45" s="9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F45" s="121"/>
      <c r="AG45" s="134"/>
      <c r="AH45" s="135"/>
      <c r="AI45" s="133"/>
      <c r="AJ45" s="133"/>
      <c r="AK45" s="133"/>
      <c r="AL45" s="133"/>
      <c r="AM45" s="9"/>
      <c r="AO45" s="121"/>
      <c r="AQ45" s="6"/>
      <c r="AS45" s="121"/>
      <c r="AT45" s="9"/>
      <c r="AV45" s="133"/>
      <c r="AW45" s="133"/>
      <c r="AX45" s="133"/>
      <c r="AY45" s="133"/>
      <c r="AZ45" s="133"/>
      <c r="BA45" s="133"/>
      <c r="BB45" s="133"/>
      <c r="BC45" s="133"/>
      <c r="BD45" s="133"/>
    </row>
    <row r="46" spans="1:57" ht="14.25" x14ac:dyDescent="0.25">
      <c r="B46" s="121"/>
      <c r="C46" s="136"/>
      <c r="D46" s="137"/>
      <c r="E46" s="138"/>
      <c r="F46" s="138"/>
      <c r="G46" s="138"/>
      <c r="H46" s="138"/>
      <c r="I46" s="139"/>
      <c r="J46" s="119"/>
      <c r="K46" s="120"/>
      <c r="M46" s="6"/>
      <c r="O46" s="121"/>
      <c r="P46" s="122"/>
      <c r="Q46" s="7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F46" s="121"/>
      <c r="AG46" s="136"/>
      <c r="AH46" s="137"/>
      <c r="AI46" s="138"/>
      <c r="AJ46" s="138"/>
      <c r="AK46" s="138"/>
      <c r="AL46" s="138"/>
      <c r="AM46" s="139"/>
      <c r="AN46" s="119"/>
      <c r="AO46" s="120"/>
      <c r="AQ46" s="6"/>
      <c r="AS46" s="121"/>
      <c r="AT46" s="122"/>
      <c r="AU46" s="7"/>
      <c r="AV46" s="138"/>
      <c r="AW46" s="138"/>
      <c r="AX46" s="138"/>
      <c r="AY46" s="138"/>
      <c r="AZ46" s="138"/>
      <c r="BA46" s="138"/>
      <c r="BB46" s="138"/>
      <c r="BC46" s="138"/>
      <c r="BD46" s="138"/>
    </row>
    <row r="47" spans="1:57" ht="14.25" x14ac:dyDescent="0.25">
      <c r="B47" s="121"/>
      <c r="C47" s="131"/>
      <c r="D47" s="138"/>
      <c r="E47" s="138"/>
      <c r="F47" s="138"/>
      <c r="G47" s="138"/>
      <c r="H47" s="138"/>
      <c r="I47" s="119"/>
      <c r="J47" s="119"/>
      <c r="K47" s="120"/>
      <c r="M47" s="6"/>
      <c r="O47" s="121"/>
      <c r="P47" s="122"/>
      <c r="Q47" s="7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F47" s="121"/>
      <c r="AG47" s="131"/>
      <c r="AH47" s="138"/>
      <c r="AI47" s="138"/>
      <c r="AJ47" s="138"/>
      <c r="AK47" s="138"/>
      <c r="AL47" s="138"/>
      <c r="AM47" s="119"/>
      <c r="AN47" s="119"/>
      <c r="AO47" s="120"/>
      <c r="AQ47" s="6"/>
      <c r="AS47" s="121"/>
      <c r="AT47" s="122"/>
      <c r="AU47" s="7"/>
      <c r="AV47" s="138"/>
      <c r="AW47" s="138"/>
      <c r="AX47" s="138"/>
      <c r="AY47" s="138"/>
      <c r="AZ47" s="138"/>
      <c r="BA47" s="138"/>
      <c r="BB47" s="138"/>
      <c r="BC47" s="138"/>
      <c r="BD47" s="138"/>
    </row>
    <row r="48" spans="1:57" ht="14.25" x14ac:dyDescent="0.25">
      <c r="B48" s="121"/>
      <c r="C48" s="136"/>
      <c r="D48" s="137"/>
      <c r="E48" s="138"/>
      <c r="F48" s="138"/>
      <c r="G48" s="138"/>
      <c r="H48" s="138"/>
      <c r="I48" s="139"/>
      <c r="J48" s="119"/>
      <c r="K48" s="120"/>
      <c r="M48" s="6"/>
      <c r="O48" s="121"/>
      <c r="P48" s="122"/>
      <c r="Q48" s="7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F48" s="121"/>
      <c r="AG48" s="136"/>
      <c r="AH48" s="137"/>
      <c r="AI48" s="138"/>
      <c r="AJ48" s="138"/>
      <c r="AK48" s="138"/>
      <c r="AL48" s="138"/>
      <c r="AM48" s="139"/>
      <c r="AN48" s="119"/>
      <c r="AO48" s="120"/>
      <c r="AQ48" s="6"/>
      <c r="AS48" s="121"/>
      <c r="AT48" s="122"/>
      <c r="AU48" s="7"/>
      <c r="AV48" s="138"/>
      <c r="AW48" s="138"/>
      <c r="AX48" s="138"/>
      <c r="AY48" s="138"/>
      <c r="AZ48" s="138"/>
      <c r="BA48" s="138"/>
      <c r="BB48" s="138"/>
      <c r="BC48" s="138"/>
      <c r="BD48" s="138"/>
    </row>
    <row r="49" spans="2:56" ht="14.25" x14ac:dyDescent="0.25">
      <c r="B49" s="121"/>
      <c r="C49" s="131"/>
      <c r="D49" s="138"/>
      <c r="E49" s="138"/>
      <c r="F49" s="138"/>
      <c r="G49" s="138"/>
      <c r="H49" s="138"/>
      <c r="I49" s="119"/>
      <c r="J49" s="119"/>
      <c r="K49" s="120"/>
      <c r="M49" s="6"/>
      <c r="O49" s="121"/>
      <c r="P49" s="122"/>
      <c r="Q49" s="7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F49" s="121"/>
      <c r="AG49" s="131"/>
      <c r="AH49" s="138"/>
      <c r="AI49" s="138"/>
      <c r="AJ49" s="138"/>
      <c r="AK49" s="138"/>
      <c r="AL49" s="138"/>
      <c r="AM49" s="119"/>
      <c r="AN49" s="119"/>
      <c r="AO49" s="120"/>
      <c r="AQ49" s="6"/>
      <c r="AS49" s="121"/>
      <c r="AT49" s="122"/>
      <c r="AU49" s="7"/>
      <c r="AV49" s="138"/>
      <c r="AW49" s="138"/>
      <c r="AX49" s="138"/>
      <c r="AY49" s="138"/>
      <c r="AZ49" s="138"/>
      <c r="BA49" s="138"/>
      <c r="BB49" s="138"/>
      <c r="BC49" s="138"/>
      <c r="BD49" s="138"/>
    </row>
  </sheetData>
  <mergeCells count="394">
    <mergeCell ref="AG1:AI1"/>
    <mergeCell ref="G2:I3"/>
    <mergeCell ref="J2:L3"/>
    <mergeCell ref="M2:O3"/>
    <mergeCell ref="P2:R3"/>
    <mergeCell ref="A1:B1"/>
    <mergeCell ref="C1:E1"/>
    <mergeCell ref="G1:R1"/>
    <mergeCell ref="S1:AB1"/>
    <mergeCell ref="AE1:AF1"/>
    <mergeCell ref="BB2:BC3"/>
    <mergeCell ref="BE2:BE3"/>
    <mergeCell ref="BF2:BF3"/>
    <mergeCell ref="A4:A5"/>
    <mergeCell ref="B4:C5"/>
    <mergeCell ref="D4:F5"/>
    <mergeCell ref="S4:V5"/>
    <mergeCell ref="W4:Y5"/>
    <mergeCell ref="Z4:AB5"/>
    <mergeCell ref="AC4:AC5"/>
    <mergeCell ref="AK2:AM3"/>
    <mergeCell ref="AN2:AP3"/>
    <mergeCell ref="AQ2:AS3"/>
    <mergeCell ref="AT2:AV3"/>
    <mergeCell ref="AW2:AY3"/>
    <mergeCell ref="AZ2:BA3"/>
    <mergeCell ref="S2:V3"/>
    <mergeCell ref="W2:Y3"/>
    <mergeCell ref="Z2:AB3"/>
    <mergeCell ref="AD2:AD3"/>
    <mergeCell ref="AF2:AG3"/>
    <mergeCell ref="AH2:AJ3"/>
    <mergeCell ref="B2:C3"/>
    <mergeCell ref="D2:F3"/>
    <mergeCell ref="BB4:BC5"/>
    <mergeCell ref="BD4:BD5"/>
    <mergeCell ref="BE4:BE5"/>
    <mergeCell ref="BF4:BF5"/>
    <mergeCell ref="G5:I5"/>
    <mergeCell ref="J5:L5"/>
    <mergeCell ref="M5:O5"/>
    <mergeCell ref="P5:R5"/>
    <mergeCell ref="AK5:AM5"/>
    <mergeCell ref="AN5:AP5"/>
    <mergeCell ref="AD4:AD5"/>
    <mergeCell ref="AE4:AE5"/>
    <mergeCell ref="AF4:AG5"/>
    <mergeCell ref="AH4:AJ5"/>
    <mergeCell ref="AW4:AY5"/>
    <mergeCell ref="AZ4:BA5"/>
    <mergeCell ref="AQ5:AS5"/>
    <mergeCell ref="AT5:AV5"/>
    <mergeCell ref="BE6:BE7"/>
    <mergeCell ref="BF6:BF7"/>
    <mergeCell ref="D7:F7"/>
    <mergeCell ref="J7:L7"/>
    <mergeCell ref="M7:O7"/>
    <mergeCell ref="P7:R7"/>
    <mergeCell ref="AH7:AJ7"/>
    <mergeCell ref="AC6:AC7"/>
    <mergeCell ref="AD6:AD7"/>
    <mergeCell ref="AE6:AE7"/>
    <mergeCell ref="AF6:AG7"/>
    <mergeCell ref="AK6:AM7"/>
    <mergeCell ref="AW6:AY7"/>
    <mergeCell ref="AN7:AP7"/>
    <mergeCell ref="AQ7:AS7"/>
    <mergeCell ref="AT7:AV7"/>
    <mergeCell ref="G6:I7"/>
    <mergeCell ref="S6:V7"/>
    <mergeCell ref="W6:Y7"/>
    <mergeCell ref="Z6:AB7"/>
    <mergeCell ref="A8:A9"/>
    <mergeCell ref="B8:C9"/>
    <mergeCell ref="J8:L9"/>
    <mergeCell ref="S8:V9"/>
    <mergeCell ref="W8:Y9"/>
    <mergeCell ref="Z8:AB9"/>
    <mergeCell ref="AZ6:BA7"/>
    <mergeCell ref="BB6:BC7"/>
    <mergeCell ref="BD6:BD7"/>
    <mergeCell ref="A6:A7"/>
    <mergeCell ref="B6:C7"/>
    <mergeCell ref="AZ8:BA9"/>
    <mergeCell ref="BB8:BC9"/>
    <mergeCell ref="BD8:BD9"/>
    <mergeCell ref="BE8:BE9"/>
    <mergeCell ref="BF8:BF9"/>
    <mergeCell ref="D9:F9"/>
    <mergeCell ref="G9:I9"/>
    <mergeCell ref="M9:O9"/>
    <mergeCell ref="P9:R9"/>
    <mergeCell ref="AH9:AJ9"/>
    <mergeCell ref="AC8:AC9"/>
    <mergeCell ref="AD8:AD9"/>
    <mergeCell ref="AE8:AE9"/>
    <mergeCell ref="AF8:AG9"/>
    <mergeCell ref="AN8:AP9"/>
    <mergeCell ref="AW8:AY9"/>
    <mergeCell ref="AK9:AM9"/>
    <mergeCell ref="AQ9:AS9"/>
    <mergeCell ref="AT9:AV9"/>
    <mergeCell ref="BE10:BE11"/>
    <mergeCell ref="BF10:BF11"/>
    <mergeCell ref="D11:F11"/>
    <mergeCell ref="G11:I11"/>
    <mergeCell ref="J11:L11"/>
    <mergeCell ref="P11:R11"/>
    <mergeCell ref="AH11:AJ11"/>
    <mergeCell ref="AC10:AC11"/>
    <mergeCell ref="AD10:AD11"/>
    <mergeCell ref="AE10:AE11"/>
    <mergeCell ref="AF10:AG11"/>
    <mergeCell ref="AQ10:AS11"/>
    <mergeCell ref="AW10:AY11"/>
    <mergeCell ref="AK11:AM11"/>
    <mergeCell ref="AN11:AP11"/>
    <mergeCell ref="AT11:AV11"/>
    <mergeCell ref="M10:O11"/>
    <mergeCell ref="S10:V11"/>
    <mergeCell ref="W10:Y11"/>
    <mergeCell ref="Z10:AB11"/>
    <mergeCell ref="A12:A13"/>
    <mergeCell ref="B12:C13"/>
    <mergeCell ref="P12:R13"/>
    <mergeCell ref="S12:V13"/>
    <mergeCell ref="W12:Y13"/>
    <mergeCell ref="Z12:AB13"/>
    <mergeCell ref="AZ10:BA11"/>
    <mergeCell ref="BB10:BC11"/>
    <mergeCell ref="BD10:BD11"/>
    <mergeCell ref="A10:A11"/>
    <mergeCell ref="B10:C11"/>
    <mergeCell ref="AZ12:BA13"/>
    <mergeCell ref="BB12:BC13"/>
    <mergeCell ref="BD12:BD13"/>
    <mergeCell ref="BE12:BE13"/>
    <mergeCell ref="BF12:BF13"/>
    <mergeCell ref="D13:F13"/>
    <mergeCell ref="G13:I13"/>
    <mergeCell ref="J13:L13"/>
    <mergeCell ref="M13:O13"/>
    <mergeCell ref="AH13:AJ13"/>
    <mergeCell ref="AC12:AC13"/>
    <mergeCell ref="AD12:AD13"/>
    <mergeCell ref="AE12:AE13"/>
    <mergeCell ref="AF12:AG13"/>
    <mergeCell ref="AT12:AV13"/>
    <mergeCell ref="AW12:AY13"/>
    <mergeCell ref="AK13:AM13"/>
    <mergeCell ref="AN13:AP13"/>
    <mergeCell ref="AQ13:AS13"/>
    <mergeCell ref="R15:V15"/>
    <mergeCell ref="W15:AC15"/>
    <mergeCell ref="A16:A17"/>
    <mergeCell ref="B16:C17"/>
    <mergeCell ref="D16:E17"/>
    <mergeCell ref="F16:H17"/>
    <mergeCell ref="I16:K17"/>
    <mergeCell ref="L16:V17"/>
    <mergeCell ref="W16:AA17"/>
    <mergeCell ref="AB16:AD17"/>
    <mergeCell ref="AX16:BB17"/>
    <mergeCell ref="BC16:BE17"/>
    <mergeCell ref="A18:A19"/>
    <mergeCell ref="B18:C19"/>
    <mergeCell ref="D18:H19"/>
    <mergeCell ref="I18:J19"/>
    <mergeCell ref="K18:K19"/>
    <mergeCell ref="O18:O19"/>
    <mergeCell ref="P18:Q19"/>
    <mergeCell ref="R18:V19"/>
    <mergeCell ref="AE16:AE17"/>
    <mergeCell ref="AF16:AG17"/>
    <mergeCell ref="AH16:AI17"/>
    <mergeCell ref="AJ16:AL17"/>
    <mergeCell ref="AM16:AO17"/>
    <mergeCell ref="AP16:AW17"/>
    <mergeCell ref="AO18:AO19"/>
    <mergeCell ref="AS18:AS19"/>
    <mergeCell ref="AT18:AU19"/>
    <mergeCell ref="AV18:AW19"/>
    <mergeCell ref="AX18:BB19"/>
    <mergeCell ref="BC18:BE19"/>
    <mergeCell ref="W18:AA19"/>
    <mergeCell ref="AB18:AD19"/>
    <mergeCell ref="AE18:AE19"/>
    <mergeCell ref="AF18:AG19"/>
    <mergeCell ref="AH18:AL19"/>
    <mergeCell ref="AM18:AN19"/>
    <mergeCell ref="A22:A23"/>
    <mergeCell ref="B22:C23"/>
    <mergeCell ref="D22:H23"/>
    <mergeCell ref="I22:J23"/>
    <mergeCell ref="K22:K23"/>
    <mergeCell ref="O22:O23"/>
    <mergeCell ref="P22:Q23"/>
    <mergeCell ref="R22:V23"/>
    <mergeCell ref="AH20:AL21"/>
    <mergeCell ref="P20:Q21"/>
    <mergeCell ref="R20:V21"/>
    <mergeCell ref="W20:AA21"/>
    <mergeCell ref="AB20:AD21"/>
    <mergeCell ref="AE20:AE21"/>
    <mergeCell ref="AF20:AG21"/>
    <mergeCell ref="A20:A21"/>
    <mergeCell ref="B20:C21"/>
    <mergeCell ref="D20:H21"/>
    <mergeCell ref="I20:J21"/>
    <mergeCell ref="K20:K21"/>
    <mergeCell ref="O20:O21"/>
    <mergeCell ref="BC22:BE23"/>
    <mergeCell ref="W22:AA23"/>
    <mergeCell ref="AB22:AD23"/>
    <mergeCell ref="AE22:AE23"/>
    <mergeCell ref="AF22:AG23"/>
    <mergeCell ref="AH22:AL23"/>
    <mergeCell ref="AM22:AN23"/>
    <mergeCell ref="AX20:BB21"/>
    <mergeCell ref="BC20:BE21"/>
    <mergeCell ref="AM20:AN21"/>
    <mergeCell ref="AO20:AO21"/>
    <mergeCell ref="AS20:AS21"/>
    <mergeCell ref="AT20:AU21"/>
    <mergeCell ref="AV20:AW21"/>
    <mergeCell ref="D24:H25"/>
    <mergeCell ref="I24:J25"/>
    <mergeCell ref="K24:K25"/>
    <mergeCell ref="O24:O25"/>
    <mergeCell ref="AO22:AO23"/>
    <mergeCell ref="AS22:AS23"/>
    <mergeCell ref="AT22:AU23"/>
    <mergeCell ref="AV22:AW23"/>
    <mergeCell ref="AX22:BB23"/>
    <mergeCell ref="AX24:BB25"/>
    <mergeCell ref="BC24:BE25"/>
    <mergeCell ref="A26:A27"/>
    <mergeCell ref="B26:C27"/>
    <mergeCell ref="D26:H27"/>
    <mergeCell ref="I26:J27"/>
    <mergeCell ref="K26:K27"/>
    <mergeCell ref="O26:O27"/>
    <mergeCell ref="P26:Q27"/>
    <mergeCell ref="R26:V27"/>
    <mergeCell ref="AH24:AL25"/>
    <mergeCell ref="AM24:AN25"/>
    <mergeCell ref="AO24:AO25"/>
    <mergeCell ref="AS24:AS25"/>
    <mergeCell ref="AT24:AU25"/>
    <mergeCell ref="AV24:AW25"/>
    <mergeCell ref="P24:Q25"/>
    <mergeCell ref="R24:V25"/>
    <mergeCell ref="W24:AA25"/>
    <mergeCell ref="AB24:AD25"/>
    <mergeCell ref="AE24:AE25"/>
    <mergeCell ref="AF24:AG25"/>
    <mergeCell ref="A24:A25"/>
    <mergeCell ref="B24:C25"/>
    <mergeCell ref="AO26:AO27"/>
    <mergeCell ref="AS26:AS27"/>
    <mergeCell ref="AT26:AU27"/>
    <mergeCell ref="AV26:AW27"/>
    <mergeCell ref="AX26:BB27"/>
    <mergeCell ref="BC26:BE27"/>
    <mergeCell ref="W26:AA27"/>
    <mergeCell ref="AB26:AD27"/>
    <mergeCell ref="AE26:AE27"/>
    <mergeCell ref="AF26:AG27"/>
    <mergeCell ref="AH26:AL27"/>
    <mergeCell ref="AM26:AN27"/>
    <mergeCell ref="R29:V29"/>
    <mergeCell ref="W29:AC29"/>
    <mergeCell ref="A30:A31"/>
    <mergeCell ref="B30:C31"/>
    <mergeCell ref="D30:E31"/>
    <mergeCell ref="F30:H31"/>
    <mergeCell ref="I30:K31"/>
    <mergeCell ref="L30:V31"/>
    <mergeCell ref="W30:AA31"/>
    <mergeCell ref="AB30:AD31"/>
    <mergeCell ref="AE32:AE33"/>
    <mergeCell ref="AF32:AF33"/>
    <mergeCell ref="AG32:AG33"/>
    <mergeCell ref="AP30:AW31"/>
    <mergeCell ref="AX30:BB31"/>
    <mergeCell ref="BC30:BE31"/>
    <mergeCell ref="A32:A33"/>
    <mergeCell ref="B32:C33"/>
    <mergeCell ref="D32:H33"/>
    <mergeCell ref="I32:J33"/>
    <mergeCell ref="K32:K33"/>
    <mergeCell ref="O32:O33"/>
    <mergeCell ref="P32:Q33"/>
    <mergeCell ref="AE30:AE31"/>
    <mergeCell ref="AF30:AF31"/>
    <mergeCell ref="AG30:AG31"/>
    <mergeCell ref="AH30:AI31"/>
    <mergeCell ref="AJ30:AL31"/>
    <mergeCell ref="AM30:AO31"/>
    <mergeCell ref="AB34:AD35"/>
    <mergeCell ref="AE34:AE35"/>
    <mergeCell ref="AF34:AF35"/>
    <mergeCell ref="AG34:AG35"/>
    <mergeCell ref="AH34:AL35"/>
    <mergeCell ref="AX32:BB33"/>
    <mergeCell ref="BC32:BE33"/>
    <mergeCell ref="A34:A35"/>
    <mergeCell ref="B34:C35"/>
    <mergeCell ref="D34:H35"/>
    <mergeCell ref="I34:J35"/>
    <mergeCell ref="K34:K35"/>
    <mergeCell ref="O34:O35"/>
    <mergeCell ref="P34:Q35"/>
    <mergeCell ref="R34:V35"/>
    <mergeCell ref="AH32:AL33"/>
    <mergeCell ref="AM32:AN33"/>
    <mergeCell ref="AO32:AO33"/>
    <mergeCell ref="AS32:AS33"/>
    <mergeCell ref="AT32:AU33"/>
    <mergeCell ref="AV32:AW33"/>
    <mergeCell ref="R32:V33"/>
    <mergeCell ref="W32:AA33"/>
    <mergeCell ref="AB32:AD33"/>
    <mergeCell ref="BC36:BE37"/>
    <mergeCell ref="AB36:AD37"/>
    <mergeCell ref="AE36:AE37"/>
    <mergeCell ref="AF36:AF37"/>
    <mergeCell ref="AG36:AG37"/>
    <mergeCell ref="AH36:AL37"/>
    <mergeCell ref="AM36:AN37"/>
    <mergeCell ref="BC34:BE35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M34:AN35"/>
    <mergeCell ref="AO34:AO35"/>
    <mergeCell ref="AS34:AS35"/>
    <mergeCell ref="AT34:AU35"/>
    <mergeCell ref="AV34:AW35"/>
    <mergeCell ref="AX34:BB35"/>
    <mergeCell ref="W34:AA35"/>
    <mergeCell ref="D38:H39"/>
    <mergeCell ref="I38:J39"/>
    <mergeCell ref="K38:K39"/>
    <mergeCell ref="O38:O39"/>
    <mergeCell ref="AO36:AO37"/>
    <mergeCell ref="AS36:AS37"/>
    <mergeCell ref="AT36:AU37"/>
    <mergeCell ref="AV36:AW37"/>
    <mergeCell ref="AX36:BB37"/>
    <mergeCell ref="AV38:AW39"/>
    <mergeCell ref="AX38:BB39"/>
    <mergeCell ref="BC38:BE39"/>
    <mergeCell ref="A40:A41"/>
    <mergeCell ref="B40:C41"/>
    <mergeCell ref="D40:H41"/>
    <mergeCell ref="I40:J41"/>
    <mergeCell ref="K40:K41"/>
    <mergeCell ref="O40:O41"/>
    <mergeCell ref="P40:Q41"/>
    <mergeCell ref="AG38:AG39"/>
    <mergeCell ref="AH38:AL39"/>
    <mergeCell ref="AM38:AN39"/>
    <mergeCell ref="AO38:AO39"/>
    <mergeCell ref="AS38:AS39"/>
    <mergeCell ref="AT38:AU39"/>
    <mergeCell ref="P38:Q39"/>
    <mergeCell ref="R38:V39"/>
    <mergeCell ref="W38:AA39"/>
    <mergeCell ref="AB38:AD39"/>
    <mergeCell ref="AE38:AE39"/>
    <mergeCell ref="AF38:AF39"/>
    <mergeCell ref="A38:A39"/>
    <mergeCell ref="B38:C39"/>
    <mergeCell ref="AX40:BB41"/>
    <mergeCell ref="BC40:BE41"/>
    <mergeCell ref="AH40:AL41"/>
    <mergeCell ref="AM40:AN41"/>
    <mergeCell ref="AO40:AO41"/>
    <mergeCell ref="AS40:AS41"/>
    <mergeCell ref="AT40:AU41"/>
    <mergeCell ref="AV40:AW41"/>
    <mergeCell ref="R40:V41"/>
    <mergeCell ref="W40:AA41"/>
    <mergeCell ref="AB40:AD41"/>
    <mergeCell ref="AE40:AE41"/>
    <mergeCell ref="AF40:AF41"/>
    <mergeCell ref="AG40:AG41"/>
  </mergeCells>
  <phoneticPr fontId="6"/>
  <pageMargins left="0.78740157480314965" right="0.78740157480314965" top="0.98425196850393704" bottom="0.98425196850393704" header="0.31496062992125984" footer="0.51181102362204722"/>
  <pageSetup paperSize="9" orientation="portrait" horizontalDpi="4294967293" r:id="rId1"/>
  <headerFooter alignWithMargins="0">
    <oddHeader>&amp;C&amp;"ＭＳ Ｐゴシック,太字"&amp;16 2021年度　第38回ニッサングリーンカップ
山梨県少年サッカー選手権大会</oddHeader>
    <oddFooter>&amp;C&amp;12試合結果・警告退場の報告は午後4時までにご報告ください。
4種広報部ＦＡＸ055-251-7164又はライン等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"/>
  <sheetViews>
    <sheetView workbookViewId="0">
      <selection activeCell="D20" sqref="D20"/>
    </sheetView>
  </sheetViews>
  <sheetFormatPr defaultRowHeight="12.75" x14ac:dyDescent="0.25"/>
  <sheetData/>
  <phoneticPr fontId="6"/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K58"/>
  <sheetViews>
    <sheetView view="pageLayout" zoomScale="75" zoomScaleNormal="75" zoomScalePageLayoutView="75" workbookViewId="0">
      <selection activeCell="W21" sqref="W21:AA22"/>
    </sheetView>
  </sheetViews>
  <sheetFormatPr defaultColWidth="9" defaultRowHeight="12.75" x14ac:dyDescent="0.25"/>
  <cols>
    <col min="1" max="1" width="3.06640625" style="8" customWidth="1"/>
    <col min="2" max="2" width="3" style="8" customWidth="1"/>
    <col min="3" max="3" width="8.265625" style="8" customWidth="1"/>
    <col min="4" max="21" width="2.46484375" style="8" customWidth="1"/>
    <col min="22" max="22" width="2.265625" style="8" customWidth="1"/>
    <col min="23" max="28" width="2.46484375" style="8" customWidth="1"/>
    <col min="29" max="29" width="5.06640625" style="8" customWidth="1"/>
    <col min="30" max="30" width="5" style="8" customWidth="1"/>
    <col min="31" max="31" width="3.06640625" style="8" customWidth="1"/>
    <col min="32" max="32" width="3" style="8" customWidth="1"/>
    <col min="33" max="33" width="8.265625" style="8" customWidth="1"/>
    <col min="34" max="51" width="2.46484375" style="8" customWidth="1"/>
    <col min="52" max="52" width="2.265625" style="8" customWidth="1"/>
    <col min="53" max="58" width="2.46484375" style="8" customWidth="1"/>
    <col min="59" max="59" width="5.06640625" style="8" customWidth="1"/>
    <col min="60" max="60" width="5" style="8" customWidth="1"/>
    <col min="61" max="62" width="2.59765625" style="8" customWidth="1"/>
    <col min="63" max="63" width="10.265625" style="8" customWidth="1"/>
    <col min="64" max="74" width="2.59765625" style="8" customWidth="1"/>
    <col min="75" max="16384" width="9" style="8"/>
  </cols>
  <sheetData>
    <row r="1" spans="1:63" ht="31.5" customHeight="1" x14ac:dyDescent="0.3">
      <c r="A1" s="688"/>
      <c r="B1" s="688"/>
      <c r="C1" s="687" t="s">
        <v>131</v>
      </c>
      <c r="D1" s="687"/>
      <c r="E1" s="687"/>
      <c r="F1" s="123"/>
      <c r="G1" s="123"/>
      <c r="H1" s="123"/>
      <c r="I1" s="585" t="s">
        <v>132</v>
      </c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90" t="s">
        <v>133</v>
      </c>
      <c r="V1" s="708"/>
      <c r="W1" s="708"/>
      <c r="X1" s="708"/>
      <c r="Y1" s="708"/>
      <c r="Z1" s="708"/>
      <c r="AA1" s="708"/>
      <c r="AB1" s="708"/>
      <c r="AC1" s="708"/>
      <c r="AE1" s="688"/>
      <c r="AF1" s="688"/>
      <c r="AG1" s="687" t="s">
        <v>131</v>
      </c>
      <c r="AH1" s="687"/>
      <c r="AI1" s="687"/>
      <c r="AJ1" s="123"/>
      <c r="AK1" s="123"/>
      <c r="AL1" s="123"/>
      <c r="AM1" s="585" t="s">
        <v>132</v>
      </c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697" t="s">
        <v>133</v>
      </c>
      <c r="AZ1" s="648"/>
      <c r="BA1" s="648"/>
      <c r="BB1" s="648"/>
      <c r="BC1" s="648"/>
      <c r="BD1" s="648"/>
      <c r="BE1" s="648"/>
      <c r="BF1" s="648"/>
      <c r="BG1" s="648"/>
    </row>
    <row r="2" spans="1:63" ht="13.5" customHeight="1" x14ac:dyDescent="0.25">
      <c r="A2" s="695"/>
      <c r="B2" s="698">
        <f>A1</f>
        <v>0</v>
      </c>
      <c r="C2" s="699"/>
      <c r="D2" s="702">
        <f>B4</f>
        <v>1</v>
      </c>
      <c r="E2" s="703"/>
      <c r="F2" s="704"/>
      <c r="G2" s="702">
        <f>B6</f>
        <v>2</v>
      </c>
      <c r="H2" s="703"/>
      <c r="I2" s="704"/>
      <c r="J2" s="702">
        <f>B8</f>
        <v>3</v>
      </c>
      <c r="K2" s="703"/>
      <c r="L2" s="704"/>
      <c r="M2" s="702">
        <f>B10</f>
        <v>4</v>
      </c>
      <c r="N2" s="703"/>
      <c r="O2" s="704"/>
      <c r="P2" s="702">
        <f>B12</f>
        <v>5</v>
      </c>
      <c r="Q2" s="703"/>
      <c r="R2" s="704"/>
      <c r="S2" s="702">
        <f>B14</f>
        <v>6</v>
      </c>
      <c r="T2" s="703"/>
      <c r="U2" s="703"/>
      <c r="V2" s="690" t="s">
        <v>23</v>
      </c>
      <c r="W2" s="691"/>
      <c r="X2" s="691"/>
      <c r="Y2" s="690" t="s">
        <v>24</v>
      </c>
      <c r="Z2" s="690"/>
      <c r="AA2" s="690" t="s">
        <v>42</v>
      </c>
      <c r="AB2" s="690"/>
      <c r="AC2" s="692" t="s">
        <v>134</v>
      </c>
      <c r="AD2" s="694" t="s">
        <v>22</v>
      </c>
      <c r="AE2" s="695"/>
      <c r="AF2" s="698">
        <f>AE1</f>
        <v>0</v>
      </c>
      <c r="AG2" s="699"/>
      <c r="AH2" s="702">
        <f>AF4</f>
        <v>1</v>
      </c>
      <c r="AI2" s="703"/>
      <c r="AJ2" s="704"/>
      <c r="AK2" s="702">
        <f>AF6</f>
        <v>2</v>
      </c>
      <c r="AL2" s="703"/>
      <c r="AM2" s="704"/>
      <c r="AN2" s="702">
        <f>AF8</f>
        <v>3</v>
      </c>
      <c r="AO2" s="703"/>
      <c r="AP2" s="704"/>
      <c r="AQ2" s="702">
        <f>AF10</f>
        <v>4</v>
      </c>
      <c r="AR2" s="703"/>
      <c r="AS2" s="704"/>
      <c r="AT2" s="702">
        <f>AF12</f>
        <v>5</v>
      </c>
      <c r="AU2" s="703"/>
      <c r="AV2" s="704"/>
      <c r="AW2" s="702">
        <f>AF14</f>
        <v>6</v>
      </c>
      <c r="AX2" s="703"/>
      <c r="AY2" s="703"/>
      <c r="AZ2" s="690" t="s">
        <v>23</v>
      </c>
      <c r="BA2" s="691"/>
      <c r="BB2" s="691"/>
      <c r="BC2" s="690" t="s">
        <v>24</v>
      </c>
      <c r="BD2" s="690"/>
      <c r="BE2" s="690" t="s">
        <v>42</v>
      </c>
      <c r="BF2" s="690"/>
      <c r="BG2" s="692" t="s">
        <v>134</v>
      </c>
      <c r="BH2" s="694" t="s">
        <v>22</v>
      </c>
    </row>
    <row r="3" spans="1:63" ht="13.5" customHeight="1" x14ac:dyDescent="0.25">
      <c r="A3" s="696"/>
      <c r="B3" s="700"/>
      <c r="C3" s="701"/>
      <c r="D3" s="705"/>
      <c r="E3" s="706"/>
      <c r="F3" s="707"/>
      <c r="G3" s="705"/>
      <c r="H3" s="706"/>
      <c r="I3" s="707"/>
      <c r="J3" s="705"/>
      <c r="K3" s="706"/>
      <c r="L3" s="707"/>
      <c r="M3" s="705"/>
      <c r="N3" s="706"/>
      <c r="O3" s="707"/>
      <c r="P3" s="705"/>
      <c r="Q3" s="706"/>
      <c r="R3" s="707"/>
      <c r="S3" s="705"/>
      <c r="T3" s="706"/>
      <c r="U3" s="706"/>
      <c r="V3" s="691"/>
      <c r="W3" s="691"/>
      <c r="X3" s="691"/>
      <c r="Y3" s="690"/>
      <c r="Z3" s="690"/>
      <c r="AA3" s="690"/>
      <c r="AB3" s="690"/>
      <c r="AC3" s="693"/>
      <c r="AD3" s="694"/>
      <c r="AE3" s="696"/>
      <c r="AF3" s="700"/>
      <c r="AG3" s="701"/>
      <c r="AH3" s="705"/>
      <c r="AI3" s="706"/>
      <c r="AJ3" s="707"/>
      <c r="AK3" s="705"/>
      <c r="AL3" s="706"/>
      <c r="AM3" s="707"/>
      <c r="AN3" s="705"/>
      <c r="AO3" s="706"/>
      <c r="AP3" s="707"/>
      <c r="AQ3" s="705"/>
      <c r="AR3" s="706"/>
      <c r="AS3" s="707"/>
      <c r="AT3" s="705"/>
      <c r="AU3" s="706"/>
      <c r="AV3" s="707"/>
      <c r="AW3" s="705"/>
      <c r="AX3" s="706"/>
      <c r="AY3" s="706"/>
      <c r="AZ3" s="691"/>
      <c r="BA3" s="691"/>
      <c r="BB3" s="691"/>
      <c r="BC3" s="690"/>
      <c r="BD3" s="690"/>
      <c r="BE3" s="690"/>
      <c r="BF3" s="690"/>
      <c r="BG3" s="693"/>
      <c r="BH3" s="694"/>
    </row>
    <row r="4" spans="1:63" ht="17.100000000000001" customHeight="1" x14ac:dyDescent="0.25">
      <c r="A4" s="572">
        <v>1</v>
      </c>
      <c r="B4" s="714">
        <v>1</v>
      </c>
      <c r="C4" s="715"/>
      <c r="D4" s="365"/>
      <c r="E4" s="366"/>
      <c r="F4" s="367"/>
      <c r="G4" s="20"/>
      <c r="H4" s="21" t="s">
        <v>135</v>
      </c>
      <c r="I4" s="21"/>
      <c r="J4" s="20"/>
      <c r="K4" s="21" t="s">
        <v>25</v>
      </c>
      <c r="L4" s="22"/>
      <c r="M4" s="21"/>
      <c r="N4" s="21" t="s">
        <v>135</v>
      </c>
      <c r="O4" s="21"/>
      <c r="P4" s="20"/>
      <c r="Q4" s="21" t="s">
        <v>135</v>
      </c>
      <c r="R4" s="22"/>
      <c r="S4" s="21"/>
      <c r="T4" s="21" t="s">
        <v>136</v>
      </c>
      <c r="U4" s="22"/>
      <c r="V4" s="653"/>
      <c r="W4" s="653"/>
      <c r="X4" s="653"/>
      <c r="Y4" s="653"/>
      <c r="Z4" s="653"/>
      <c r="AA4" s="653"/>
      <c r="AB4" s="653"/>
      <c r="AC4" s="709"/>
      <c r="AD4" s="646"/>
      <c r="AE4" s="572">
        <v>1</v>
      </c>
      <c r="AF4" s="710">
        <v>1</v>
      </c>
      <c r="AG4" s="711"/>
      <c r="AH4" s="365"/>
      <c r="AI4" s="366"/>
      <c r="AJ4" s="367"/>
      <c r="AK4" s="20">
        <f>AJ6</f>
        <v>0</v>
      </c>
      <c r="AL4" s="21" t="s">
        <v>135</v>
      </c>
      <c r="AM4" s="21">
        <f>AH6</f>
        <v>0</v>
      </c>
      <c r="AN4" s="20">
        <f>AJ8</f>
        <v>0</v>
      </c>
      <c r="AO4" s="21" t="s">
        <v>25</v>
      </c>
      <c r="AP4" s="22">
        <f>AH8</f>
        <v>0</v>
      </c>
      <c r="AQ4" s="21">
        <f>AJ10</f>
        <v>0</v>
      </c>
      <c r="AR4" s="21" t="s">
        <v>136</v>
      </c>
      <c r="AS4" s="21">
        <f>AH10</f>
        <v>0</v>
      </c>
      <c r="AT4" s="20">
        <f>AJ12</f>
        <v>0</v>
      </c>
      <c r="AU4" s="21" t="s">
        <v>136</v>
      </c>
      <c r="AV4" s="22">
        <f>AH12</f>
        <v>0</v>
      </c>
      <c r="AW4" s="21">
        <f>AJ14</f>
        <v>0</v>
      </c>
      <c r="AX4" s="21" t="s">
        <v>135</v>
      </c>
      <c r="AY4" s="22">
        <f>AH14</f>
        <v>0</v>
      </c>
      <c r="AZ4" s="653">
        <f>(COUNTIF(AH5:AY5,"○")*3)+(COUNTIF(AH5:AY5,"△")*1)</f>
        <v>5</v>
      </c>
      <c r="BA4" s="653"/>
      <c r="BB4" s="653"/>
      <c r="BC4" s="653">
        <f>SUM(AJ4:AJ15)</f>
        <v>0</v>
      </c>
      <c r="BD4" s="653"/>
      <c r="BE4" s="653">
        <f>SUM(AH4:AH15)</f>
        <v>0</v>
      </c>
      <c r="BF4" s="653"/>
      <c r="BG4" s="709">
        <f>BC4-BE4</f>
        <v>0</v>
      </c>
      <c r="BH4" s="646">
        <f>RANK(BK5,BK5:BK15)</f>
        <v>1</v>
      </c>
    </row>
    <row r="5" spans="1:63" ht="17.100000000000001" customHeight="1" x14ac:dyDescent="0.25">
      <c r="A5" s="572"/>
      <c r="B5" s="716"/>
      <c r="C5" s="717"/>
      <c r="D5" s="368"/>
      <c r="E5" s="369"/>
      <c r="F5" s="370"/>
      <c r="G5" s="377" t="str">
        <f>IF(G4="","",IF(G4-I4&gt;0,"○",IF(G4-I4=0,"△","●")))</f>
        <v/>
      </c>
      <c r="H5" s="378"/>
      <c r="I5" s="379"/>
      <c r="J5" s="377" t="str">
        <f>IF(J4="","",IF(J4-L4&gt;0,"○",IF(J4-L4=0,"△","●")))</f>
        <v/>
      </c>
      <c r="K5" s="378"/>
      <c r="L5" s="379"/>
      <c r="M5" s="377" t="str">
        <f>IF(M4="","",IF(M4-O4&gt;0,"○",IF(M4-O4=0,"△","●")))</f>
        <v/>
      </c>
      <c r="N5" s="378"/>
      <c r="O5" s="379"/>
      <c r="P5" s="377" t="str">
        <f>IF(P4="","",IF(P4-R4&gt;0,"○",IF(P4-R4=0,"△","●")))</f>
        <v/>
      </c>
      <c r="Q5" s="378"/>
      <c r="R5" s="379"/>
      <c r="S5" s="377" t="str">
        <f>IF(S4="","",IF(S4-U4&gt;0,"○",IF(S4-U4=0,"△","●")))</f>
        <v/>
      </c>
      <c r="T5" s="378"/>
      <c r="U5" s="378"/>
      <c r="V5" s="653"/>
      <c r="W5" s="653"/>
      <c r="X5" s="653"/>
      <c r="Y5" s="653"/>
      <c r="Z5" s="653"/>
      <c r="AA5" s="653"/>
      <c r="AB5" s="653"/>
      <c r="AC5" s="709"/>
      <c r="AD5" s="646"/>
      <c r="AE5" s="572"/>
      <c r="AF5" s="712"/>
      <c r="AG5" s="713"/>
      <c r="AH5" s="368"/>
      <c r="AI5" s="369"/>
      <c r="AJ5" s="370"/>
      <c r="AK5" s="377" t="str">
        <f>IF(AK4="","",IF(AK4-AM4&gt;0,"○",IF(AK4-AM4=0,"△","●")))</f>
        <v>△</v>
      </c>
      <c r="AL5" s="378"/>
      <c r="AM5" s="379"/>
      <c r="AN5" s="377" t="str">
        <f>IF(AN4="","",IF(AN4-AP4&gt;0,"○",IF(AN4-AP4=0,"△","●")))</f>
        <v>△</v>
      </c>
      <c r="AO5" s="378"/>
      <c r="AP5" s="379"/>
      <c r="AQ5" s="377" t="str">
        <f>IF(AQ4="","",IF(AQ4-AS4&gt;0,"○",IF(AQ4-AS4=0,"△","●")))</f>
        <v>△</v>
      </c>
      <c r="AR5" s="378"/>
      <c r="AS5" s="379"/>
      <c r="AT5" s="377" t="str">
        <f>IF(AT4="","",IF(AT4-AV4&gt;0,"○",IF(AT4-AV4=0,"△","●")))</f>
        <v>△</v>
      </c>
      <c r="AU5" s="378"/>
      <c r="AV5" s="379"/>
      <c r="AW5" s="377" t="str">
        <f>IF(AW4="","",IF(AW4-AY4&gt;0,"○",IF(AW4-AY4=0,"△","●")))</f>
        <v>△</v>
      </c>
      <c r="AX5" s="378"/>
      <c r="AY5" s="378"/>
      <c r="AZ5" s="653"/>
      <c r="BA5" s="653"/>
      <c r="BB5" s="653"/>
      <c r="BC5" s="653"/>
      <c r="BD5" s="653"/>
      <c r="BE5" s="653"/>
      <c r="BF5" s="653"/>
      <c r="BG5" s="709"/>
      <c r="BH5" s="646"/>
      <c r="BK5" s="4">
        <f>AZ4*1000+BG4*100+BC4</f>
        <v>5000</v>
      </c>
    </row>
    <row r="6" spans="1:63" ht="17.100000000000001" customHeight="1" x14ac:dyDescent="0.25">
      <c r="A6" s="572">
        <v>2</v>
      </c>
      <c r="B6" s="714">
        <v>2</v>
      </c>
      <c r="C6" s="715"/>
      <c r="D6" s="23"/>
      <c r="E6" s="24" t="s">
        <v>136</v>
      </c>
      <c r="F6" s="25"/>
      <c r="G6" s="365"/>
      <c r="H6" s="366"/>
      <c r="I6" s="367"/>
      <c r="J6" s="20"/>
      <c r="K6" s="21" t="s">
        <v>25</v>
      </c>
      <c r="L6" s="22"/>
      <c r="M6" s="21"/>
      <c r="N6" s="21" t="s">
        <v>25</v>
      </c>
      <c r="O6" s="21"/>
      <c r="P6" s="20"/>
      <c r="Q6" s="21" t="s">
        <v>25</v>
      </c>
      <c r="R6" s="22"/>
      <c r="S6" s="21"/>
      <c r="T6" s="21" t="s">
        <v>25</v>
      </c>
      <c r="U6" s="22"/>
      <c r="V6" s="653"/>
      <c r="W6" s="653"/>
      <c r="X6" s="653"/>
      <c r="Y6" s="653"/>
      <c r="Z6" s="653"/>
      <c r="AA6" s="653"/>
      <c r="AB6" s="653"/>
      <c r="AC6" s="709"/>
      <c r="AD6" s="646"/>
      <c r="AE6" s="572">
        <v>2</v>
      </c>
      <c r="AF6" s="710">
        <v>2</v>
      </c>
      <c r="AG6" s="711"/>
      <c r="AH6" s="23">
        <f>AT19</f>
        <v>0</v>
      </c>
      <c r="AI6" s="24" t="s">
        <v>135</v>
      </c>
      <c r="AJ6" s="25">
        <f>AM19</f>
        <v>0</v>
      </c>
      <c r="AK6" s="365"/>
      <c r="AL6" s="366"/>
      <c r="AM6" s="367"/>
      <c r="AN6" s="20">
        <f>AM8</f>
        <v>0</v>
      </c>
      <c r="AO6" s="21" t="s">
        <v>25</v>
      </c>
      <c r="AP6" s="22">
        <f>AK8</f>
        <v>0</v>
      </c>
      <c r="AQ6" s="21">
        <f>AM10</f>
        <v>0</v>
      </c>
      <c r="AR6" s="21" t="s">
        <v>25</v>
      </c>
      <c r="AS6" s="21">
        <f>AK10</f>
        <v>0</v>
      </c>
      <c r="AT6" s="20">
        <f>AM12</f>
        <v>0</v>
      </c>
      <c r="AU6" s="21" t="s">
        <v>25</v>
      </c>
      <c r="AV6" s="22">
        <f>AK12</f>
        <v>0</v>
      </c>
      <c r="AW6" s="21">
        <f>AM14</f>
        <v>0</v>
      </c>
      <c r="AX6" s="21" t="s">
        <v>25</v>
      </c>
      <c r="AY6" s="22">
        <f>AK14</f>
        <v>0</v>
      </c>
      <c r="AZ6" s="653">
        <f>(COUNTIF(AH7:AY7,"○")*3)+(COUNTIF(AH7:AY7,"△")*1)</f>
        <v>5</v>
      </c>
      <c r="BA6" s="653"/>
      <c r="BB6" s="653"/>
      <c r="BC6" s="653">
        <f>SUM(AM4:AM15)</f>
        <v>0</v>
      </c>
      <c r="BD6" s="653"/>
      <c r="BE6" s="653">
        <f>SUM(AK4:AK15)</f>
        <v>0</v>
      </c>
      <c r="BF6" s="653"/>
      <c r="BG6" s="709">
        <f>BC6-BE6</f>
        <v>0</v>
      </c>
      <c r="BH6" s="646">
        <f>RANK(BK7,BK5:BK15)</f>
        <v>1</v>
      </c>
    </row>
    <row r="7" spans="1:63" ht="17.100000000000001" customHeight="1" x14ac:dyDescent="0.25">
      <c r="A7" s="572"/>
      <c r="B7" s="716"/>
      <c r="C7" s="717"/>
      <c r="D7" s="377" t="str">
        <f>IF(D6="","",IF(D6-F6&gt;0,"○",IF(D6-F6=0,"△","●")))</f>
        <v/>
      </c>
      <c r="E7" s="378"/>
      <c r="F7" s="379"/>
      <c r="G7" s="368"/>
      <c r="H7" s="369"/>
      <c r="I7" s="370"/>
      <c r="J7" s="377" t="str">
        <f>IF(J6="","",IF(J6-L6&gt;0,"○",IF(J6-L6=0,"△","●")))</f>
        <v/>
      </c>
      <c r="K7" s="378"/>
      <c r="L7" s="379"/>
      <c r="M7" s="377" t="str">
        <f>IF(M6="","",IF(M6-O6&gt;0,"○",IF(M6-O6=0,"△","●")))</f>
        <v/>
      </c>
      <c r="N7" s="378"/>
      <c r="O7" s="379"/>
      <c r="P7" s="377" t="str">
        <f>IF(P6="","",IF(P6-R6&gt;0,"○",IF(P6-R6=0,"△","●")))</f>
        <v/>
      </c>
      <c r="Q7" s="378"/>
      <c r="R7" s="379"/>
      <c r="S7" s="377" t="str">
        <f>IF(S6="","",IF(S6-U6&gt;0,"○",IF(S6-U6=0,"△","●")))</f>
        <v/>
      </c>
      <c r="T7" s="378"/>
      <c r="U7" s="378"/>
      <c r="V7" s="653"/>
      <c r="W7" s="653"/>
      <c r="X7" s="653"/>
      <c r="Y7" s="653"/>
      <c r="Z7" s="653"/>
      <c r="AA7" s="653"/>
      <c r="AB7" s="653"/>
      <c r="AC7" s="709"/>
      <c r="AD7" s="646"/>
      <c r="AE7" s="572"/>
      <c r="AF7" s="712"/>
      <c r="AG7" s="713"/>
      <c r="AH7" s="377" t="str">
        <f>IF(AH6="","",IF(AH6-AJ6&gt;0,"○",IF(AH6-AJ6=0,"△","●")))</f>
        <v>△</v>
      </c>
      <c r="AI7" s="378"/>
      <c r="AJ7" s="379"/>
      <c r="AK7" s="368"/>
      <c r="AL7" s="369"/>
      <c r="AM7" s="370"/>
      <c r="AN7" s="377" t="str">
        <f>IF(AN6="","",IF(AN6-AP6&gt;0,"○",IF(AN6-AP6=0,"△","●")))</f>
        <v>△</v>
      </c>
      <c r="AO7" s="378"/>
      <c r="AP7" s="379"/>
      <c r="AQ7" s="377" t="str">
        <f>IF(AQ6="","",IF(AQ6-AS6&gt;0,"○",IF(AQ6-AS6=0,"△","●")))</f>
        <v>△</v>
      </c>
      <c r="AR7" s="378"/>
      <c r="AS7" s="379"/>
      <c r="AT7" s="377" t="str">
        <f>IF(AT6="","",IF(AT6-AV6&gt;0,"○",IF(AT6-AV6=0,"△","●")))</f>
        <v>△</v>
      </c>
      <c r="AU7" s="378"/>
      <c r="AV7" s="379"/>
      <c r="AW7" s="377" t="str">
        <f>IF(AW6="","",IF(AW6-AY6&gt;0,"○",IF(AW6-AY6=0,"△","●")))</f>
        <v>△</v>
      </c>
      <c r="AX7" s="378"/>
      <c r="AY7" s="378"/>
      <c r="AZ7" s="653"/>
      <c r="BA7" s="653"/>
      <c r="BB7" s="653"/>
      <c r="BC7" s="653"/>
      <c r="BD7" s="653"/>
      <c r="BE7" s="653"/>
      <c r="BF7" s="653"/>
      <c r="BG7" s="709"/>
      <c r="BH7" s="646"/>
      <c r="BK7" s="4">
        <f>AZ6*1000+BG6*100+BC6</f>
        <v>5000</v>
      </c>
    </row>
    <row r="8" spans="1:63" ht="17.100000000000001" customHeight="1" x14ac:dyDescent="0.25">
      <c r="A8" s="572">
        <v>3</v>
      </c>
      <c r="B8" s="714">
        <v>3</v>
      </c>
      <c r="C8" s="715"/>
      <c r="D8" s="23"/>
      <c r="E8" s="24" t="s">
        <v>135</v>
      </c>
      <c r="F8" s="25"/>
      <c r="G8" s="24"/>
      <c r="H8" s="24" t="s">
        <v>136</v>
      </c>
      <c r="I8" s="25"/>
      <c r="J8" s="365"/>
      <c r="K8" s="366"/>
      <c r="L8" s="367"/>
      <c r="M8" s="20"/>
      <c r="N8" s="21" t="s">
        <v>25</v>
      </c>
      <c r="O8" s="22"/>
      <c r="P8" s="21"/>
      <c r="Q8" s="21" t="s">
        <v>25</v>
      </c>
      <c r="R8" s="22"/>
      <c r="S8" s="21"/>
      <c r="T8" s="21" t="s">
        <v>25</v>
      </c>
      <c r="U8" s="22"/>
      <c r="V8" s="653"/>
      <c r="W8" s="653"/>
      <c r="X8" s="653"/>
      <c r="Y8" s="653"/>
      <c r="Z8" s="653"/>
      <c r="AA8" s="653"/>
      <c r="AB8" s="653"/>
      <c r="AC8" s="709"/>
      <c r="AD8" s="646"/>
      <c r="AE8" s="572">
        <v>3</v>
      </c>
      <c r="AF8" s="710">
        <v>3</v>
      </c>
      <c r="AG8" s="711"/>
      <c r="AH8" s="23">
        <f>AT25</f>
        <v>0</v>
      </c>
      <c r="AI8" s="24" t="s">
        <v>135</v>
      </c>
      <c r="AJ8" s="25">
        <f>AM25</f>
        <v>0</v>
      </c>
      <c r="AK8" s="24">
        <f>AT31</f>
        <v>0</v>
      </c>
      <c r="AL8" s="24" t="s">
        <v>135</v>
      </c>
      <c r="AM8" s="25">
        <f>AM31</f>
        <v>0</v>
      </c>
      <c r="AN8" s="365"/>
      <c r="AO8" s="366"/>
      <c r="AP8" s="367"/>
      <c r="AQ8" s="20">
        <f>AP10</f>
        <v>0</v>
      </c>
      <c r="AR8" s="21" t="s">
        <v>25</v>
      </c>
      <c r="AS8" s="22">
        <f>AN10</f>
        <v>0</v>
      </c>
      <c r="AT8" s="21">
        <f>AP12</f>
        <v>0</v>
      </c>
      <c r="AU8" s="21" t="s">
        <v>25</v>
      </c>
      <c r="AV8" s="22">
        <f>AN12</f>
        <v>0</v>
      </c>
      <c r="AW8" s="21">
        <f>AP14</f>
        <v>0</v>
      </c>
      <c r="AX8" s="21" t="s">
        <v>25</v>
      </c>
      <c r="AY8" s="22">
        <f>AN14</f>
        <v>0</v>
      </c>
      <c r="AZ8" s="653">
        <f>(COUNTIF(AH9:AY9,"○")*3)+(COUNTIF(AH9:AY9,"△")*1)</f>
        <v>5</v>
      </c>
      <c r="BA8" s="653"/>
      <c r="BB8" s="653"/>
      <c r="BC8" s="653">
        <f>SUM(AP4:AP15)</f>
        <v>0</v>
      </c>
      <c r="BD8" s="653"/>
      <c r="BE8" s="653">
        <f>SUM(AN4:AN15)</f>
        <v>0</v>
      </c>
      <c r="BF8" s="653"/>
      <c r="BG8" s="709">
        <f>BC8-BE8</f>
        <v>0</v>
      </c>
      <c r="BH8" s="646">
        <f>RANK(BK9,BK5:BK15)</f>
        <v>1</v>
      </c>
    </row>
    <row r="9" spans="1:63" ht="17.100000000000001" customHeight="1" x14ac:dyDescent="0.25">
      <c r="A9" s="572"/>
      <c r="B9" s="716"/>
      <c r="C9" s="717"/>
      <c r="D9" s="377" t="str">
        <f>IF(D8="","",IF(D8-F8&gt;0,"○",IF(D8-F8=0,"△","●")))</f>
        <v/>
      </c>
      <c r="E9" s="378"/>
      <c r="F9" s="379"/>
      <c r="G9" s="377" t="str">
        <f>IF(G8="","",IF(G8-I8&gt;0,"○",IF(G8-I8=0,"△","●")))</f>
        <v/>
      </c>
      <c r="H9" s="378"/>
      <c r="I9" s="379"/>
      <c r="J9" s="368"/>
      <c r="K9" s="369"/>
      <c r="L9" s="370"/>
      <c r="M9" s="377" t="str">
        <f>IF(M8="","",IF(M8-O8&gt;0,"○",IF(M8-O8=0,"△","●")))</f>
        <v/>
      </c>
      <c r="N9" s="378"/>
      <c r="O9" s="379"/>
      <c r="P9" s="377" t="str">
        <f>IF(P8="","",IF(P8-R8&gt;0,"○",IF(P8-R8=0,"△","●")))</f>
        <v/>
      </c>
      <c r="Q9" s="378"/>
      <c r="R9" s="379"/>
      <c r="S9" s="377" t="str">
        <f>IF(S8="","",IF(S8-U8&gt;0,"○",IF(S8-U8=0,"△","●")))</f>
        <v/>
      </c>
      <c r="T9" s="378"/>
      <c r="U9" s="378"/>
      <c r="V9" s="653"/>
      <c r="W9" s="653"/>
      <c r="X9" s="653"/>
      <c r="Y9" s="653"/>
      <c r="Z9" s="653"/>
      <c r="AA9" s="653"/>
      <c r="AB9" s="653"/>
      <c r="AC9" s="709"/>
      <c r="AD9" s="646"/>
      <c r="AE9" s="572"/>
      <c r="AF9" s="712"/>
      <c r="AG9" s="713"/>
      <c r="AH9" s="377" t="str">
        <f>IF(AH8="","",IF(AH8-AJ8&gt;0,"○",IF(AH8-AJ8=0,"△","●")))</f>
        <v>△</v>
      </c>
      <c r="AI9" s="378"/>
      <c r="AJ9" s="379"/>
      <c r="AK9" s="377" t="str">
        <f>IF(AK8="","",IF(AK8-AM8&gt;0,"○",IF(AK8-AM8=0,"△","●")))</f>
        <v>△</v>
      </c>
      <c r="AL9" s="378"/>
      <c r="AM9" s="379"/>
      <c r="AN9" s="368"/>
      <c r="AO9" s="369"/>
      <c r="AP9" s="370"/>
      <c r="AQ9" s="377" t="str">
        <f>IF(AQ8="","",IF(AQ8-AS8&gt;0,"○",IF(AQ8-AS8=0,"△","●")))</f>
        <v>△</v>
      </c>
      <c r="AR9" s="378"/>
      <c r="AS9" s="379"/>
      <c r="AT9" s="377" t="str">
        <f>IF(AT8="","",IF(AT8-AV8&gt;0,"○",IF(AT8-AV8=0,"△","●")))</f>
        <v>△</v>
      </c>
      <c r="AU9" s="378"/>
      <c r="AV9" s="379"/>
      <c r="AW9" s="377" t="str">
        <f>IF(AW8="","",IF(AW8-AY8&gt;0,"○",IF(AW8-AY8=0,"△","●")))</f>
        <v>△</v>
      </c>
      <c r="AX9" s="378"/>
      <c r="AY9" s="378"/>
      <c r="AZ9" s="653"/>
      <c r="BA9" s="653"/>
      <c r="BB9" s="653"/>
      <c r="BC9" s="653"/>
      <c r="BD9" s="653"/>
      <c r="BE9" s="653"/>
      <c r="BF9" s="653"/>
      <c r="BG9" s="709"/>
      <c r="BH9" s="646"/>
      <c r="BK9" s="4">
        <f>AZ8*1000+BG8*100+BC8</f>
        <v>5000</v>
      </c>
    </row>
    <row r="10" spans="1:63" ht="17.100000000000001" customHeight="1" x14ac:dyDescent="0.25">
      <c r="A10" s="572">
        <v>4</v>
      </c>
      <c r="B10" s="714">
        <v>4</v>
      </c>
      <c r="C10" s="715"/>
      <c r="D10" s="23"/>
      <c r="E10" s="24" t="s">
        <v>25</v>
      </c>
      <c r="F10" s="25"/>
      <c r="G10" s="24"/>
      <c r="H10" s="24" t="s">
        <v>135</v>
      </c>
      <c r="I10" s="24"/>
      <c r="J10" s="23"/>
      <c r="K10" s="24" t="s">
        <v>135</v>
      </c>
      <c r="L10" s="25"/>
      <c r="M10" s="365"/>
      <c r="N10" s="366"/>
      <c r="O10" s="367"/>
      <c r="P10" s="20"/>
      <c r="Q10" s="21" t="s">
        <v>25</v>
      </c>
      <c r="R10" s="22"/>
      <c r="S10" s="20"/>
      <c r="T10" s="21" t="s">
        <v>25</v>
      </c>
      <c r="U10" s="22"/>
      <c r="V10" s="653"/>
      <c r="W10" s="653"/>
      <c r="X10" s="653"/>
      <c r="Y10" s="653"/>
      <c r="Z10" s="653"/>
      <c r="AA10" s="653"/>
      <c r="AB10" s="653"/>
      <c r="AC10" s="709"/>
      <c r="AD10" s="646"/>
      <c r="AE10" s="572">
        <v>4</v>
      </c>
      <c r="AF10" s="710">
        <v>4</v>
      </c>
      <c r="AG10" s="711"/>
      <c r="AH10" s="23">
        <f>AT40</f>
        <v>0</v>
      </c>
      <c r="AI10" s="24" t="s">
        <v>25</v>
      </c>
      <c r="AJ10" s="25">
        <f>AM40</f>
        <v>0</v>
      </c>
      <c r="AK10" s="24">
        <f>AT46</f>
        <v>0</v>
      </c>
      <c r="AL10" s="24" t="s">
        <v>135</v>
      </c>
      <c r="AM10" s="24">
        <f>AM46</f>
        <v>0</v>
      </c>
      <c r="AN10" s="23">
        <f>AT21</f>
        <v>0</v>
      </c>
      <c r="AO10" s="24" t="s">
        <v>135</v>
      </c>
      <c r="AP10" s="25">
        <f>AM21</f>
        <v>0</v>
      </c>
      <c r="AQ10" s="365"/>
      <c r="AR10" s="366"/>
      <c r="AS10" s="367"/>
      <c r="AT10" s="20">
        <f>AS12</f>
        <v>0</v>
      </c>
      <c r="AU10" s="21" t="s">
        <v>25</v>
      </c>
      <c r="AV10" s="22">
        <f>AQ12</f>
        <v>0</v>
      </c>
      <c r="AW10" s="20">
        <f>AS14</f>
        <v>0</v>
      </c>
      <c r="AX10" s="21" t="s">
        <v>25</v>
      </c>
      <c r="AY10" s="22">
        <f>AQ14</f>
        <v>0</v>
      </c>
      <c r="AZ10" s="653">
        <f>(COUNTIF(AH11:AY11,"○")*3)+(COUNTIF(AH11:AY11,"△")*1)</f>
        <v>5</v>
      </c>
      <c r="BA10" s="653"/>
      <c r="BB10" s="653"/>
      <c r="BC10" s="653">
        <f>SUM(AS4:AS15)</f>
        <v>0</v>
      </c>
      <c r="BD10" s="653"/>
      <c r="BE10" s="653">
        <f>SUM(AQ4:AQ15)</f>
        <v>0</v>
      </c>
      <c r="BF10" s="653"/>
      <c r="BG10" s="709">
        <f>BC10-BE10</f>
        <v>0</v>
      </c>
      <c r="BH10" s="646">
        <f>RANK(BK11,BK5:BK15)</f>
        <v>1</v>
      </c>
    </row>
    <row r="11" spans="1:63" ht="17.100000000000001" customHeight="1" x14ac:dyDescent="0.25">
      <c r="A11" s="572"/>
      <c r="B11" s="716"/>
      <c r="C11" s="717"/>
      <c r="D11" s="377" t="str">
        <f>IF(D10="","",IF(D10-F10&gt;0,"○",IF(D10-F10=0,"△","●")))</f>
        <v/>
      </c>
      <c r="E11" s="378"/>
      <c r="F11" s="379"/>
      <c r="G11" s="377" t="str">
        <f>IF(G10="","",IF(G10-I10&gt;0,"○",IF(G10-I10=0,"△","●")))</f>
        <v/>
      </c>
      <c r="H11" s="378"/>
      <c r="I11" s="379"/>
      <c r="J11" s="377" t="str">
        <f>IF(J10="","",IF(J10-L10&gt;0,"○",IF(J10-L10=0,"△","●")))</f>
        <v/>
      </c>
      <c r="K11" s="378"/>
      <c r="L11" s="379"/>
      <c r="M11" s="368"/>
      <c r="N11" s="369"/>
      <c r="O11" s="370"/>
      <c r="P11" s="377" t="str">
        <f>IF(P10="","",IF(P10-R10&gt;0,"○",IF(P10-R10=0,"△","●")))</f>
        <v/>
      </c>
      <c r="Q11" s="378"/>
      <c r="R11" s="379"/>
      <c r="S11" s="377" t="str">
        <f>IF(S10="","",IF(S10-U10&gt;0,"○",IF(S10-U10=0,"△","●")))</f>
        <v/>
      </c>
      <c r="T11" s="378"/>
      <c r="U11" s="378"/>
      <c r="V11" s="653"/>
      <c r="W11" s="653"/>
      <c r="X11" s="653"/>
      <c r="Y11" s="653"/>
      <c r="Z11" s="653"/>
      <c r="AA11" s="653"/>
      <c r="AB11" s="653"/>
      <c r="AC11" s="709"/>
      <c r="AD11" s="646"/>
      <c r="AE11" s="572"/>
      <c r="AF11" s="712"/>
      <c r="AG11" s="713"/>
      <c r="AH11" s="377" t="str">
        <f>IF(AH10="","",IF(AH10-AJ10&gt;0,"○",IF(AH10-AJ10=0,"△","●")))</f>
        <v>△</v>
      </c>
      <c r="AI11" s="378"/>
      <c r="AJ11" s="379"/>
      <c r="AK11" s="377" t="str">
        <f>IF(AK10="","",IF(AK10-AM10&gt;0,"○",IF(AK10-AM10=0,"△","●")))</f>
        <v>△</v>
      </c>
      <c r="AL11" s="378"/>
      <c r="AM11" s="379"/>
      <c r="AN11" s="377" t="str">
        <f>IF(AN10="","",IF(AN10-AP10&gt;0,"○",IF(AN10-AP10=0,"△","●")))</f>
        <v>△</v>
      </c>
      <c r="AO11" s="378"/>
      <c r="AP11" s="379"/>
      <c r="AQ11" s="368"/>
      <c r="AR11" s="369"/>
      <c r="AS11" s="370"/>
      <c r="AT11" s="377" t="str">
        <f>IF(AT10="","",IF(AT10-AV10&gt;0,"○",IF(AT10-AV10=0,"△","●")))</f>
        <v>△</v>
      </c>
      <c r="AU11" s="378"/>
      <c r="AV11" s="379"/>
      <c r="AW11" s="377" t="str">
        <f>IF(AW10="","",IF(AW10-AY10&gt;0,"○",IF(AW10-AY10=0,"△","●")))</f>
        <v>△</v>
      </c>
      <c r="AX11" s="378"/>
      <c r="AY11" s="378"/>
      <c r="AZ11" s="653"/>
      <c r="BA11" s="653"/>
      <c r="BB11" s="653"/>
      <c r="BC11" s="653"/>
      <c r="BD11" s="653"/>
      <c r="BE11" s="653"/>
      <c r="BF11" s="653"/>
      <c r="BG11" s="709"/>
      <c r="BH11" s="646"/>
      <c r="BK11" s="4">
        <f>AZ10*1000+BG10*100+BC10</f>
        <v>5000</v>
      </c>
    </row>
    <row r="12" spans="1:63" ht="17.100000000000001" customHeight="1" x14ac:dyDescent="0.25">
      <c r="A12" s="572">
        <v>5</v>
      </c>
      <c r="B12" s="714">
        <v>5</v>
      </c>
      <c r="C12" s="715"/>
      <c r="D12" s="23"/>
      <c r="E12" s="24" t="s">
        <v>25</v>
      </c>
      <c r="F12" s="25"/>
      <c r="G12" s="24"/>
      <c r="H12" s="24" t="s">
        <v>25</v>
      </c>
      <c r="I12" s="24"/>
      <c r="J12" s="23"/>
      <c r="K12" s="24" t="s">
        <v>25</v>
      </c>
      <c r="L12" s="25"/>
      <c r="M12" s="24"/>
      <c r="N12" s="24" t="s">
        <v>25</v>
      </c>
      <c r="O12" s="25"/>
      <c r="P12" s="365"/>
      <c r="Q12" s="366"/>
      <c r="R12" s="367"/>
      <c r="S12" s="20"/>
      <c r="T12" s="21" t="s">
        <v>25</v>
      </c>
      <c r="U12" s="22"/>
      <c r="V12" s="653"/>
      <c r="W12" s="653"/>
      <c r="X12" s="653"/>
      <c r="Y12" s="653"/>
      <c r="Z12" s="653"/>
      <c r="AA12" s="653"/>
      <c r="AB12" s="653"/>
      <c r="AC12" s="709"/>
      <c r="AD12" s="646"/>
      <c r="AE12" s="572">
        <v>5</v>
      </c>
      <c r="AF12" s="710">
        <v>5</v>
      </c>
      <c r="AG12" s="711"/>
      <c r="AH12" s="23">
        <f>AT44</f>
        <v>0</v>
      </c>
      <c r="AI12" s="24" t="s">
        <v>25</v>
      </c>
      <c r="AJ12" s="25">
        <f>AM44</f>
        <v>0</v>
      </c>
      <c r="AK12" s="24">
        <f>AT27</f>
        <v>0</v>
      </c>
      <c r="AL12" s="24" t="s">
        <v>25</v>
      </c>
      <c r="AM12" s="24">
        <f>AM27</f>
        <v>0</v>
      </c>
      <c r="AN12" s="23">
        <f>AT36</f>
        <v>0</v>
      </c>
      <c r="AO12" s="24" t="s">
        <v>25</v>
      </c>
      <c r="AP12" s="25">
        <f>AM36</f>
        <v>0</v>
      </c>
      <c r="AQ12" s="24">
        <f>AT50</f>
        <v>0</v>
      </c>
      <c r="AR12" s="24" t="s">
        <v>25</v>
      </c>
      <c r="AS12" s="25">
        <f>AM50</f>
        <v>0</v>
      </c>
      <c r="AT12" s="365"/>
      <c r="AU12" s="366"/>
      <c r="AV12" s="367"/>
      <c r="AW12" s="20">
        <f>AV14</f>
        <v>0</v>
      </c>
      <c r="AX12" s="21" t="s">
        <v>25</v>
      </c>
      <c r="AY12" s="22">
        <f>AT14</f>
        <v>0</v>
      </c>
      <c r="AZ12" s="653">
        <f>(COUNTIF(AH13:AY13,"○")*3)+(COUNTIF(AH13:AY13,"△")*1)</f>
        <v>5</v>
      </c>
      <c r="BA12" s="653"/>
      <c r="BB12" s="653"/>
      <c r="BC12" s="653">
        <f>SUM(AV4:AV15)</f>
        <v>0</v>
      </c>
      <c r="BD12" s="653"/>
      <c r="BE12" s="653">
        <f>SUM(AT4:AT15)</f>
        <v>0</v>
      </c>
      <c r="BF12" s="653"/>
      <c r="BG12" s="709">
        <f>BC12-BE12</f>
        <v>0</v>
      </c>
      <c r="BH12" s="646">
        <f>RANK(BK13,BK5:BK15)</f>
        <v>1</v>
      </c>
    </row>
    <row r="13" spans="1:63" ht="17.100000000000001" customHeight="1" x14ac:dyDescent="0.25">
      <c r="A13" s="572"/>
      <c r="B13" s="716"/>
      <c r="C13" s="717"/>
      <c r="D13" s="377" t="str">
        <f>IF(D12="","",IF(D12-F12&gt;0,"○",IF(D12-F12=0,"△","●")))</f>
        <v/>
      </c>
      <c r="E13" s="378"/>
      <c r="F13" s="379"/>
      <c r="G13" s="377" t="str">
        <f>IF(G12="","",IF(G12-I12&gt;0,"○",IF(G12-I12=0,"△","●")))</f>
        <v/>
      </c>
      <c r="H13" s="378"/>
      <c r="I13" s="379"/>
      <c r="J13" s="377" t="str">
        <f>IF(J12="","",IF(J12-L12&gt;0,"○",IF(J12-L12=0,"△","●")))</f>
        <v/>
      </c>
      <c r="K13" s="378"/>
      <c r="L13" s="379"/>
      <c r="M13" s="377" t="str">
        <f>IF(M12="","",IF(M12-O12&gt;0,"○",IF(M12-O12=0,"△","●")))</f>
        <v/>
      </c>
      <c r="N13" s="378"/>
      <c r="O13" s="379"/>
      <c r="P13" s="368"/>
      <c r="Q13" s="369"/>
      <c r="R13" s="370"/>
      <c r="S13" s="377" t="str">
        <f>IF(S12="","",IF(S12-U12&gt;0,"○",IF(S12-U12=0,"△","●")))</f>
        <v/>
      </c>
      <c r="T13" s="378"/>
      <c r="U13" s="378"/>
      <c r="V13" s="653"/>
      <c r="W13" s="653"/>
      <c r="X13" s="653"/>
      <c r="Y13" s="653"/>
      <c r="Z13" s="653"/>
      <c r="AA13" s="653"/>
      <c r="AB13" s="653"/>
      <c r="AC13" s="709"/>
      <c r="AD13" s="646"/>
      <c r="AE13" s="572"/>
      <c r="AF13" s="712"/>
      <c r="AG13" s="713"/>
      <c r="AH13" s="377" t="str">
        <f>IF(AH12="","",IF(AH12-AJ12&gt;0,"○",IF(AH12-AJ12=0,"△","●")))</f>
        <v>△</v>
      </c>
      <c r="AI13" s="378"/>
      <c r="AJ13" s="379"/>
      <c r="AK13" s="377" t="str">
        <f>IF(AK12="","",IF(AK12-AM12&gt;0,"○",IF(AK12-AM12=0,"△","●")))</f>
        <v>△</v>
      </c>
      <c r="AL13" s="378"/>
      <c r="AM13" s="379"/>
      <c r="AN13" s="377" t="str">
        <f>IF(AN12="","",IF(AN12-AP12&gt;0,"○",IF(AN12-AP12=0,"△","●")))</f>
        <v>△</v>
      </c>
      <c r="AO13" s="378"/>
      <c r="AP13" s="379"/>
      <c r="AQ13" s="377" t="str">
        <f>IF(AQ12="","",IF(AQ12-AS12&gt;0,"○",IF(AQ12-AS12=0,"△","●")))</f>
        <v>△</v>
      </c>
      <c r="AR13" s="378"/>
      <c r="AS13" s="379"/>
      <c r="AT13" s="368"/>
      <c r="AU13" s="369"/>
      <c r="AV13" s="370"/>
      <c r="AW13" s="377" t="str">
        <f>IF(AW12="","",IF(AW12-AY12&gt;0,"○",IF(AW12-AY12=0,"△","●")))</f>
        <v>△</v>
      </c>
      <c r="AX13" s="378"/>
      <c r="AY13" s="378"/>
      <c r="AZ13" s="653"/>
      <c r="BA13" s="653"/>
      <c r="BB13" s="653"/>
      <c r="BC13" s="653"/>
      <c r="BD13" s="653"/>
      <c r="BE13" s="653"/>
      <c r="BF13" s="653"/>
      <c r="BG13" s="709"/>
      <c r="BH13" s="646"/>
      <c r="BK13" s="4">
        <f>AZ12*1000+BG12*100+BC12</f>
        <v>5000</v>
      </c>
    </row>
    <row r="14" spans="1:63" ht="17.100000000000001" customHeight="1" x14ac:dyDescent="0.25">
      <c r="A14" s="572">
        <v>6</v>
      </c>
      <c r="B14" s="714">
        <v>6</v>
      </c>
      <c r="C14" s="715"/>
      <c r="D14" s="23"/>
      <c r="E14" s="24" t="s">
        <v>135</v>
      </c>
      <c r="F14" s="25"/>
      <c r="G14" s="24"/>
      <c r="H14" s="24" t="s">
        <v>25</v>
      </c>
      <c r="I14" s="24"/>
      <c r="J14" s="23"/>
      <c r="K14" s="24" t="s">
        <v>25</v>
      </c>
      <c r="L14" s="25"/>
      <c r="M14" s="24"/>
      <c r="N14" s="24" t="s">
        <v>25</v>
      </c>
      <c r="O14" s="24"/>
      <c r="P14" s="23"/>
      <c r="Q14" s="24" t="s">
        <v>25</v>
      </c>
      <c r="R14" s="25"/>
      <c r="S14" s="365"/>
      <c r="T14" s="366"/>
      <c r="U14" s="366"/>
      <c r="V14" s="653"/>
      <c r="W14" s="653"/>
      <c r="X14" s="653"/>
      <c r="Y14" s="653"/>
      <c r="Z14" s="653"/>
      <c r="AA14" s="653"/>
      <c r="AB14" s="653"/>
      <c r="AC14" s="709"/>
      <c r="AD14" s="646"/>
      <c r="AE14" s="572">
        <v>6</v>
      </c>
      <c r="AF14" s="710">
        <v>6</v>
      </c>
      <c r="AG14" s="711"/>
      <c r="AH14" s="23">
        <f>AT48</f>
        <v>0</v>
      </c>
      <c r="AI14" s="24" t="s">
        <v>135</v>
      </c>
      <c r="AJ14" s="25">
        <f>AM48</f>
        <v>0</v>
      </c>
      <c r="AK14" s="24">
        <f>AT38</f>
        <v>0</v>
      </c>
      <c r="AL14" s="24" t="s">
        <v>25</v>
      </c>
      <c r="AM14" s="24">
        <f>AM38</f>
        <v>0</v>
      </c>
      <c r="AN14" s="23">
        <f>AT42</f>
        <v>0</v>
      </c>
      <c r="AO14" s="24" t="s">
        <v>25</v>
      </c>
      <c r="AP14" s="25">
        <f>AM42</f>
        <v>0</v>
      </c>
      <c r="AQ14" s="24">
        <f>AT29</f>
        <v>0</v>
      </c>
      <c r="AR14" s="24" t="s">
        <v>25</v>
      </c>
      <c r="AS14" s="24">
        <f>AM29</f>
        <v>0</v>
      </c>
      <c r="AT14" s="23">
        <f>AT23</f>
        <v>0</v>
      </c>
      <c r="AU14" s="24" t="s">
        <v>25</v>
      </c>
      <c r="AV14" s="25">
        <f>AM23</f>
        <v>0</v>
      </c>
      <c r="AW14" s="365"/>
      <c r="AX14" s="366"/>
      <c r="AY14" s="366"/>
      <c r="AZ14" s="653">
        <f>(COUNTIF(AH15:AY15,"○")*3)+(COUNTIF(AH15:AY15,"△")*1)</f>
        <v>5</v>
      </c>
      <c r="BA14" s="653"/>
      <c r="BB14" s="653"/>
      <c r="BC14" s="653">
        <f>SUM(AY4:AY15)</f>
        <v>0</v>
      </c>
      <c r="BD14" s="653"/>
      <c r="BE14" s="653">
        <f>SUM(AW4:AW15)</f>
        <v>0</v>
      </c>
      <c r="BF14" s="653"/>
      <c r="BG14" s="709">
        <f>BC14-BE14</f>
        <v>0</v>
      </c>
      <c r="BH14" s="646">
        <f>RANK(BK15,BK5:BK15)</f>
        <v>1</v>
      </c>
    </row>
    <row r="15" spans="1:63" ht="17.100000000000001" customHeight="1" x14ac:dyDescent="0.25">
      <c r="A15" s="572"/>
      <c r="B15" s="716"/>
      <c r="C15" s="717"/>
      <c r="D15" s="377" t="str">
        <f>IF(D14="","",IF(D14-F14&gt;0,"○",IF(D14-F14=0,"△","●")))</f>
        <v/>
      </c>
      <c r="E15" s="378"/>
      <c r="F15" s="379"/>
      <c r="G15" s="377" t="str">
        <f>IF(G14="","",IF(G14-I14&gt;0,"○",IF(G14-I14=0,"△","●")))</f>
        <v/>
      </c>
      <c r="H15" s="378"/>
      <c r="I15" s="379"/>
      <c r="J15" s="377" t="str">
        <f>IF(J14="","",IF(J14-L14&gt;0,"○",IF(J14-L14=0,"△","●")))</f>
        <v/>
      </c>
      <c r="K15" s="378"/>
      <c r="L15" s="379"/>
      <c r="M15" s="377" t="str">
        <f>IF(M14="","",IF(M14-O14&gt;0,"○",IF(M14-O14=0,"△","●")))</f>
        <v/>
      </c>
      <c r="N15" s="378"/>
      <c r="O15" s="379"/>
      <c r="P15" s="377" t="str">
        <f>IF(P14="","",IF(P14-R14&gt;0,"○",IF(P14-R14=0,"△","●")))</f>
        <v/>
      </c>
      <c r="Q15" s="378"/>
      <c r="R15" s="379"/>
      <c r="S15" s="368"/>
      <c r="T15" s="369"/>
      <c r="U15" s="369"/>
      <c r="V15" s="653"/>
      <c r="W15" s="653"/>
      <c r="X15" s="653"/>
      <c r="Y15" s="653"/>
      <c r="Z15" s="653"/>
      <c r="AA15" s="653"/>
      <c r="AB15" s="653"/>
      <c r="AC15" s="709"/>
      <c r="AD15" s="646"/>
      <c r="AE15" s="572"/>
      <c r="AF15" s="712"/>
      <c r="AG15" s="713"/>
      <c r="AH15" s="377" t="str">
        <f>IF(AH14="","",IF(AH14-AJ14&gt;0,"○",IF(AH14-AJ14=0,"△","●")))</f>
        <v>△</v>
      </c>
      <c r="AI15" s="378"/>
      <c r="AJ15" s="379"/>
      <c r="AK15" s="377" t="str">
        <f>IF(AK14="","",IF(AK14-AM14&gt;0,"○",IF(AK14-AM14=0,"△","●")))</f>
        <v>△</v>
      </c>
      <c r="AL15" s="378"/>
      <c r="AM15" s="379"/>
      <c r="AN15" s="377" t="str">
        <f>IF(AN14="","",IF(AN14-AP14&gt;0,"○",IF(AN14-AP14=0,"△","●")))</f>
        <v>△</v>
      </c>
      <c r="AO15" s="378"/>
      <c r="AP15" s="379"/>
      <c r="AQ15" s="377" t="str">
        <f>IF(AQ14="","",IF(AQ14-AS14&gt;0,"○",IF(AQ14-AS14=0,"△","●")))</f>
        <v>△</v>
      </c>
      <c r="AR15" s="378"/>
      <c r="AS15" s="379"/>
      <c r="AT15" s="377" t="str">
        <f>IF(AT14="","",IF(AT14-AV14&gt;0,"○",IF(AT14-AV14=0,"△","●")))</f>
        <v>△</v>
      </c>
      <c r="AU15" s="378"/>
      <c r="AV15" s="379"/>
      <c r="AW15" s="368"/>
      <c r="AX15" s="369"/>
      <c r="AY15" s="369"/>
      <c r="AZ15" s="653"/>
      <c r="BA15" s="653"/>
      <c r="BB15" s="653"/>
      <c r="BC15" s="653"/>
      <c r="BD15" s="653"/>
      <c r="BE15" s="653"/>
      <c r="BF15" s="653"/>
      <c r="BG15" s="709"/>
      <c r="BH15" s="646"/>
      <c r="BK15" s="4">
        <f>AZ14*1000+BG14*100+BC14</f>
        <v>5000</v>
      </c>
    </row>
    <row r="16" spans="1:63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24"/>
      <c r="T16" s="124"/>
      <c r="U16" s="124"/>
      <c r="V16" s="4"/>
      <c r="W16" s="4"/>
      <c r="X16" s="4"/>
      <c r="Y16" s="4"/>
      <c r="Z16" s="4"/>
      <c r="AA16" s="4"/>
      <c r="AB16" s="4"/>
      <c r="AC16" s="12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124"/>
      <c r="AX16" s="124"/>
      <c r="AY16" s="124"/>
      <c r="AZ16" s="4"/>
      <c r="BA16" s="4"/>
      <c r="BB16" s="4"/>
      <c r="BC16" s="4"/>
      <c r="BD16" s="4"/>
      <c r="BE16" s="4"/>
      <c r="BF16" s="4"/>
      <c r="BG16" s="125"/>
      <c r="BK16" s="4"/>
    </row>
    <row r="17" spans="1:60" ht="13.5" customHeight="1" x14ac:dyDescent="0.25">
      <c r="A17" s="728" t="s">
        <v>1</v>
      </c>
      <c r="B17" s="729" t="s">
        <v>2</v>
      </c>
      <c r="C17" s="730"/>
      <c r="D17" s="718">
        <f>B2</f>
        <v>0</v>
      </c>
      <c r="E17" s="718"/>
      <c r="F17" s="718" t="s">
        <v>131</v>
      </c>
      <c r="G17" s="718"/>
      <c r="H17" s="718"/>
      <c r="I17" s="718" t="s">
        <v>30</v>
      </c>
      <c r="J17" s="718"/>
      <c r="K17" s="718"/>
      <c r="L17" s="718"/>
      <c r="M17" s="718"/>
      <c r="N17" s="718"/>
      <c r="O17" s="718"/>
      <c r="P17" s="718"/>
      <c r="Q17" s="718"/>
      <c r="R17" s="718"/>
      <c r="S17" s="718"/>
      <c r="T17" s="718"/>
      <c r="U17" s="718"/>
      <c r="V17" s="720"/>
      <c r="W17" s="723" t="s">
        <v>26</v>
      </c>
      <c r="X17" s="723"/>
      <c r="Y17" s="723"/>
      <c r="Z17" s="723"/>
      <c r="AA17" s="723"/>
      <c r="AB17" s="723" t="s">
        <v>4</v>
      </c>
      <c r="AC17" s="723"/>
      <c r="AD17" s="723"/>
      <c r="AE17" s="728" t="s">
        <v>1</v>
      </c>
      <c r="AF17" s="729" t="s">
        <v>2</v>
      </c>
      <c r="AG17" s="730"/>
      <c r="AH17" s="718">
        <f>AF2</f>
        <v>0</v>
      </c>
      <c r="AI17" s="718"/>
      <c r="AJ17" s="718" t="s">
        <v>131</v>
      </c>
      <c r="AK17" s="718"/>
      <c r="AL17" s="718"/>
      <c r="AM17" s="718" t="s">
        <v>30</v>
      </c>
      <c r="AN17" s="718"/>
      <c r="AO17" s="718"/>
      <c r="AP17" s="718">
        <f>L17</f>
        <v>0</v>
      </c>
      <c r="AQ17" s="718"/>
      <c r="AR17" s="718"/>
      <c r="AS17" s="718"/>
      <c r="AT17" s="718"/>
      <c r="AU17" s="718"/>
      <c r="AV17" s="718"/>
      <c r="AW17" s="718"/>
      <c r="AX17" s="718"/>
      <c r="AY17" s="718"/>
      <c r="AZ17" s="720"/>
      <c r="BA17" s="723" t="s">
        <v>26</v>
      </c>
      <c r="BB17" s="723"/>
      <c r="BC17" s="723"/>
      <c r="BD17" s="723"/>
      <c r="BE17" s="723"/>
      <c r="BF17" s="723" t="s">
        <v>4</v>
      </c>
      <c r="BG17" s="723"/>
      <c r="BH17" s="723"/>
    </row>
    <row r="18" spans="1:60" ht="13.5" customHeight="1" x14ac:dyDescent="0.25">
      <c r="A18" s="728"/>
      <c r="B18" s="731"/>
      <c r="C18" s="732"/>
      <c r="D18" s="719"/>
      <c r="E18" s="719"/>
      <c r="F18" s="719"/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21"/>
      <c r="S18" s="721"/>
      <c r="T18" s="721"/>
      <c r="U18" s="721"/>
      <c r="V18" s="722"/>
      <c r="W18" s="723"/>
      <c r="X18" s="723"/>
      <c r="Y18" s="723"/>
      <c r="Z18" s="723"/>
      <c r="AA18" s="723"/>
      <c r="AB18" s="723"/>
      <c r="AC18" s="723"/>
      <c r="AD18" s="723"/>
      <c r="AE18" s="728"/>
      <c r="AF18" s="731"/>
      <c r="AG18" s="732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21"/>
      <c r="AW18" s="721"/>
      <c r="AX18" s="721"/>
      <c r="AY18" s="721"/>
      <c r="AZ18" s="722"/>
      <c r="BA18" s="723"/>
      <c r="BB18" s="723"/>
      <c r="BC18" s="723"/>
      <c r="BD18" s="723"/>
      <c r="BE18" s="723"/>
      <c r="BF18" s="723"/>
      <c r="BG18" s="723"/>
      <c r="BH18" s="723"/>
    </row>
    <row r="19" spans="1:60" ht="13.5" customHeight="1" x14ac:dyDescent="0.25">
      <c r="A19" s="572">
        <v>1</v>
      </c>
      <c r="B19" s="724">
        <v>0.4375</v>
      </c>
      <c r="C19" s="725"/>
      <c r="D19" s="557">
        <f>B4</f>
        <v>1</v>
      </c>
      <c r="E19" s="557"/>
      <c r="F19" s="557"/>
      <c r="G19" s="557"/>
      <c r="H19" s="557"/>
      <c r="I19" s="627">
        <f>L19+L20</f>
        <v>0</v>
      </c>
      <c r="J19" s="628"/>
      <c r="K19" s="629" t="s">
        <v>137</v>
      </c>
      <c r="M19" s="6" t="s">
        <v>135</v>
      </c>
      <c r="O19" s="630" t="s">
        <v>138</v>
      </c>
      <c r="P19" s="631">
        <f>N19+N20</f>
        <v>0</v>
      </c>
      <c r="Q19" s="632"/>
      <c r="R19" s="557">
        <f>B6</f>
        <v>2</v>
      </c>
      <c r="S19" s="557"/>
      <c r="T19" s="557"/>
      <c r="U19" s="557"/>
      <c r="V19" s="557"/>
      <c r="W19" s="607">
        <f>B14</f>
        <v>6</v>
      </c>
      <c r="X19" s="607"/>
      <c r="Y19" s="607"/>
      <c r="Z19" s="607"/>
      <c r="AA19" s="607"/>
      <c r="AB19" s="607">
        <f>B12</f>
        <v>5</v>
      </c>
      <c r="AC19" s="607"/>
      <c r="AD19" s="607"/>
      <c r="AE19" s="572">
        <v>1</v>
      </c>
      <c r="AF19" s="724">
        <v>0.4375</v>
      </c>
      <c r="AG19" s="725"/>
      <c r="AH19" s="557">
        <f>AF4</f>
        <v>1</v>
      </c>
      <c r="AI19" s="557"/>
      <c r="AJ19" s="557"/>
      <c r="AK19" s="557"/>
      <c r="AL19" s="557"/>
      <c r="AM19" s="627">
        <f>AP19+AP20</f>
        <v>0</v>
      </c>
      <c r="AN19" s="628"/>
      <c r="AO19" s="629" t="s">
        <v>137</v>
      </c>
      <c r="AP19" s="126"/>
      <c r="AQ19" s="6" t="s">
        <v>135</v>
      </c>
      <c r="AR19" s="126"/>
      <c r="AS19" s="630" t="s">
        <v>138</v>
      </c>
      <c r="AT19" s="631">
        <f>AR19+AR20</f>
        <v>0</v>
      </c>
      <c r="AU19" s="632"/>
      <c r="AV19" s="557">
        <f>AF6</f>
        <v>2</v>
      </c>
      <c r="AW19" s="557"/>
      <c r="AX19" s="557"/>
      <c r="AY19" s="557"/>
      <c r="AZ19" s="557"/>
      <c r="BA19" s="607">
        <f>AF14</f>
        <v>6</v>
      </c>
      <c r="BB19" s="607"/>
      <c r="BC19" s="607"/>
      <c r="BD19" s="607"/>
      <c r="BE19" s="607"/>
      <c r="BF19" s="607">
        <f>AF12</f>
        <v>5</v>
      </c>
      <c r="BG19" s="607"/>
      <c r="BH19" s="607"/>
    </row>
    <row r="20" spans="1:60" ht="13.5" customHeight="1" x14ac:dyDescent="0.25">
      <c r="A20" s="572"/>
      <c r="B20" s="726"/>
      <c r="C20" s="727"/>
      <c r="D20" s="557"/>
      <c r="E20" s="557"/>
      <c r="F20" s="557"/>
      <c r="G20" s="557"/>
      <c r="H20" s="557"/>
      <c r="I20" s="560"/>
      <c r="J20" s="561"/>
      <c r="K20" s="563"/>
      <c r="L20" s="15"/>
      <c r="M20" s="11" t="s">
        <v>135</v>
      </c>
      <c r="N20" s="15"/>
      <c r="O20" s="565"/>
      <c r="P20" s="568"/>
      <c r="Q20" s="569"/>
      <c r="R20" s="557"/>
      <c r="S20" s="557"/>
      <c r="T20" s="557"/>
      <c r="U20" s="557"/>
      <c r="V20" s="557"/>
      <c r="W20" s="607"/>
      <c r="X20" s="607"/>
      <c r="Y20" s="607"/>
      <c r="Z20" s="607"/>
      <c r="AA20" s="607"/>
      <c r="AB20" s="607"/>
      <c r="AC20" s="607"/>
      <c r="AD20" s="607"/>
      <c r="AE20" s="572"/>
      <c r="AF20" s="726"/>
      <c r="AG20" s="727"/>
      <c r="AH20" s="557"/>
      <c r="AI20" s="557"/>
      <c r="AJ20" s="557"/>
      <c r="AK20" s="557"/>
      <c r="AL20" s="557"/>
      <c r="AM20" s="560"/>
      <c r="AN20" s="561"/>
      <c r="AO20" s="563"/>
      <c r="AP20" s="127"/>
      <c r="AQ20" s="11" t="s">
        <v>135</v>
      </c>
      <c r="AR20" s="127"/>
      <c r="AS20" s="565"/>
      <c r="AT20" s="568"/>
      <c r="AU20" s="569"/>
      <c r="AV20" s="557"/>
      <c r="AW20" s="557"/>
      <c r="AX20" s="557"/>
      <c r="AY20" s="557"/>
      <c r="AZ20" s="557"/>
      <c r="BA20" s="607"/>
      <c r="BB20" s="607"/>
      <c r="BC20" s="607"/>
      <c r="BD20" s="607"/>
      <c r="BE20" s="607"/>
      <c r="BF20" s="607"/>
      <c r="BG20" s="607"/>
      <c r="BH20" s="607"/>
    </row>
    <row r="21" spans="1:60" ht="13.5" customHeight="1" x14ac:dyDescent="0.25">
      <c r="A21" s="572">
        <v>2</v>
      </c>
      <c r="B21" s="724">
        <v>0.46875</v>
      </c>
      <c r="C21" s="725"/>
      <c r="D21" s="557">
        <f>B8</f>
        <v>3</v>
      </c>
      <c r="E21" s="557"/>
      <c r="F21" s="557"/>
      <c r="G21" s="557"/>
      <c r="H21" s="557"/>
      <c r="I21" s="558">
        <f>L21+L22</f>
        <v>0</v>
      </c>
      <c r="J21" s="559"/>
      <c r="K21" s="562" t="s">
        <v>137</v>
      </c>
      <c r="L21" s="16"/>
      <c r="M21" s="10" t="s">
        <v>135</v>
      </c>
      <c r="N21" s="16"/>
      <c r="O21" s="564" t="s">
        <v>138</v>
      </c>
      <c r="P21" s="566">
        <f>N21+N22</f>
        <v>0</v>
      </c>
      <c r="Q21" s="567"/>
      <c r="R21" s="557">
        <f>B10</f>
        <v>4</v>
      </c>
      <c r="S21" s="557"/>
      <c r="T21" s="557"/>
      <c r="U21" s="557"/>
      <c r="V21" s="557"/>
      <c r="W21" s="607">
        <f>B6</f>
        <v>2</v>
      </c>
      <c r="X21" s="607"/>
      <c r="Y21" s="607"/>
      <c r="Z21" s="607"/>
      <c r="AA21" s="607"/>
      <c r="AB21" s="607">
        <f>B4</f>
        <v>1</v>
      </c>
      <c r="AC21" s="607"/>
      <c r="AD21" s="607"/>
      <c r="AE21" s="572">
        <v>2</v>
      </c>
      <c r="AF21" s="724">
        <v>0.46875</v>
      </c>
      <c r="AG21" s="725"/>
      <c r="AH21" s="557">
        <f>AF8</f>
        <v>3</v>
      </c>
      <c r="AI21" s="557"/>
      <c r="AJ21" s="557"/>
      <c r="AK21" s="557"/>
      <c r="AL21" s="557"/>
      <c r="AM21" s="558">
        <f>AP21+AP22</f>
        <v>0</v>
      </c>
      <c r="AN21" s="559"/>
      <c r="AO21" s="562" t="s">
        <v>137</v>
      </c>
      <c r="AP21" s="128"/>
      <c r="AQ21" s="10" t="s">
        <v>135</v>
      </c>
      <c r="AR21" s="128"/>
      <c r="AS21" s="564" t="s">
        <v>138</v>
      </c>
      <c r="AT21" s="566">
        <f>AR21+AR22</f>
        <v>0</v>
      </c>
      <c r="AU21" s="567"/>
      <c r="AV21" s="557">
        <f>AF10</f>
        <v>4</v>
      </c>
      <c r="AW21" s="557"/>
      <c r="AX21" s="557"/>
      <c r="AY21" s="557"/>
      <c r="AZ21" s="557"/>
      <c r="BA21" s="607">
        <f>AF6</f>
        <v>2</v>
      </c>
      <c r="BB21" s="607"/>
      <c r="BC21" s="607"/>
      <c r="BD21" s="607"/>
      <c r="BE21" s="607"/>
      <c r="BF21" s="607">
        <f>AF4</f>
        <v>1</v>
      </c>
      <c r="BG21" s="607"/>
      <c r="BH21" s="607"/>
    </row>
    <row r="22" spans="1:60" ht="13.5" customHeight="1" x14ac:dyDescent="0.25">
      <c r="A22" s="572"/>
      <c r="B22" s="726"/>
      <c r="C22" s="727"/>
      <c r="D22" s="557"/>
      <c r="E22" s="557"/>
      <c r="F22" s="557"/>
      <c r="G22" s="557"/>
      <c r="H22" s="557"/>
      <c r="I22" s="560"/>
      <c r="J22" s="561"/>
      <c r="K22" s="563"/>
      <c r="L22" s="15"/>
      <c r="M22" s="11" t="s">
        <v>135</v>
      </c>
      <c r="N22" s="15"/>
      <c r="O22" s="565"/>
      <c r="P22" s="568"/>
      <c r="Q22" s="569"/>
      <c r="R22" s="557"/>
      <c r="S22" s="557"/>
      <c r="T22" s="557"/>
      <c r="U22" s="557"/>
      <c r="V22" s="557"/>
      <c r="W22" s="607"/>
      <c r="X22" s="607"/>
      <c r="Y22" s="607"/>
      <c r="Z22" s="607"/>
      <c r="AA22" s="607"/>
      <c r="AB22" s="607"/>
      <c r="AC22" s="607"/>
      <c r="AD22" s="607"/>
      <c r="AE22" s="572"/>
      <c r="AF22" s="726"/>
      <c r="AG22" s="727"/>
      <c r="AH22" s="557"/>
      <c r="AI22" s="557"/>
      <c r="AJ22" s="557"/>
      <c r="AK22" s="557"/>
      <c r="AL22" s="557"/>
      <c r="AM22" s="560"/>
      <c r="AN22" s="561"/>
      <c r="AO22" s="563"/>
      <c r="AP22" s="127"/>
      <c r="AQ22" s="11" t="s">
        <v>136</v>
      </c>
      <c r="AR22" s="127"/>
      <c r="AS22" s="565"/>
      <c r="AT22" s="568"/>
      <c r="AU22" s="569"/>
      <c r="AV22" s="557"/>
      <c r="AW22" s="557"/>
      <c r="AX22" s="557"/>
      <c r="AY22" s="557"/>
      <c r="AZ22" s="557"/>
      <c r="BA22" s="607"/>
      <c r="BB22" s="607"/>
      <c r="BC22" s="607"/>
      <c r="BD22" s="607"/>
      <c r="BE22" s="607"/>
      <c r="BF22" s="607"/>
      <c r="BG22" s="607"/>
      <c r="BH22" s="607"/>
    </row>
    <row r="23" spans="1:60" ht="13.5" customHeight="1" x14ac:dyDescent="0.25">
      <c r="A23" s="572">
        <v>3</v>
      </c>
      <c r="B23" s="724">
        <v>0.5</v>
      </c>
      <c r="C23" s="725"/>
      <c r="D23" s="557">
        <f>B12</f>
        <v>5</v>
      </c>
      <c r="E23" s="557"/>
      <c r="F23" s="557"/>
      <c r="G23" s="557"/>
      <c r="H23" s="557"/>
      <c r="I23" s="558">
        <f>L23+L24</f>
        <v>0</v>
      </c>
      <c r="J23" s="559"/>
      <c r="K23" s="562" t="s">
        <v>137</v>
      </c>
      <c r="L23" s="16"/>
      <c r="M23" s="10" t="s">
        <v>135</v>
      </c>
      <c r="N23" s="16"/>
      <c r="O23" s="564" t="s">
        <v>138</v>
      </c>
      <c r="P23" s="566">
        <f>N23+N24</f>
        <v>0</v>
      </c>
      <c r="Q23" s="567"/>
      <c r="R23" s="557">
        <f>B14</f>
        <v>6</v>
      </c>
      <c r="S23" s="557"/>
      <c r="T23" s="557"/>
      <c r="U23" s="557"/>
      <c r="V23" s="557"/>
      <c r="W23" s="607">
        <f>B8</f>
        <v>3</v>
      </c>
      <c r="X23" s="607"/>
      <c r="Y23" s="607"/>
      <c r="Z23" s="607"/>
      <c r="AA23" s="607"/>
      <c r="AB23" s="607">
        <f>B10</f>
        <v>4</v>
      </c>
      <c r="AC23" s="607"/>
      <c r="AD23" s="607"/>
      <c r="AE23" s="572">
        <v>3</v>
      </c>
      <c r="AF23" s="724">
        <v>0.5</v>
      </c>
      <c r="AG23" s="725"/>
      <c r="AH23" s="557">
        <f>AF12</f>
        <v>5</v>
      </c>
      <c r="AI23" s="557"/>
      <c r="AJ23" s="557"/>
      <c r="AK23" s="557"/>
      <c r="AL23" s="557"/>
      <c r="AM23" s="558">
        <f>AP23+AP24</f>
        <v>0</v>
      </c>
      <c r="AN23" s="559"/>
      <c r="AO23" s="562" t="s">
        <v>137</v>
      </c>
      <c r="AP23" s="128"/>
      <c r="AQ23" s="10" t="s">
        <v>135</v>
      </c>
      <c r="AR23" s="128"/>
      <c r="AS23" s="564" t="s">
        <v>138</v>
      </c>
      <c r="AT23" s="566">
        <f>AR23+AR24</f>
        <v>0</v>
      </c>
      <c r="AU23" s="567"/>
      <c r="AV23" s="557">
        <f>AF14</f>
        <v>6</v>
      </c>
      <c r="AW23" s="557"/>
      <c r="AX23" s="557"/>
      <c r="AY23" s="557"/>
      <c r="AZ23" s="557"/>
      <c r="BA23" s="607">
        <f>AF8</f>
        <v>3</v>
      </c>
      <c r="BB23" s="607"/>
      <c r="BC23" s="607"/>
      <c r="BD23" s="607"/>
      <c r="BE23" s="607"/>
      <c r="BF23" s="607">
        <f>AF10</f>
        <v>4</v>
      </c>
      <c r="BG23" s="607"/>
      <c r="BH23" s="607"/>
    </row>
    <row r="24" spans="1:60" ht="13.5" customHeight="1" x14ac:dyDescent="0.25">
      <c r="A24" s="572"/>
      <c r="B24" s="726"/>
      <c r="C24" s="727"/>
      <c r="D24" s="557"/>
      <c r="E24" s="557"/>
      <c r="F24" s="557"/>
      <c r="G24" s="557"/>
      <c r="H24" s="557"/>
      <c r="I24" s="560"/>
      <c r="J24" s="561"/>
      <c r="K24" s="563"/>
      <c r="L24" s="15"/>
      <c r="M24" s="11" t="s">
        <v>135</v>
      </c>
      <c r="N24" s="15"/>
      <c r="O24" s="565"/>
      <c r="P24" s="568"/>
      <c r="Q24" s="569"/>
      <c r="R24" s="557"/>
      <c r="S24" s="557"/>
      <c r="T24" s="557"/>
      <c r="U24" s="557"/>
      <c r="V24" s="557"/>
      <c r="W24" s="607"/>
      <c r="X24" s="607"/>
      <c r="Y24" s="607"/>
      <c r="Z24" s="607"/>
      <c r="AA24" s="607"/>
      <c r="AB24" s="607"/>
      <c r="AC24" s="607"/>
      <c r="AD24" s="607"/>
      <c r="AE24" s="572"/>
      <c r="AF24" s="726"/>
      <c r="AG24" s="727"/>
      <c r="AH24" s="557"/>
      <c r="AI24" s="557"/>
      <c r="AJ24" s="557"/>
      <c r="AK24" s="557"/>
      <c r="AL24" s="557"/>
      <c r="AM24" s="560"/>
      <c r="AN24" s="561"/>
      <c r="AO24" s="563"/>
      <c r="AP24" s="127"/>
      <c r="AQ24" s="11" t="s">
        <v>136</v>
      </c>
      <c r="AR24" s="127"/>
      <c r="AS24" s="565"/>
      <c r="AT24" s="568"/>
      <c r="AU24" s="569"/>
      <c r="AV24" s="557"/>
      <c r="AW24" s="557"/>
      <c r="AX24" s="557"/>
      <c r="AY24" s="557"/>
      <c r="AZ24" s="557"/>
      <c r="BA24" s="607"/>
      <c r="BB24" s="607"/>
      <c r="BC24" s="607"/>
      <c r="BD24" s="607"/>
      <c r="BE24" s="607"/>
      <c r="BF24" s="607"/>
      <c r="BG24" s="607"/>
      <c r="BH24" s="607"/>
    </row>
    <row r="25" spans="1:60" ht="13.5" customHeight="1" x14ac:dyDescent="0.25">
      <c r="A25" s="572">
        <v>4</v>
      </c>
      <c r="B25" s="724">
        <v>0.53125</v>
      </c>
      <c r="C25" s="725"/>
      <c r="D25" s="557">
        <f>B4</f>
        <v>1</v>
      </c>
      <c r="E25" s="557"/>
      <c r="F25" s="557"/>
      <c r="G25" s="557"/>
      <c r="H25" s="557"/>
      <c r="I25" s="558">
        <f>L25+L26</f>
        <v>0</v>
      </c>
      <c r="J25" s="559"/>
      <c r="K25" s="562" t="s">
        <v>139</v>
      </c>
      <c r="L25" s="16"/>
      <c r="M25" s="10" t="s">
        <v>135</v>
      </c>
      <c r="N25" s="16"/>
      <c r="O25" s="564" t="s">
        <v>138</v>
      </c>
      <c r="P25" s="566">
        <f>N25+N26</f>
        <v>0</v>
      </c>
      <c r="Q25" s="567"/>
      <c r="R25" s="557">
        <f>B8</f>
        <v>3</v>
      </c>
      <c r="S25" s="557"/>
      <c r="T25" s="557"/>
      <c r="U25" s="557"/>
      <c r="V25" s="557"/>
      <c r="W25" s="607">
        <f>B12</f>
        <v>5</v>
      </c>
      <c r="X25" s="607"/>
      <c r="Y25" s="607"/>
      <c r="Z25" s="607"/>
      <c r="AA25" s="607"/>
      <c r="AB25" s="607">
        <f>B14</f>
        <v>6</v>
      </c>
      <c r="AC25" s="607"/>
      <c r="AD25" s="607"/>
      <c r="AE25" s="572">
        <v>4</v>
      </c>
      <c r="AF25" s="724">
        <v>0.53125</v>
      </c>
      <c r="AG25" s="725"/>
      <c r="AH25" s="557">
        <f>AF4</f>
        <v>1</v>
      </c>
      <c r="AI25" s="557"/>
      <c r="AJ25" s="557"/>
      <c r="AK25" s="557"/>
      <c r="AL25" s="557"/>
      <c r="AM25" s="558">
        <f>AP25+AP26</f>
        <v>0</v>
      </c>
      <c r="AN25" s="559"/>
      <c r="AO25" s="562" t="s">
        <v>139</v>
      </c>
      <c r="AP25" s="128"/>
      <c r="AQ25" s="10" t="s">
        <v>135</v>
      </c>
      <c r="AR25" s="128"/>
      <c r="AS25" s="564" t="s">
        <v>138</v>
      </c>
      <c r="AT25" s="566">
        <f>AR25+AR26</f>
        <v>0</v>
      </c>
      <c r="AU25" s="567"/>
      <c r="AV25" s="557">
        <f>AF8</f>
        <v>3</v>
      </c>
      <c r="AW25" s="557"/>
      <c r="AX25" s="557"/>
      <c r="AY25" s="557"/>
      <c r="AZ25" s="557"/>
      <c r="BA25" s="607">
        <f>AF12</f>
        <v>5</v>
      </c>
      <c r="BB25" s="607"/>
      <c r="BC25" s="607"/>
      <c r="BD25" s="607"/>
      <c r="BE25" s="607"/>
      <c r="BF25" s="607">
        <f>AF14</f>
        <v>6</v>
      </c>
      <c r="BG25" s="607"/>
      <c r="BH25" s="607"/>
    </row>
    <row r="26" spans="1:60" ht="13.5" customHeight="1" x14ac:dyDescent="0.25">
      <c r="A26" s="572"/>
      <c r="B26" s="726"/>
      <c r="C26" s="727"/>
      <c r="D26" s="557"/>
      <c r="E26" s="557"/>
      <c r="F26" s="557"/>
      <c r="G26" s="557"/>
      <c r="H26" s="557"/>
      <c r="I26" s="560"/>
      <c r="J26" s="561"/>
      <c r="K26" s="563"/>
      <c r="L26" s="15"/>
      <c r="M26" s="11" t="s">
        <v>135</v>
      </c>
      <c r="N26" s="15"/>
      <c r="O26" s="565"/>
      <c r="P26" s="568"/>
      <c r="Q26" s="569"/>
      <c r="R26" s="557"/>
      <c r="S26" s="557"/>
      <c r="T26" s="557"/>
      <c r="U26" s="557"/>
      <c r="V26" s="557"/>
      <c r="W26" s="607"/>
      <c r="X26" s="607"/>
      <c r="Y26" s="607"/>
      <c r="Z26" s="607"/>
      <c r="AA26" s="607"/>
      <c r="AB26" s="607"/>
      <c r="AC26" s="607"/>
      <c r="AD26" s="607"/>
      <c r="AE26" s="572"/>
      <c r="AF26" s="726"/>
      <c r="AG26" s="727"/>
      <c r="AH26" s="557"/>
      <c r="AI26" s="557"/>
      <c r="AJ26" s="557"/>
      <c r="AK26" s="557"/>
      <c r="AL26" s="557"/>
      <c r="AM26" s="560"/>
      <c r="AN26" s="561"/>
      <c r="AO26" s="563"/>
      <c r="AP26" s="127"/>
      <c r="AQ26" s="11" t="s">
        <v>135</v>
      </c>
      <c r="AR26" s="127"/>
      <c r="AS26" s="565"/>
      <c r="AT26" s="568"/>
      <c r="AU26" s="569"/>
      <c r="AV26" s="557"/>
      <c r="AW26" s="557"/>
      <c r="AX26" s="557"/>
      <c r="AY26" s="557"/>
      <c r="AZ26" s="557"/>
      <c r="BA26" s="607"/>
      <c r="BB26" s="607"/>
      <c r="BC26" s="607"/>
      <c r="BD26" s="607"/>
      <c r="BE26" s="607"/>
      <c r="BF26" s="607"/>
      <c r="BG26" s="607"/>
      <c r="BH26" s="607"/>
    </row>
    <row r="27" spans="1:60" ht="13.5" customHeight="1" x14ac:dyDescent="0.25">
      <c r="A27" s="572">
        <v>5</v>
      </c>
      <c r="B27" s="724">
        <v>0.5625</v>
      </c>
      <c r="C27" s="725"/>
      <c r="D27" s="557">
        <f>B6</f>
        <v>2</v>
      </c>
      <c r="E27" s="557"/>
      <c r="F27" s="557"/>
      <c r="G27" s="557"/>
      <c r="H27" s="557"/>
      <c r="I27" s="558">
        <f>L27+L28</f>
        <v>0</v>
      </c>
      <c r="J27" s="559"/>
      <c r="K27" s="562" t="s">
        <v>137</v>
      </c>
      <c r="L27" s="16"/>
      <c r="M27" s="10" t="s">
        <v>135</v>
      </c>
      <c r="N27" s="16"/>
      <c r="O27" s="564" t="s">
        <v>138</v>
      </c>
      <c r="P27" s="566">
        <f>N27+N28</f>
        <v>0</v>
      </c>
      <c r="Q27" s="567"/>
      <c r="R27" s="557">
        <f>B12</f>
        <v>5</v>
      </c>
      <c r="S27" s="557"/>
      <c r="T27" s="557"/>
      <c r="U27" s="557"/>
      <c r="V27" s="557"/>
      <c r="W27" s="607">
        <f>B4</f>
        <v>1</v>
      </c>
      <c r="X27" s="607"/>
      <c r="Y27" s="607"/>
      <c r="Z27" s="607"/>
      <c r="AA27" s="607"/>
      <c r="AB27" s="607">
        <f>B8</f>
        <v>3</v>
      </c>
      <c r="AC27" s="607"/>
      <c r="AD27" s="607"/>
      <c r="AE27" s="572">
        <v>5</v>
      </c>
      <c r="AF27" s="724">
        <v>0.5625</v>
      </c>
      <c r="AG27" s="725"/>
      <c r="AH27" s="557">
        <f>AF6</f>
        <v>2</v>
      </c>
      <c r="AI27" s="557"/>
      <c r="AJ27" s="557"/>
      <c r="AK27" s="557"/>
      <c r="AL27" s="557"/>
      <c r="AM27" s="558">
        <f>AP27+AP28</f>
        <v>0</v>
      </c>
      <c r="AN27" s="559"/>
      <c r="AO27" s="562" t="s">
        <v>137</v>
      </c>
      <c r="AP27" s="128"/>
      <c r="AQ27" s="10" t="s">
        <v>135</v>
      </c>
      <c r="AR27" s="128"/>
      <c r="AS27" s="564" t="s">
        <v>138</v>
      </c>
      <c r="AT27" s="566">
        <f>AR27+AR28</f>
        <v>0</v>
      </c>
      <c r="AU27" s="567"/>
      <c r="AV27" s="557">
        <f>AF12</f>
        <v>5</v>
      </c>
      <c r="AW27" s="557"/>
      <c r="AX27" s="557"/>
      <c r="AY27" s="557"/>
      <c r="AZ27" s="557"/>
      <c r="BA27" s="607">
        <f>AF4</f>
        <v>1</v>
      </c>
      <c r="BB27" s="607"/>
      <c r="BC27" s="607"/>
      <c r="BD27" s="607"/>
      <c r="BE27" s="607"/>
      <c r="BF27" s="607">
        <f>AF8</f>
        <v>3</v>
      </c>
      <c r="BG27" s="607"/>
      <c r="BH27" s="607"/>
    </row>
    <row r="28" spans="1:60" ht="13.5" customHeight="1" x14ac:dyDescent="0.25">
      <c r="A28" s="572"/>
      <c r="B28" s="726"/>
      <c r="C28" s="727"/>
      <c r="D28" s="557"/>
      <c r="E28" s="557"/>
      <c r="F28" s="557"/>
      <c r="G28" s="557"/>
      <c r="H28" s="557"/>
      <c r="I28" s="560"/>
      <c r="J28" s="561"/>
      <c r="K28" s="563"/>
      <c r="L28" s="15"/>
      <c r="M28" s="11" t="s">
        <v>135</v>
      </c>
      <c r="N28" s="15"/>
      <c r="O28" s="565"/>
      <c r="P28" s="568"/>
      <c r="Q28" s="569"/>
      <c r="R28" s="557"/>
      <c r="S28" s="557"/>
      <c r="T28" s="557"/>
      <c r="U28" s="557"/>
      <c r="V28" s="557"/>
      <c r="W28" s="607"/>
      <c r="X28" s="607"/>
      <c r="Y28" s="607"/>
      <c r="Z28" s="607"/>
      <c r="AA28" s="607"/>
      <c r="AB28" s="607"/>
      <c r="AC28" s="607"/>
      <c r="AD28" s="607"/>
      <c r="AE28" s="572"/>
      <c r="AF28" s="726"/>
      <c r="AG28" s="727"/>
      <c r="AH28" s="557"/>
      <c r="AI28" s="557"/>
      <c r="AJ28" s="557"/>
      <c r="AK28" s="557"/>
      <c r="AL28" s="557"/>
      <c r="AM28" s="560"/>
      <c r="AN28" s="561"/>
      <c r="AO28" s="563"/>
      <c r="AP28" s="127"/>
      <c r="AQ28" s="11" t="s">
        <v>135</v>
      </c>
      <c r="AR28" s="127"/>
      <c r="AS28" s="565"/>
      <c r="AT28" s="568"/>
      <c r="AU28" s="569"/>
      <c r="AV28" s="557"/>
      <c r="AW28" s="557"/>
      <c r="AX28" s="557"/>
      <c r="AY28" s="557"/>
      <c r="AZ28" s="557"/>
      <c r="BA28" s="607"/>
      <c r="BB28" s="607"/>
      <c r="BC28" s="607"/>
      <c r="BD28" s="607"/>
      <c r="BE28" s="607"/>
      <c r="BF28" s="607"/>
      <c r="BG28" s="607"/>
      <c r="BH28" s="607"/>
    </row>
    <row r="29" spans="1:60" ht="13.5" customHeight="1" x14ac:dyDescent="0.25">
      <c r="A29" s="572">
        <v>6</v>
      </c>
      <c r="B29" s="724">
        <v>0.59375</v>
      </c>
      <c r="C29" s="725"/>
      <c r="D29" s="557">
        <f>B10</f>
        <v>4</v>
      </c>
      <c r="E29" s="557"/>
      <c r="F29" s="557"/>
      <c r="G29" s="557"/>
      <c r="H29" s="557"/>
      <c r="I29" s="558">
        <f>L29+L30</f>
        <v>0</v>
      </c>
      <c r="J29" s="559"/>
      <c r="K29" s="562" t="s">
        <v>137</v>
      </c>
      <c r="L29" s="16"/>
      <c r="M29" s="10" t="s">
        <v>135</v>
      </c>
      <c r="N29" s="16"/>
      <c r="O29" s="564" t="s">
        <v>138</v>
      </c>
      <c r="P29" s="566">
        <f>N29+N30</f>
        <v>0</v>
      </c>
      <c r="Q29" s="567"/>
      <c r="R29" s="557">
        <f>B14</f>
        <v>6</v>
      </c>
      <c r="S29" s="557"/>
      <c r="T29" s="557"/>
      <c r="U29" s="557"/>
      <c r="V29" s="557"/>
      <c r="W29" s="607">
        <f>B12</f>
        <v>5</v>
      </c>
      <c r="X29" s="607"/>
      <c r="Y29" s="607"/>
      <c r="Z29" s="607"/>
      <c r="AA29" s="607"/>
      <c r="AB29" s="607">
        <f>B6</f>
        <v>2</v>
      </c>
      <c r="AC29" s="607"/>
      <c r="AD29" s="607"/>
      <c r="AE29" s="572">
        <v>6</v>
      </c>
      <c r="AF29" s="724">
        <v>0.59375</v>
      </c>
      <c r="AG29" s="725"/>
      <c r="AH29" s="557">
        <f>AF10</f>
        <v>4</v>
      </c>
      <c r="AI29" s="557"/>
      <c r="AJ29" s="557"/>
      <c r="AK29" s="557"/>
      <c r="AL29" s="557"/>
      <c r="AM29" s="558">
        <f>AP29+AP30</f>
        <v>0</v>
      </c>
      <c r="AN29" s="559"/>
      <c r="AO29" s="562" t="s">
        <v>137</v>
      </c>
      <c r="AP29" s="128"/>
      <c r="AQ29" s="10" t="s">
        <v>135</v>
      </c>
      <c r="AR29" s="128"/>
      <c r="AS29" s="564" t="s">
        <v>138</v>
      </c>
      <c r="AT29" s="566">
        <f>AR29+AR30</f>
        <v>0</v>
      </c>
      <c r="AU29" s="567"/>
      <c r="AV29" s="557">
        <f>AF14</f>
        <v>6</v>
      </c>
      <c r="AW29" s="557"/>
      <c r="AX29" s="557"/>
      <c r="AY29" s="557"/>
      <c r="AZ29" s="557"/>
      <c r="BA29" s="607">
        <f>AF12</f>
        <v>5</v>
      </c>
      <c r="BB29" s="607"/>
      <c r="BC29" s="607"/>
      <c r="BD29" s="607"/>
      <c r="BE29" s="607"/>
      <c r="BF29" s="607">
        <f>AF6</f>
        <v>2</v>
      </c>
      <c r="BG29" s="607"/>
      <c r="BH29" s="607"/>
    </row>
    <row r="30" spans="1:60" ht="13.5" customHeight="1" x14ac:dyDescent="0.25">
      <c r="A30" s="572"/>
      <c r="B30" s="726"/>
      <c r="C30" s="727"/>
      <c r="D30" s="557"/>
      <c r="E30" s="557"/>
      <c r="F30" s="557"/>
      <c r="G30" s="557"/>
      <c r="H30" s="557"/>
      <c r="I30" s="560"/>
      <c r="J30" s="561"/>
      <c r="K30" s="563"/>
      <c r="L30" s="15"/>
      <c r="M30" s="11" t="s">
        <v>135</v>
      </c>
      <c r="N30" s="15"/>
      <c r="O30" s="565"/>
      <c r="P30" s="568"/>
      <c r="Q30" s="569"/>
      <c r="R30" s="557"/>
      <c r="S30" s="557"/>
      <c r="T30" s="557"/>
      <c r="U30" s="557"/>
      <c r="V30" s="557"/>
      <c r="W30" s="607"/>
      <c r="X30" s="607"/>
      <c r="Y30" s="607"/>
      <c r="Z30" s="607"/>
      <c r="AA30" s="607"/>
      <c r="AB30" s="607"/>
      <c r="AC30" s="607"/>
      <c r="AD30" s="607"/>
      <c r="AE30" s="572"/>
      <c r="AF30" s="726"/>
      <c r="AG30" s="727"/>
      <c r="AH30" s="557"/>
      <c r="AI30" s="557"/>
      <c r="AJ30" s="557"/>
      <c r="AK30" s="557"/>
      <c r="AL30" s="557"/>
      <c r="AM30" s="560"/>
      <c r="AN30" s="561"/>
      <c r="AO30" s="563"/>
      <c r="AP30" s="127"/>
      <c r="AQ30" s="11" t="s">
        <v>135</v>
      </c>
      <c r="AR30" s="127"/>
      <c r="AS30" s="565"/>
      <c r="AT30" s="568"/>
      <c r="AU30" s="569"/>
      <c r="AV30" s="557"/>
      <c r="AW30" s="557"/>
      <c r="AX30" s="557"/>
      <c r="AY30" s="557"/>
      <c r="AZ30" s="557"/>
      <c r="BA30" s="607"/>
      <c r="BB30" s="607"/>
      <c r="BC30" s="607"/>
      <c r="BD30" s="607"/>
      <c r="BE30" s="607"/>
      <c r="BF30" s="607"/>
      <c r="BG30" s="607"/>
      <c r="BH30" s="607"/>
    </row>
    <row r="31" spans="1:60" ht="13.5" customHeight="1" x14ac:dyDescent="0.25">
      <c r="A31" s="572">
        <v>7</v>
      </c>
      <c r="B31" s="724">
        <v>0.625</v>
      </c>
      <c r="C31" s="725"/>
      <c r="D31" s="557">
        <f>B6</f>
        <v>2</v>
      </c>
      <c r="E31" s="557"/>
      <c r="F31" s="557"/>
      <c r="G31" s="557"/>
      <c r="H31" s="557"/>
      <c r="I31" s="558">
        <f>L31+L32</f>
        <v>0</v>
      </c>
      <c r="J31" s="559"/>
      <c r="K31" s="562" t="s">
        <v>137</v>
      </c>
      <c r="L31" s="16"/>
      <c r="M31" s="10" t="s">
        <v>135</v>
      </c>
      <c r="N31" s="16"/>
      <c r="O31" s="564" t="s">
        <v>138</v>
      </c>
      <c r="P31" s="566">
        <f>N31+N32</f>
        <v>0</v>
      </c>
      <c r="Q31" s="567"/>
      <c r="R31" s="557">
        <f>B8</f>
        <v>3</v>
      </c>
      <c r="S31" s="557"/>
      <c r="T31" s="557"/>
      <c r="U31" s="557"/>
      <c r="V31" s="557"/>
      <c r="W31" s="607">
        <f>B10</f>
        <v>4</v>
      </c>
      <c r="X31" s="607"/>
      <c r="Y31" s="607"/>
      <c r="Z31" s="607"/>
      <c r="AA31" s="607"/>
      <c r="AB31" s="607">
        <f>B14</f>
        <v>6</v>
      </c>
      <c r="AC31" s="607"/>
      <c r="AD31" s="607"/>
      <c r="AE31" s="572">
        <v>7</v>
      </c>
      <c r="AF31" s="724">
        <v>0.625</v>
      </c>
      <c r="AG31" s="725"/>
      <c r="AH31" s="557">
        <f>AF6</f>
        <v>2</v>
      </c>
      <c r="AI31" s="557"/>
      <c r="AJ31" s="557"/>
      <c r="AK31" s="557"/>
      <c r="AL31" s="557"/>
      <c r="AM31" s="558">
        <f>AP31+AP32</f>
        <v>0</v>
      </c>
      <c r="AN31" s="559"/>
      <c r="AO31" s="562" t="s">
        <v>137</v>
      </c>
      <c r="AP31" s="128"/>
      <c r="AQ31" s="10" t="s">
        <v>135</v>
      </c>
      <c r="AR31" s="128"/>
      <c r="AS31" s="564" t="s">
        <v>138</v>
      </c>
      <c r="AT31" s="566">
        <f>AR31+AR32</f>
        <v>0</v>
      </c>
      <c r="AU31" s="567"/>
      <c r="AV31" s="557">
        <f>AF8</f>
        <v>3</v>
      </c>
      <c r="AW31" s="557"/>
      <c r="AX31" s="557"/>
      <c r="AY31" s="557"/>
      <c r="AZ31" s="557"/>
      <c r="BA31" s="607">
        <f>AF10</f>
        <v>4</v>
      </c>
      <c r="BB31" s="607"/>
      <c r="BC31" s="607"/>
      <c r="BD31" s="607"/>
      <c r="BE31" s="607"/>
      <c r="BF31" s="607">
        <f>AF14</f>
        <v>6</v>
      </c>
      <c r="BG31" s="607"/>
      <c r="BH31" s="607"/>
    </row>
    <row r="32" spans="1:60" ht="13.5" customHeight="1" x14ac:dyDescent="0.25">
      <c r="A32" s="572"/>
      <c r="B32" s="726"/>
      <c r="C32" s="727"/>
      <c r="D32" s="557"/>
      <c r="E32" s="557"/>
      <c r="F32" s="557"/>
      <c r="G32" s="557"/>
      <c r="H32" s="557"/>
      <c r="I32" s="560"/>
      <c r="J32" s="561"/>
      <c r="K32" s="563"/>
      <c r="L32" s="15"/>
      <c r="M32" s="11" t="s">
        <v>135</v>
      </c>
      <c r="N32" s="15"/>
      <c r="O32" s="565"/>
      <c r="P32" s="568"/>
      <c r="Q32" s="569"/>
      <c r="R32" s="557"/>
      <c r="S32" s="557"/>
      <c r="T32" s="557"/>
      <c r="U32" s="557"/>
      <c r="V32" s="557"/>
      <c r="W32" s="607"/>
      <c r="X32" s="607"/>
      <c r="Y32" s="607"/>
      <c r="Z32" s="607"/>
      <c r="AA32" s="607"/>
      <c r="AB32" s="607"/>
      <c r="AC32" s="607"/>
      <c r="AD32" s="607"/>
      <c r="AE32" s="572"/>
      <c r="AF32" s="726"/>
      <c r="AG32" s="727"/>
      <c r="AH32" s="557"/>
      <c r="AI32" s="557"/>
      <c r="AJ32" s="557"/>
      <c r="AK32" s="557"/>
      <c r="AL32" s="557"/>
      <c r="AM32" s="560"/>
      <c r="AN32" s="561"/>
      <c r="AO32" s="563"/>
      <c r="AP32" s="127"/>
      <c r="AQ32" s="11" t="s">
        <v>135</v>
      </c>
      <c r="AR32" s="127"/>
      <c r="AS32" s="565"/>
      <c r="AT32" s="568"/>
      <c r="AU32" s="569"/>
      <c r="AV32" s="557"/>
      <c r="AW32" s="557"/>
      <c r="AX32" s="557"/>
      <c r="AY32" s="557"/>
      <c r="AZ32" s="557"/>
      <c r="BA32" s="607"/>
      <c r="BB32" s="607"/>
      <c r="BC32" s="607"/>
      <c r="BD32" s="607"/>
      <c r="BE32" s="607"/>
      <c r="BF32" s="607"/>
      <c r="BG32" s="607"/>
      <c r="BH32" s="607"/>
    </row>
    <row r="33" spans="1:60" x14ac:dyDescent="0.25">
      <c r="B33" s="129"/>
      <c r="W33" s="130"/>
      <c r="X33" s="130"/>
      <c r="Y33" s="130"/>
      <c r="Z33" s="130"/>
      <c r="AA33" s="130"/>
      <c r="AB33" s="130"/>
      <c r="AF33" s="129"/>
      <c r="BA33" s="130"/>
      <c r="BB33" s="130"/>
      <c r="BC33" s="130"/>
      <c r="BD33" s="130"/>
      <c r="BE33" s="130"/>
      <c r="BF33" s="130"/>
    </row>
    <row r="34" spans="1:60" ht="13.5" customHeight="1" x14ac:dyDescent="0.25">
      <c r="A34" s="728" t="s">
        <v>1</v>
      </c>
      <c r="B34" s="729" t="s">
        <v>2</v>
      </c>
      <c r="C34" s="730"/>
      <c r="D34" s="733">
        <f>D17</f>
        <v>0</v>
      </c>
      <c r="E34" s="718"/>
      <c r="F34" s="718" t="s">
        <v>131</v>
      </c>
      <c r="G34" s="718"/>
      <c r="H34" s="718"/>
      <c r="I34" s="718" t="s">
        <v>10</v>
      </c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20"/>
      <c r="W34" s="723" t="s">
        <v>26</v>
      </c>
      <c r="X34" s="723"/>
      <c r="Y34" s="723"/>
      <c r="Z34" s="723"/>
      <c r="AA34" s="723"/>
      <c r="AB34" s="723" t="s">
        <v>4</v>
      </c>
      <c r="AC34" s="723"/>
      <c r="AD34" s="723"/>
      <c r="AE34" s="728" t="s">
        <v>1</v>
      </c>
      <c r="AF34" s="729" t="s">
        <v>2</v>
      </c>
      <c r="AG34" s="730"/>
      <c r="AH34" s="733">
        <f>AH17</f>
        <v>0</v>
      </c>
      <c r="AI34" s="718"/>
      <c r="AJ34" s="718" t="s">
        <v>131</v>
      </c>
      <c r="AK34" s="718"/>
      <c r="AL34" s="718"/>
      <c r="AM34" s="718" t="s">
        <v>10</v>
      </c>
      <c r="AN34" s="718"/>
      <c r="AO34" s="718"/>
      <c r="AP34" s="718">
        <f>L34</f>
        <v>0</v>
      </c>
      <c r="AQ34" s="718"/>
      <c r="AR34" s="718"/>
      <c r="AS34" s="718"/>
      <c r="AT34" s="718"/>
      <c r="AU34" s="718"/>
      <c r="AV34" s="718"/>
      <c r="AW34" s="718"/>
      <c r="AX34" s="718"/>
      <c r="AY34" s="718"/>
      <c r="AZ34" s="720"/>
      <c r="BA34" s="723" t="s">
        <v>26</v>
      </c>
      <c r="BB34" s="723"/>
      <c r="BC34" s="723"/>
      <c r="BD34" s="723"/>
      <c r="BE34" s="723"/>
      <c r="BF34" s="723" t="s">
        <v>4</v>
      </c>
      <c r="BG34" s="723"/>
      <c r="BH34" s="723"/>
    </row>
    <row r="35" spans="1:60" ht="13.5" customHeight="1" x14ac:dyDescent="0.25">
      <c r="A35" s="728"/>
      <c r="B35" s="731"/>
      <c r="C35" s="732"/>
      <c r="D35" s="734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35"/>
      <c r="W35" s="723"/>
      <c r="X35" s="723"/>
      <c r="Y35" s="723"/>
      <c r="Z35" s="723"/>
      <c r="AA35" s="723"/>
      <c r="AB35" s="723"/>
      <c r="AC35" s="723"/>
      <c r="AD35" s="723"/>
      <c r="AE35" s="728"/>
      <c r="AF35" s="731"/>
      <c r="AG35" s="732"/>
      <c r="AH35" s="734"/>
      <c r="AI35" s="719"/>
      <c r="AJ35" s="719"/>
      <c r="AK35" s="719"/>
      <c r="AL35" s="719"/>
      <c r="AM35" s="719"/>
      <c r="AN35" s="719"/>
      <c r="AO35" s="719"/>
      <c r="AP35" s="719"/>
      <c r="AQ35" s="719"/>
      <c r="AR35" s="719"/>
      <c r="AS35" s="719"/>
      <c r="AT35" s="719"/>
      <c r="AU35" s="719"/>
      <c r="AV35" s="719"/>
      <c r="AW35" s="719"/>
      <c r="AX35" s="719"/>
      <c r="AY35" s="719"/>
      <c r="AZ35" s="735"/>
      <c r="BA35" s="723"/>
      <c r="BB35" s="723"/>
      <c r="BC35" s="723"/>
      <c r="BD35" s="723"/>
      <c r="BE35" s="723"/>
      <c r="BF35" s="723"/>
      <c r="BG35" s="723"/>
      <c r="BH35" s="723"/>
    </row>
    <row r="36" spans="1:60" ht="13.5" customHeight="1" x14ac:dyDescent="0.25">
      <c r="A36" s="572">
        <v>1</v>
      </c>
      <c r="B36" s="724">
        <v>0.39583333333333331</v>
      </c>
      <c r="C36" s="725"/>
      <c r="D36" s="557">
        <f>B8</f>
        <v>3</v>
      </c>
      <c r="E36" s="557"/>
      <c r="F36" s="557"/>
      <c r="G36" s="557"/>
      <c r="H36" s="557"/>
      <c r="I36" s="558">
        <f>L36+L37</f>
        <v>0</v>
      </c>
      <c r="J36" s="559"/>
      <c r="K36" s="562" t="s">
        <v>137</v>
      </c>
      <c r="L36" s="16"/>
      <c r="M36" s="10" t="s">
        <v>135</v>
      </c>
      <c r="N36" s="16"/>
      <c r="O36" s="564" t="s">
        <v>138</v>
      </c>
      <c r="P36" s="566">
        <f>N36+N37</f>
        <v>0</v>
      </c>
      <c r="Q36" s="567"/>
      <c r="R36" s="557">
        <f>B12</f>
        <v>5</v>
      </c>
      <c r="S36" s="557"/>
      <c r="T36" s="557"/>
      <c r="U36" s="557"/>
      <c r="V36" s="557"/>
      <c r="W36" s="570">
        <f>B6</f>
        <v>2</v>
      </c>
      <c r="X36" s="570"/>
      <c r="Y36" s="570"/>
      <c r="Z36" s="570"/>
      <c r="AA36" s="570"/>
      <c r="AB36" s="570">
        <f>B10</f>
        <v>4</v>
      </c>
      <c r="AC36" s="570"/>
      <c r="AD36" s="570"/>
      <c r="AE36" s="572">
        <v>1</v>
      </c>
      <c r="AF36" s="724">
        <v>0.39583333333333331</v>
      </c>
      <c r="AG36" s="725"/>
      <c r="AH36" s="557">
        <f>AF8</f>
        <v>3</v>
      </c>
      <c r="AI36" s="557"/>
      <c r="AJ36" s="557"/>
      <c r="AK36" s="557"/>
      <c r="AL36" s="557"/>
      <c r="AM36" s="558">
        <f>AP36+AP37</f>
        <v>0</v>
      </c>
      <c r="AN36" s="559"/>
      <c r="AO36" s="562" t="s">
        <v>137</v>
      </c>
      <c r="AP36" s="128"/>
      <c r="AQ36" s="10" t="s">
        <v>135</v>
      </c>
      <c r="AR36" s="128"/>
      <c r="AS36" s="564" t="s">
        <v>138</v>
      </c>
      <c r="AT36" s="566">
        <f>AR36+AR37</f>
        <v>0</v>
      </c>
      <c r="AU36" s="567"/>
      <c r="AV36" s="557">
        <f>AF12</f>
        <v>5</v>
      </c>
      <c r="AW36" s="557"/>
      <c r="AX36" s="557"/>
      <c r="AY36" s="557"/>
      <c r="AZ36" s="557"/>
      <c r="BA36" s="570">
        <f>AF6</f>
        <v>2</v>
      </c>
      <c r="BB36" s="570"/>
      <c r="BC36" s="570"/>
      <c r="BD36" s="570"/>
      <c r="BE36" s="570"/>
      <c r="BF36" s="570">
        <f>AF10</f>
        <v>4</v>
      </c>
      <c r="BG36" s="570"/>
      <c r="BH36" s="570"/>
    </row>
    <row r="37" spans="1:60" ht="13.5" customHeight="1" x14ac:dyDescent="0.25">
      <c r="A37" s="572"/>
      <c r="B37" s="726"/>
      <c r="C37" s="727"/>
      <c r="D37" s="557"/>
      <c r="E37" s="557"/>
      <c r="F37" s="557"/>
      <c r="G37" s="557"/>
      <c r="H37" s="557"/>
      <c r="I37" s="560"/>
      <c r="J37" s="561"/>
      <c r="K37" s="563"/>
      <c r="L37" s="15"/>
      <c r="M37" s="11" t="s">
        <v>135</v>
      </c>
      <c r="N37" s="15"/>
      <c r="O37" s="565"/>
      <c r="P37" s="568"/>
      <c r="Q37" s="569"/>
      <c r="R37" s="557"/>
      <c r="S37" s="557"/>
      <c r="T37" s="557"/>
      <c r="U37" s="557"/>
      <c r="V37" s="557"/>
      <c r="W37" s="570"/>
      <c r="X37" s="570"/>
      <c r="Y37" s="570"/>
      <c r="Z37" s="570"/>
      <c r="AA37" s="570"/>
      <c r="AB37" s="570"/>
      <c r="AC37" s="570"/>
      <c r="AD37" s="570"/>
      <c r="AE37" s="572"/>
      <c r="AF37" s="726"/>
      <c r="AG37" s="727"/>
      <c r="AH37" s="557"/>
      <c r="AI37" s="557"/>
      <c r="AJ37" s="557"/>
      <c r="AK37" s="557"/>
      <c r="AL37" s="557"/>
      <c r="AM37" s="560"/>
      <c r="AN37" s="561"/>
      <c r="AO37" s="563"/>
      <c r="AP37" s="127"/>
      <c r="AQ37" s="11" t="s">
        <v>135</v>
      </c>
      <c r="AR37" s="127"/>
      <c r="AS37" s="565"/>
      <c r="AT37" s="568"/>
      <c r="AU37" s="569"/>
      <c r="AV37" s="557"/>
      <c r="AW37" s="557"/>
      <c r="AX37" s="557"/>
      <c r="AY37" s="557"/>
      <c r="AZ37" s="557"/>
      <c r="BA37" s="570"/>
      <c r="BB37" s="570"/>
      <c r="BC37" s="570"/>
      <c r="BD37" s="570"/>
      <c r="BE37" s="570"/>
      <c r="BF37" s="570"/>
      <c r="BG37" s="570"/>
      <c r="BH37" s="570"/>
    </row>
    <row r="38" spans="1:60" ht="13.5" customHeight="1" x14ac:dyDescent="0.25">
      <c r="A38" s="572">
        <v>2</v>
      </c>
      <c r="B38" s="724">
        <v>0.42708333333333331</v>
      </c>
      <c r="C38" s="725"/>
      <c r="D38" s="557">
        <f>B6</f>
        <v>2</v>
      </c>
      <c r="E38" s="557"/>
      <c r="F38" s="557"/>
      <c r="G38" s="557"/>
      <c r="H38" s="557"/>
      <c r="I38" s="558">
        <f>L38+L39</f>
        <v>0</v>
      </c>
      <c r="J38" s="559"/>
      <c r="K38" s="562" t="s">
        <v>137</v>
      </c>
      <c r="L38" s="16"/>
      <c r="M38" s="10" t="s">
        <v>135</v>
      </c>
      <c r="N38" s="16"/>
      <c r="O38" s="564" t="s">
        <v>138</v>
      </c>
      <c r="P38" s="566">
        <f>N38+N39</f>
        <v>0</v>
      </c>
      <c r="Q38" s="567"/>
      <c r="R38" s="557">
        <f>B14</f>
        <v>6</v>
      </c>
      <c r="S38" s="557"/>
      <c r="T38" s="557"/>
      <c r="U38" s="557"/>
      <c r="V38" s="557"/>
      <c r="W38" s="570">
        <f>B8</f>
        <v>3</v>
      </c>
      <c r="X38" s="570"/>
      <c r="Y38" s="570"/>
      <c r="Z38" s="570"/>
      <c r="AA38" s="570"/>
      <c r="AB38" s="570">
        <f>B12</f>
        <v>5</v>
      </c>
      <c r="AC38" s="570"/>
      <c r="AD38" s="570"/>
      <c r="AE38" s="572">
        <v>2</v>
      </c>
      <c r="AF38" s="724">
        <v>0.42708333333333331</v>
      </c>
      <c r="AG38" s="725"/>
      <c r="AH38" s="557">
        <f>AF6</f>
        <v>2</v>
      </c>
      <c r="AI38" s="557"/>
      <c r="AJ38" s="557"/>
      <c r="AK38" s="557"/>
      <c r="AL38" s="557"/>
      <c r="AM38" s="558">
        <f>AP38+AP39</f>
        <v>0</v>
      </c>
      <c r="AN38" s="559"/>
      <c r="AO38" s="562" t="s">
        <v>137</v>
      </c>
      <c r="AP38" s="128"/>
      <c r="AQ38" s="10" t="s">
        <v>135</v>
      </c>
      <c r="AR38" s="128"/>
      <c r="AS38" s="564" t="s">
        <v>140</v>
      </c>
      <c r="AT38" s="566">
        <f>AR38+AR39</f>
        <v>0</v>
      </c>
      <c r="AU38" s="567"/>
      <c r="AV38" s="557">
        <f>AF14</f>
        <v>6</v>
      </c>
      <c r="AW38" s="557"/>
      <c r="AX38" s="557"/>
      <c r="AY38" s="557"/>
      <c r="AZ38" s="557"/>
      <c r="BA38" s="570">
        <f>AF8</f>
        <v>3</v>
      </c>
      <c r="BB38" s="570"/>
      <c r="BC38" s="570"/>
      <c r="BD38" s="570"/>
      <c r="BE38" s="570"/>
      <c r="BF38" s="570">
        <f>AF12</f>
        <v>5</v>
      </c>
      <c r="BG38" s="570"/>
      <c r="BH38" s="570"/>
    </row>
    <row r="39" spans="1:60" ht="13.5" customHeight="1" x14ac:dyDescent="0.25">
      <c r="A39" s="572"/>
      <c r="B39" s="726"/>
      <c r="C39" s="727"/>
      <c r="D39" s="557"/>
      <c r="E39" s="557"/>
      <c r="F39" s="557"/>
      <c r="G39" s="557"/>
      <c r="H39" s="557"/>
      <c r="I39" s="560"/>
      <c r="J39" s="561"/>
      <c r="K39" s="563"/>
      <c r="L39" s="15"/>
      <c r="M39" s="11" t="s">
        <v>135</v>
      </c>
      <c r="N39" s="15"/>
      <c r="O39" s="565"/>
      <c r="P39" s="568"/>
      <c r="Q39" s="569"/>
      <c r="R39" s="557"/>
      <c r="S39" s="557"/>
      <c r="T39" s="557"/>
      <c r="U39" s="557"/>
      <c r="V39" s="557"/>
      <c r="W39" s="570"/>
      <c r="X39" s="570"/>
      <c r="Y39" s="570"/>
      <c r="Z39" s="570"/>
      <c r="AA39" s="570"/>
      <c r="AB39" s="570"/>
      <c r="AC39" s="570"/>
      <c r="AD39" s="570"/>
      <c r="AE39" s="572"/>
      <c r="AF39" s="726"/>
      <c r="AG39" s="727"/>
      <c r="AH39" s="557"/>
      <c r="AI39" s="557"/>
      <c r="AJ39" s="557"/>
      <c r="AK39" s="557"/>
      <c r="AL39" s="557"/>
      <c r="AM39" s="560"/>
      <c r="AN39" s="561"/>
      <c r="AO39" s="563"/>
      <c r="AP39" s="127"/>
      <c r="AQ39" s="11" t="s">
        <v>135</v>
      </c>
      <c r="AR39" s="127"/>
      <c r="AS39" s="565"/>
      <c r="AT39" s="568"/>
      <c r="AU39" s="569"/>
      <c r="AV39" s="557"/>
      <c r="AW39" s="557"/>
      <c r="AX39" s="557"/>
      <c r="AY39" s="557"/>
      <c r="AZ39" s="557"/>
      <c r="BA39" s="570"/>
      <c r="BB39" s="570"/>
      <c r="BC39" s="570"/>
      <c r="BD39" s="570"/>
      <c r="BE39" s="570"/>
      <c r="BF39" s="570"/>
      <c r="BG39" s="570"/>
      <c r="BH39" s="570"/>
    </row>
    <row r="40" spans="1:60" ht="13.5" customHeight="1" x14ac:dyDescent="0.25">
      <c r="A40" s="572">
        <v>3</v>
      </c>
      <c r="B40" s="724">
        <v>0.45833333333333331</v>
      </c>
      <c r="C40" s="725"/>
      <c r="D40" s="557">
        <f>B4</f>
        <v>1</v>
      </c>
      <c r="E40" s="557"/>
      <c r="F40" s="557"/>
      <c r="G40" s="557"/>
      <c r="H40" s="557"/>
      <c r="I40" s="558">
        <f>L40+L41</f>
        <v>0</v>
      </c>
      <c r="J40" s="559"/>
      <c r="K40" s="562" t="s">
        <v>137</v>
      </c>
      <c r="L40" s="16"/>
      <c r="M40" s="10" t="s">
        <v>135</v>
      </c>
      <c r="N40" s="16"/>
      <c r="O40" s="564" t="s">
        <v>138</v>
      </c>
      <c r="P40" s="566">
        <f>N40+N41</f>
        <v>0</v>
      </c>
      <c r="Q40" s="567"/>
      <c r="R40" s="557">
        <f>B10</f>
        <v>4</v>
      </c>
      <c r="S40" s="557"/>
      <c r="T40" s="557"/>
      <c r="U40" s="557"/>
      <c r="V40" s="557"/>
      <c r="W40" s="570">
        <f>B6</f>
        <v>2</v>
      </c>
      <c r="X40" s="570"/>
      <c r="Y40" s="570"/>
      <c r="Z40" s="570"/>
      <c r="AA40" s="570"/>
      <c r="AB40" s="570">
        <f>B8</f>
        <v>3</v>
      </c>
      <c r="AC40" s="570"/>
      <c r="AD40" s="570"/>
      <c r="AE40" s="572">
        <v>3</v>
      </c>
      <c r="AF40" s="724">
        <v>0.45833333333333331</v>
      </c>
      <c r="AG40" s="725"/>
      <c r="AH40" s="557">
        <f>AF4</f>
        <v>1</v>
      </c>
      <c r="AI40" s="557"/>
      <c r="AJ40" s="557"/>
      <c r="AK40" s="557"/>
      <c r="AL40" s="557"/>
      <c r="AM40" s="558">
        <f>AP40+AP41</f>
        <v>0</v>
      </c>
      <c r="AN40" s="559"/>
      <c r="AO40" s="562" t="s">
        <v>137</v>
      </c>
      <c r="AP40" s="128"/>
      <c r="AQ40" s="10" t="s">
        <v>136</v>
      </c>
      <c r="AR40" s="128"/>
      <c r="AS40" s="564" t="s">
        <v>138</v>
      </c>
      <c r="AT40" s="566">
        <f>AR40+AR41</f>
        <v>0</v>
      </c>
      <c r="AU40" s="567"/>
      <c r="AV40" s="557">
        <f>AF10</f>
        <v>4</v>
      </c>
      <c r="AW40" s="557"/>
      <c r="AX40" s="557"/>
      <c r="AY40" s="557"/>
      <c r="AZ40" s="557"/>
      <c r="BA40" s="570">
        <f>AF6</f>
        <v>2</v>
      </c>
      <c r="BB40" s="570"/>
      <c r="BC40" s="570"/>
      <c r="BD40" s="570"/>
      <c r="BE40" s="570"/>
      <c r="BF40" s="570">
        <f>AF8</f>
        <v>3</v>
      </c>
      <c r="BG40" s="570"/>
      <c r="BH40" s="570"/>
    </row>
    <row r="41" spans="1:60" ht="13.5" customHeight="1" x14ac:dyDescent="0.25">
      <c r="A41" s="572"/>
      <c r="B41" s="726"/>
      <c r="C41" s="727"/>
      <c r="D41" s="557"/>
      <c r="E41" s="557"/>
      <c r="F41" s="557"/>
      <c r="G41" s="557"/>
      <c r="H41" s="557"/>
      <c r="I41" s="560"/>
      <c r="J41" s="561"/>
      <c r="K41" s="563"/>
      <c r="L41" s="15"/>
      <c r="M41" s="11" t="s">
        <v>135</v>
      </c>
      <c r="N41" s="15"/>
      <c r="O41" s="565"/>
      <c r="P41" s="568"/>
      <c r="Q41" s="569"/>
      <c r="R41" s="557"/>
      <c r="S41" s="557"/>
      <c r="T41" s="557"/>
      <c r="U41" s="557"/>
      <c r="V41" s="557"/>
      <c r="W41" s="570"/>
      <c r="X41" s="570"/>
      <c r="Y41" s="570"/>
      <c r="Z41" s="570"/>
      <c r="AA41" s="570"/>
      <c r="AB41" s="570"/>
      <c r="AC41" s="570"/>
      <c r="AD41" s="570"/>
      <c r="AE41" s="572"/>
      <c r="AF41" s="726"/>
      <c r="AG41" s="727"/>
      <c r="AH41" s="557"/>
      <c r="AI41" s="557"/>
      <c r="AJ41" s="557"/>
      <c r="AK41" s="557"/>
      <c r="AL41" s="557"/>
      <c r="AM41" s="560"/>
      <c r="AN41" s="561"/>
      <c r="AO41" s="563"/>
      <c r="AP41" s="127"/>
      <c r="AQ41" s="11" t="s">
        <v>136</v>
      </c>
      <c r="AR41" s="127"/>
      <c r="AS41" s="565"/>
      <c r="AT41" s="568"/>
      <c r="AU41" s="569"/>
      <c r="AV41" s="557"/>
      <c r="AW41" s="557"/>
      <c r="AX41" s="557"/>
      <c r="AY41" s="557"/>
      <c r="AZ41" s="557"/>
      <c r="BA41" s="570"/>
      <c r="BB41" s="570"/>
      <c r="BC41" s="570"/>
      <c r="BD41" s="570"/>
      <c r="BE41" s="570"/>
      <c r="BF41" s="570"/>
      <c r="BG41" s="570"/>
      <c r="BH41" s="570"/>
    </row>
    <row r="42" spans="1:60" ht="13.5" customHeight="1" x14ac:dyDescent="0.25">
      <c r="A42" s="572">
        <v>4</v>
      </c>
      <c r="B42" s="724">
        <v>0.48958333333333331</v>
      </c>
      <c r="C42" s="725"/>
      <c r="D42" s="557">
        <f>B8</f>
        <v>3</v>
      </c>
      <c r="E42" s="557"/>
      <c r="F42" s="557"/>
      <c r="G42" s="557"/>
      <c r="H42" s="557"/>
      <c r="I42" s="558">
        <f>L42+L43</f>
        <v>0</v>
      </c>
      <c r="J42" s="559"/>
      <c r="K42" s="562" t="s">
        <v>137</v>
      </c>
      <c r="L42" s="16"/>
      <c r="M42" s="10" t="s">
        <v>135</v>
      </c>
      <c r="N42" s="16"/>
      <c r="O42" s="564" t="s">
        <v>138</v>
      </c>
      <c r="P42" s="566">
        <f>N42+N43</f>
        <v>0</v>
      </c>
      <c r="Q42" s="567"/>
      <c r="R42" s="557">
        <f>B14</f>
        <v>6</v>
      </c>
      <c r="S42" s="557"/>
      <c r="T42" s="557"/>
      <c r="U42" s="557"/>
      <c r="V42" s="557"/>
      <c r="W42" s="570">
        <f>B10</f>
        <v>4</v>
      </c>
      <c r="X42" s="570"/>
      <c r="Y42" s="570"/>
      <c r="Z42" s="570"/>
      <c r="AA42" s="570"/>
      <c r="AB42" s="570">
        <f>B4</f>
        <v>1</v>
      </c>
      <c r="AC42" s="570"/>
      <c r="AD42" s="570"/>
      <c r="AE42" s="572">
        <v>4</v>
      </c>
      <c r="AF42" s="724">
        <v>0.48958333333333331</v>
      </c>
      <c r="AG42" s="725"/>
      <c r="AH42" s="557">
        <f>AF8</f>
        <v>3</v>
      </c>
      <c r="AI42" s="557"/>
      <c r="AJ42" s="557"/>
      <c r="AK42" s="557"/>
      <c r="AL42" s="557"/>
      <c r="AM42" s="558">
        <f>AP42+AP43</f>
        <v>0</v>
      </c>
      <c r="AN42" s="559"/>
      <c r="AO42" s="562" t="s">
        <v>137</v>
      </c>
      <c r="AP42" s="128"/>
      <c r="AQ42" s="10" t="s">
        <v>135</v>
      </c>
      <c r="AR42" s="128"/>
      <c r="AS42" s="564" t="s">
        <v>138</v>
      </c>
      <c r="AT42" s="566">
        <f>AR42+AR43</f>
        <v>0</v>
      </c>
      <c r="AU42" s="567"/>
      <c r="AV42" s="557">
        <f>AF14</f>
        <v>6</v>
      </c>
      <c r="AW42" s="557"/>
      <c r="AX42" s="557"/>
      <c r="AY42" s="557"/>
      <c r="AZ42" s="557"/>
      <c r="BA42" s="570">
        <f>AF10</f>
        <v>4</v>
      </c>
      <c r="BB42" s="570"/>
      <c r="BC42" s="570"/>
      <c r="BD42" s="570"/>
      <c r="BE42" s="570"/>
      <c r="BF42" s="570">
        <f>AF4</f>
        <v>1</v>
      </c>
      <c r="BG42" s="570"/>
      <c r="BH42" s="570"/>
    </row>
    <row r="43" spans="1:60" ht="13.5" customHeight="1" x14ac:dyDescent="0.25">
      <c r="A43" s="572"/>
      <c r="B43" s="726"/>
      <c r="C43" s="727"/>
      <c r="D43" s="557"/>
      <c r="E43" s="557"/>
      <c r="F43" s="557"/>
      <c r="G43" s="557"/>
      <c r="H43" s="557"/>
      <c r="I43" s="560"/>
      <c r="J43" s="561"/>
      <c r="K43" s="563"/>
      <c r="L43" s="15"/>
      <c r="M43" s="11" t="s">
        <v>135</v>
      </c>
      <c r="N43" s="15"/>
      <c r="O43" s="565"/>
      <c r="P43" s="568"/>
      <c r="Q43" s="569"/>
      <c r="R43" s="557"/>
      <c r="S43" s="557"/>
      <c r="T43" s="557"/>
      <c r="U43" s="557"/>
      <c r="V43" s="557"/>
      <c r="W43" s="570"/>
      <c r="X43" s="570"/>
      <c r="Y43" s="570"/>
      <c r="Z43" s="570"/>
      <c r="AA43" s="570"/>
      <c r="AB43" s="570"/>
      <c r="AC43" s="570"/>
      <c r="AD43" s="570"/>
      <c r="AE43" s="572"/>
      <c r="AF43" s="726"/>
      <c r="AG43" s="727"/>
      <c r="AH43" s="557"/>
      <c r="AI43" s="557"/>
      <c r="AJ43" s="557"/>
      <c r="AK43" s="557"/>
      <c r="AL43" s="557"/>
      <c r="AM43" s="560"/>
      <c r="AN43" s="561"/>
      <c r="AO43" s="563"/>
      <c r="AP43" s="127"/>
      <c r="AQ43" s="11" t="s">
        <v>135</v>
      </c>
      <c r="AR43" s="127"/>
      <c r="AS43" s="565"/>
      <c r="AT43" s="568"/>
      <c r="AU43" s="569"/>
      <c r="AV43" s="557"/>
      <c r="AW43" s="557"/>
      <c r="AX43" s="557"/>
      <c r="AY43" s="557"/>
      <c r="AZ43" s="557"/>
      <c r="BA43" s="570"/>
      <c r="BB43" s="570"/>
      <c r="BC43" s="570"/>
      <c r="BD43" s="570"/>
      <c r="BE43" s="570"/>
      <c r="BF43" s="570"/>
      <c r="BG43" s="570"/>
      <c r="BH43" s="570"/>
    </row>
    <row r="44" spans="1:60" ht="13.5" customHeight="1" x14ac:dyDescent="0.25">
      <c r="A44" s="572">
        <v>5</v>
      </c>
      <c r="B44" s="724">
        <v>0.52083333333333337</v>
      </c>
      <c r="C44" s="725"/>
      <c r="D44" s="557">
        <f>B4</f>
        <v>1</v>
      </c>
      <c r="E44" s="557"/>
      <c r="F44" s="557"/>
      <c r="G44" s="557"/>
      <c r="H44" s="557"/>
      <c r="I44" s="558">
        <f>L44+L45</f>
        <v>0</v>
      </c>
      <c r="J44" s="559"/>
      <c r="K44" s="562" t="s">
        <v>137</v>
      </c>
      <c r="L44" s="16"/>
      <c r="M44" s="10" t="s">
        <v>135</v>
      </c>
      <c r="N44" s="16"/>
      <c r="O44" s="564" t="s">
        <v>140</v>
      </c>
      <c r="P44" s="566">
        <f>N44+N45</f>
        <v>0</v>
      </c>
      <c r="Q44" s="567"/>
      <c r="R44" s="557">
        <f>B12</f>
        <v>5</v>
      </c>
      <c r="S44" s="557"/>
      <c r="T44" s="557"/>
      <c r="U44" s="557"/>
      <c r="V44" s="557"/>
      <c r="W44" s="570">
        <f>B14</f>
        <v>6</v>
      </c>
      <c r="X44" s="570"/>
      <c r="Y44" s="570"/>
      <c r="Z44" s="570"/>
      <c r="AA44" s="570"/>
      <c r="AB44" s="570">
        <f>B8</f>
        <v>3</v>
      </c>
      <c r="AC44" s="570"/>
      <c r="AD44" s="570"/>
      <c r="AE44" s="572">
        <v>5</v>
      </c>
      <c r="AF44" s="724">
        <v>0.52083333333333337</v>
      </c>
      <c r="AG44" s="725"/>
      <c r="AH44" s="557">
        <f>AF4</f>
        <v>1</v>
      </c>
      <c r="AI44" s="557"/>
      <c r="AJ44" s="557"/>
      <c r="AK44" s="557"/>
      <c r="AL44" s="557"/>
      <c r="AM44" s="558">
        <f>AP44+AP45</f>
        <v>0</v>
      </c>
      <c r="AN44" s="559"/>
      <c r="AO44" s="562" t="s">
        <v>141</v>
      </c>
      <c r="AP44" s="128"/>
      <c r="AQ44" s="10" t="s">
        <v>135</v>
      </c>
      <c r="AR44" s="128"/>
      <c r="AS44" s="564" t="s">
        <v>140</v>
      </c>
      <c r="AT44" s="566">
        <f>AR44+AR45</f>
        <v>0</v>
      </c>
      <c r="AU44" s="567"/>
      <c r="AV44" s="557">
        <f>AF12</f>
        <v>5</v>
      </c>
      <c r="AW44" s="557"/>
      <c r="AX44" s="557"/>
      <c r="AY44" s="557"/>
      <c r="AZ44" s="557"/>
      <c r="BA44" s="570">
        <f>AF14</f>
        <v>6</v>
      </c>
      <c r="BB44" s="570"/>
      <c r="BC44" s="570"/>
      <c r="BD44" s="570"/>
      <c r="BE44" s="570"/>
      <c r="BF44" s="570">
        <f>AF8</f>
        <v>3</v>
      </c>
      <c r="BG44" s="570"/>
      <c r="BH44" s="570"/>
    </row>
    <row r="45" spans="1:60" ht="13.5" customHeight="1" x14ac:dyDescent="0.25">
      <c r="A45" s="572"/>
      <c r="B45" s="726"/>
      <c r="C45" s="727"/>
      <c r="D45" s="557"/>
      <c r="E45" s="557"/>
      <c r="F45" s="557"/>
      <c r="G45" s="557"/>
      <c r="H45" s="557"/>
      <c r="I45" s="560"/>
      <c r="J45" s="561"/>
      <c r="K45" s="563"/>
      <c r="L45" s="15"/>
      <c r="M45" s="11" t="s">
        <v>135</v>
      </c>
      <c r="N45" s="15"/>
      <c r="O45" s="565"/>
      <c r="P45" s="568"/>
      <c r="Q45" s="569"/>
      <c r="R45" s="557"/>
      <c r="S45" s="557"/>
      <c r="T45" s="557"/>
      <c r="U45" s="557"/>
      <c r="V45" s="557"/>
      <c r="W45" s="570"/>
      <c r="X45" s="570"/>
      <c r="Y45" s="570"/>
      <c r="Z45" s="570"/>
      <c r="AA45" s="570"/>
      <c r="AB45" s="570"/>
      <c r="AC45" s="570"/>
      <c r="AD45" s="570"/>
      <c r="AE45" s="572"/>
      <c r="AF45" s="726"/>
      <c r="AG45" s="727"/>
      <c r="AH45" s="557"/>
      <c r="AI45" s="557"/>
      <c r="AJ45" s="557"/>
      <c r="AK45" s="557"/>
      <c r="AL45" s="557"/>
      <c r="AM45" s="560"/>
      <c r="AN45" s="561"/>
      <c r="AO45" s="563"/>
      <c r="AP45" s="127"/>
      <c r="AQ45" s="11" t="s">
        <v>135</v>
      </c>
      <c r="AR45" s="127"/>
      <c r="AS45" s="565"/>
      <c r="AT45" s="568"/>
      <c r="AU45" s="569"/>
      <c r="AV45" s="557"/>
      <c r="AW45" s="557"/>
      <c r="AX45" s="557"/>
      <c r="AY45" s="557"/>
      <c r="AZ45" s="557"/>
      <c r="BA45" s="570"/>
      <c r="BB45" s="570"/>
      <c r="BC45" s="570"/>
      <c r="BD45" s="570"/>
      <c r="BE45" s="570"/>
      <c r="BF45" s="570"/>
      <c r="BG45" s="570"/>
      <c r="BH45" s="570"/>
    </row>
    <row r="46" spans="1:60" ht="13.5" customHeight="1" x14ac:dyDescent="0.25">
      <c r="A46" s="572">
        <v>6</v>
      </c>
      <c r="B46" s="724">
        <v>0.55208333333333337</v>
      </c>
      <c r="C46" s="725"/>
      <c r="D46" s="557">
        <f>B6</f>
        <v>2</v>
      </c>
      <c r="E46" s="557"/>
      <c r="F46" s="557"/>
      <c r="G46" s="557"/>
      <c r="H46" s="557"/>
      <c r="I46" s="558">
        <f>L46+L47</f>
        <v>0</v>
      </c>
      <c r="J46" s="559"/>
      <c r="K46" s="562" t="s">
        <v>137</v>
      </c>
      <c r="L46" s="16"/>
      <c r="M46" s="10" t="s">
        <v>136</v>
      </c>
      <c r="N46" s="16"/>
      <c r="O46" s="564" t="s">
        <v>138</v>
      </c>
      <c r="P46" s="566">
        <f>N46+N47</f>
        <v>0</v>
      </c>
      <c r="Q46" s="567"/>
      <c r="R46" s="557">
        <f>B10</f>
        <v>4</v>
      </c>
      <c r="S46" s="557"/>
      <c r="T46" s="557"/>
      <c r="U46" s="557"/>
      <c r="V46" s="557"/>
      <c r="W46" s="570">
        <f>B12</f>
        <v>5</v>
      </c>
      <c r="X46" s="570"/>
      <c r="Y46" s="570"/>
      <c r="Z46" s="570"/>
      <c r="AA46" s="570"/>
      <c r="AB46" s="570">
        <f>B4</f>
        <v>1</v>
      </c>
      <c r="AC46" s="570"/>
      <c r="AD46" s="570"/>
      <c r="AE46" s="572">
        <v>6</v>
      </c>
      <c r="AF46" s="724">
        <v>0.55208333333333337</v>
      </c>
      <c r="AG46" s="725"/>
      <c r="AH46" s="557">
        <f>AF6</f>
        <v>2</v>
      </c>
      <c r="AI46" s="557"/>
      <c r="AJ46" s="557"/>
      <c r="AK46" s="557"/>
      <c r="AL46" s="557"/>
      <c r="AM46" s="558">
        <f>AP46+AP47</f>
        <v>0</v>
      </c>
      <c r="AN46" s="559"/>
      <c r="AO46" s="562" t="s">
        <v>137</v>
      </c>
      <c r="AP46" s="128"/>
      <c r="AQ46" s="10" t="s">
        <v>135</v>
      </c>
      <c r="AR46" s="128"/>
      <c r="AS46" s="564" t="s">
        <v>138</v>
      </c>
      <c r="AT46" s="566">
        <f>AR46+AR47</f>
        <v>0</v>
      </c>
      <c r="AU46" s="567"/>
      <c r="AV46" s="557">
        <f>AF10</f>
        <v>4</v>
      </c>
      <c r="AW46" s="557"/>
      <c r="AX46" s="557"/>
      <c r="AY46" s="557"/>
      <c r="AZ46" s="557"/>
      <c r="BA46" s="570">
        <f>AF12</f>
        <v>5</v>
      </c>
      <c r="BB46" s="570"/>
      <c r="BC46" s="570"/>
      <c r="BD46" s="570"/>
      <c r="BE46" s="570"/>
      <c r="BF46" s="570">
        <f>AF4</f>
        <v>1</v>
      </c>
      <c r="BG46" s="570"/>
      <c r="BH46" s="570"/>
    </row>
    <row r="47" spans="1:60" ht="13.5" customHeight="1" x14ac:dyDescent="0.25">
      <c r="A47" s="572"/>
      <c r="B47" s="726"/>
      <c r="C47" s="727"/>
      <c r="D47" s="557"/>
      <c r="E47" s="557"/>
      <c r="F47" s="557"/>
      <c r="G47" s="557"/>
      <c r="H47" s="557"/>
      <c r="I47" s="560"/>
      <c r="J47" s="561"/>
      <c r="K47" s="563"/>
      <c r="L47" s="15"/>
      <c r="M47" s="11" t="s">
        <v>135</v>
      </c>
      <c r="N47" s="15"/>
      <c r="O47" s="565"/>
      <c r="P47" s="568"/>
      <c r="Q47" s="569"/>
      <c r="R47" s="557"/>
      <c r="S47" s="557"/>
      <c r="T47" s="557"/>
      <c r="U47" s="557"/>
      <c r="V47" s="557"/>
      <c r="W47" s="570"/>
      <c r="X47" s="570"/>
      <c r="Y47" s="570"/>
      <c r="Z47" s="570"/>
      <c r="AA47" s="570"/>
      <c r="AB47" s="570"/>
      <c r="AC47" s="570"/>
      <c r="AD47" s="570"/>
      <c r="AE47" s="572"/>
      <c r="AF47" s="726"/>
      <c r="AG47" s="727"/>
      <c r="AH47" s="557"/>
      <c r="AI47" s="557"/>
      <c r="AJ47" s="557"/>
      <c r="AK47" s="557"/>
      <c r="AL47" s="557"/>
      <c r="AM47" s="560"/>
      <c r="AN47" s="561"/>
      <c r="AO47" s="563"/>
      <c r="AP47" s="127"/>
      <c r="AQ47" s="11" t="s">
        <v>135</v>
      </c>
      <c r="AR47" s="127"/>
      <c r="AS47" s="565"/>
      <c r="AT47" s="568"/>
      <c r="AU47" s="569"/>
      <c r="AV47" s="557"/>
      <c r="AW47" s="557"/>
      <c r="AX47" s="557"/>
      <c r="AY47" s="557"/>
      <c r="AZ47" s="557"/>
      <c r="BA47" s="570"/>
      <c r="BB47" s="570"/>
      <c r="BC47" s="570"/>
      <c r="BD47" s="570"/>
      <c r="BE47" s="570"/>
      <c r="BF47" s="570"/>
      <c r="BG47" s="570"/>
      <c r="BH47" s="570"/>
    </row>
    <row r="48" spans="1:60" ht="13.5" customHeight="1" x14ac:dyDescent="0.25">
      <c r="A48" s="572">
        <v>7</v>
      </c>
      <c r="B48" s="724">
        <v>0.58333333333333337</v>
      </c>
      <c r="C48" s="725"/>
      <c r="D48" s="557">
        <f>B4</f>
        <v>1</v>
      </c>
      <c r="E48" s="557"/>
      <c r="F48" s="557"/>
      <c r="G48" s="557"/>
      <c r="H48" s="557"/>
      <c r="I48" s="558">
        <f>L48+L49</f>
        <v>0</v>
      </c>
      <c r="J48" s="559"/>
      <c r="K48" s="562" t="s">
        <v>137</v>
      </c>
      <c r="L48" s="16"/>
      <c r="M48" s="10" t="s">
        <v>135</v>
      </c>
      <c r="N48" s="16"/>
      <c r="O48" s="564" t="s">
        <v>138</v>
      </c>
      <c r="P48" s="566">
        <f>N48+N49</f>
        <v>0</v>
      </c>
      <c r="Q48" s="567"/>
      <c r="R48" s="557">
        <f>B14</f>
        <v>6</v>
      </c>
      <c r="S48" s="557"/>
      <c r="T48" s="557"/>
      <c r="U48" s="557"/>
      <c r="V48" s="557"/>
      <c r="W48" s="570">
        <f>B10</f>
        <v>4</v>
      </c>
      <c r="X48" s="570"/>
      <c r="Y48" s="570"/>
      <c r="Z48" s="570"/>
      <c r="AA48" s="570"/>
      <c r="AB48" s="570">
        <f>B6</f>
        <v>2</v>
      </c>
      <c r="AC48" s="570"/>
      <c r="AD48" s="570"/>
      <c r="AE48" s="572">
        <v>7</v>
      </c>
      <c r="AF48" s="724">
        <v>0.58333333333333337</v>
      </c>
      <c r="AG48" s="725"/>
      <c r="AH48" s="557">
        <f>AF4</f>
        <v>1</v>
      </c>
      <c r="AI48" s="557"/>
      <c r="AJ48" s="557"/>
      <c r="AK48" s="557"/>
      <c r="AL48" s="557"/>
      <c r="AM48" s="558">
        <f>AP48+AP49</f>
        <v>0</v>
      </c>
      <c r="AN48" s="559"/>
      <c r="AO48" s="562" t="s">
        <v>137</v>
      </c>
      <c r="AP48" s="128"/>
      <c r="AQ48" s="10" t="s">
        <v>135</v>
      </c>
      <c r="AR48" s="128"/>
      <c r="AS48" s="564" t="s">
        <v>138</v>
      </c>
      <c r="AT48" s="566">
        <f>AR48+AR49</f>
        <v>0</v>
      </c>
      <c r="AU48" s="567"/>
      <c r="AV48" s="557">
        <f>AF14</f>
        <v>6</v>
      </c>
      <c r="AW48" s="557"/>
      <c r="AX48" s="557"/>
      <c r="AY48" s="557"/>
      <c r="AZ48" s="557"/>
      <c r="BA48" s="570">
        <f>AF10</f>
        <v>4</v>
      </c>
      <c r="BB48" s="570"/>
      <c r="BC48" s="570"/>
      <c r="BD48" s="570"/>
      <c r="BE48" s="570"/>
      <c r="BF48" s="570">
        <f>AF6</f>
        <v>2</v>
      </c>
      <c r="BG48" s="570"/>
      <c r="BH48" s="570"/>
    </row>
    <row r="49" spans="1:60" ht="13.5" customHeight="1" x14ac:dyDescent="0.25">
      <c r="A49" s="572"/>
      <c r="B49" s="726"/>
      <c r="C49" s="727"/>
      <c r="D49" s="557"/>
      <c r="E49" s="557"/>
      <c r="F49" s="557"/>
      <c r="G49" s="557"/>
      <c r="H49" s="557"/>
      <c r="I49" s="560"/>
      <c r="J49" s="561"/>
      <c r="K49" s="563"/>
      <c r="L49" s="15"/>
      <c r="M49" s="11" t="s">
        <v>135</v>
      </c>
      <c r="N49" s="15"/>
      <c r="O49" s="565"/>
      <c r="P49" s="568"/>
      <c r="Q49" s="569"/>
      <c r="R49" s="557"/>
      <c r="S49" s="557"/>
      <c r="T49" s="557"/>
      <c r="U49" s="557"/>
      <c r="V49" s="557"/>
      <c r="W49" s="570"/>
      <c r="X49" s="570"/>
      <c r="Y49" s="570"/>
      <c r="Z49" s="570"/>
      <c r="AA49" s="570"/>
      <c r="AB49" s="570"/>
      <c r="AC49" s="570"/>
      <c r="AD49" s="570"/>
      <c r="AE49" s="572"/>
      <c r="AF49" s="726"/>
      <c r="AG49" s="727"/>
      <c r="AH49" s="557"/>
      <c r="AI49" s="557"/>
      <c r="AJ49" s="557"/>
      <c r="AK49" s="557"/>
      <c r="AL49" s="557"/>
      <c r="AM49" s="560"/>
      <c r="AN49" s="561"/>
      <c r="AO49" s="563"/>
      <c r="AP49" s="127"/>
      <c r="AQ49" s="11" t="s">
        <v>135</v>
      </c>
      <c r="AR49" s="127"/>
      <c r="AS49" s="565"/>
      <c r="AT49" s="568"/>
      <c r="AU49" s="569"/>
      <c r="AV49" s="557"/>
      <c r="AW49" s="557"/>
      <c r="AX49" s="557"/>
      <c r="AY49" s="557"/>
      <c r="AZ49" s="557"/>
      <c r="BA49" s="570"/>
      <c r="BB49" s="570"/>
      <c r="BC49" s="570"/>
      <c r="BD49" s="570"/>
      <c r="BE49" s="570"/>
      <c r="BF49" s="570"/>
      <c r="BG49" s="570"/>
      <c r="BH49" s="570"/>
    </row>
    <row r="50" spans="1:60" ht="13.5" customHeight="1" x14ac:dyDescent="0.25">
      <c r="A50" s="572">
        <v>8</v>
      </c>
      <c r="B50" s="575">
        <v>0.61458333333333337</v>
      </c>
      <c r="C50" s="576"/>
      <c r="D50" s="557">
        <f>B10</f>
        <v>4</v>
      </c>
      <c r="E50" s="557"/>
      <c r="F50" s="557"/>
      <c r="G50" s="557"/>
      <c r="H50" s="557"/>
      <c r="I50" s="558">
        <f>L50+L51</f>
        <v>0</v>
      </c>
      <c r="J50" s="559"/>
      <c r="K50" s="562" t="s">
        <v>137</v>
      </c>
      <c r="L50" s="16"/>
      <c r="M50" s="10" t="s">
        <v>135</v>
      </c>
      <c r="N50" s="16"/>
      <c r="O50" s="564" t="s">
        <v>138</v>
      </c>
      <c r="P50" s="566">
        <f>N50+N51</f>
        <v>0</v>
      </c>
      <c r="Q50" s="567"/>
      <c r="R50" s="557">
        <f>B12</f>
        <v>5</v>
      </c>
      <c r="S50" s="557"/>
      <c r="T50" s="557"/>
      <c r="U50" s="557"/>
      <c r="V50" s="557"/>
      <c r="W50" s="570">
        <f>B4</f>
        <v>1</v>
      </c>
      <c r="X50" s="570"/>
      <c r="Y50" s="570"/>
      <c r="Z50" s="570"/>
      <c r="AA50" s="570"/>
      <c r="AB50" s="570">
        <f>B14</f>
        <v>6</v>
      </c>
      <c r="AC50" s="570"/>
      <c r="AD50" s="570"/>
      <c r="AE50" s="572">
        <v>8</v>
      </c>
      <c r="AF50" s="575">
        <v>0.61458333333333337</v>
      </c>
      <c r="AG50" s="576"/>
      <c r="AH50" s="557">
        <f>AF10</f>
        <v>4</v>
      </c>
      <c r="AI50" s="557"/>
      <c r="AJ50" s="557"/>
      <c r="AK50" s="557"/>
      <c r="AL50" s="557"/>
      <c r="AM50" s="558">
        <f>AP50+AP51</f>
        <v>0</v>
      </c>
      <c r="AN50" s="559"/>
      <c r="AO50" s="562" t="s">
        <v>137</v>
      </c>
      <c r="AP50" s="128"/>
      <c r="AQ50" s="10" t="s">
        <v>135</v>
      </c>
      <c r="AR50" s="128"/>
      <c r="AS50" s="564" t="s">
        <v>138</v>
      </c>
      <c r="AT50" s="566">
        <f>AR50+AR51</f>
        <v>0</v>
      </c>
      <c r="AU50" s="567"/>
      <c r="AV50" s="557">
        <f>AF12</f>
        <v>5</v>
      </c>
      <c r="AW50" s="557"/>
      <c r="AX50" s="557"/>
      <c r="AY50" s="557"/>
      <c r="AZ50" s="557"/>
      <c r="BA50" s="570">
        <f>AF4</f>
        <v>1</v>
      </c>
      <c r="BB50" s="570"/>
      <c r="BC50" s="570"/>
      <c r="BD50" s="570"/>
      <c r="BE50" s="570"/>
      <c r="BF50" s="570">
        <f>AF14</f>
        <v>6</v>
      </c>
      <c r="BG50" s="570"/>
      <c r="BH50" s="570"/>
    </row>
    <row r="51" spans="1:60" ht="13.5" customHeight="1" x14ac:dyDescent="0.25">
      <c r="A51" s="572"/>
      <c r="B51" s="577"/>
      <c r="C51" s="578"/>
      <c r="D51" s="557"/>
      <c r="E51" s="557"/>
      <c r="F51" s="557"/>
      <c r="G51" s="557"/>
      <c r="H51" s="557"/>
      <c r="I51" s="560"/>
      <c r="J51" s="561"/>
      <c r="K51" s="563"/>
      <c r="L51" s="15"/>
      <c r="M51" s="11" t="s">
        <v>135</v>
      </c>
      <c r="N51" s="15"/>
      <c r="O51" s="565"/>
      <c r="P51" s="568"/>
      <c r="Q51" s="569"/>
      <c r="R51" s="557"/>
      <c r="S51" s="557"/>
      <c r="T51" s="557"/>
      <c r="U51" s="557"/>
      <c r="V51" s="557"/>
      <c r="W51" s="570"/>
      <c r="X51" s="570"/>
      <c r="Y51" s="570"/>
      <c r="Z51" s="570"/>
      <c r="AA51" s="570"/>
      <c r="AB51" s="570"/>
      <c r="AC51" s="570"/>
      <c r="AD51" s="570"/>
      <c r="AE51" s="572"/>
      <c r="AF51" s="577"/>
      <c r="AG51" s="578"/>
      <c r="AH51" s="557"/>
      <c r="AI51" s="557"/>
      <c r="AJ51" s="557"/>
      <c r="AK51" s="557"/>
      <c r="AL51" s="557"/>
      <c r="AM51" s="560"/>
      <c r="AN51" s="561"/>
      <c r="AO51" s="563"/>
      <c r="AP51" s="127"/>
      <c r="AQ51" s="11" t="s">
        <v>135</v>
      </c>
      <c r="AR51" s="127"/>
      <c r="AS51" s="565"/>
      <c r="AT51" s="568"/>
      <c r="AU51" s="569"/>
      <c r="AV51" s="557"/>
      <c r="AW51" s="557"/>
      <c r="AX51" s="557"/>
      <c r="AY51" s="557"/>
      <c r="AZ51" s="557"/>
      <c r="BA51" s="570"/>
      <c r="BB51" s="570"/>
      <c r="BC51" s="570"/>
      <c r="BD51" s="570"/>
      <c r="BE51" s="570"/>
      <c r="BF51" s="570"/>
      <c r="BG51" s="570"/>
      <c r="BH51" s="570"/>
    </row>
    <row r="52" spans="1:60" ht="14.25" x14ac:dyDescent="0.25">
      <c r="B52" s="121"/>
      <c r="C52" s="131"/>
      <c r="D52" s="5"/>
      <c r="E52" s="5"/>
      <c r="F52" s="5"/>
      <c r="G52" s="5"/>
      <c r="H52" s="5"/>
      <c r="I52" s="119"/>
      <c r="J52" s="119"/>
      <c r="K52" s="120"/>
      <c r="M52" s="6"/>
      <c r="O52" s="121"/>
      <c r="P52" s="122"/>
      <c r="Q52" s="7"/>
      <c r="R52" s="5"/>
      <c r="S52" s="5"/>
      <c r="T52" s="5"/>
      <c r="U52" s="5"/>
      <c r="V52" s="5"/>
      <c r="W52" s="132"/>
      <c r="X52" s="132"/>
      <c r="Y52" s="132"/>
      <c r="Z52" s="132"/>
      <c r="AA52" s="132"/>
      <c r="AB52" s="132"/>
      <c r="AF52" s="121"/>
      <c r="AG52" s="131"/>
      <c r="AH52" s="5"/>
      <c r="AI52" s="5"/>
      <c r="AJ52" s="5"/>
      <c r="AK52" s="5"/>
      <c r="AL52" s="5"/>
      <c r="AM52" s="119"/>
      <c r="AN52" s="119"/>
      <c r="AO52" s="120"/>
      <c r="AQ52" s="6"/>
      <c r="AS52" s="121"/>
      <c r="AT52" s="122"/>
      <c r="AU52" s="7"/>
      <c r="AV52" s="5"/>
      <c r="AW52" s="5"/>
      <c r="AX52" s="5"/>
      <c r="AY52" s="5"/>
      <c r="AZ52" s="5"/>
      <c r="BA52" s="132"/>
      <c r="BB52" s="132"/>
      <c r="BC52" s="132"/>
      <c r="BD52" s="132"/>
      <c r="BE52" s="132"/>
      <c r="BF52" s="132"/>
    </row>
    <row r="53" spans="1:60" ht="14.25" x14ac:dyDescent="0.25">
      <c r="B53" s="121"/>
      <c r="C53" s="121"/>
      <c r="D53" s="133"/>
      <c r="E53" s="133"/>
      <c r="F53" s="133"/>
      <c r="G53" s="133"/>
      <c r="H53" s="133"/>
      <c r="K53" s="121"/>
      <c r="M53" s="6"/>
      <c r="O53" s="121"/>
      <c r="P53" s="9"/>
      <c r="R53" s="133"/>
      <c r="S53" s="133"/>
      <c r="T53" s="133"/>
      <c r="U53" s="133"/>
      <c r="V53" s="133"/>
      <c r="W53" s="133"/>
      <c r="X53" s="133"/>
      <c r="Y53" s="133"/>
      <c r="Z53" s="133"/>
      <c r="AA53" s="5"/>
      <c r="AB53" s="5"/>
      <c r="AF53" s="121"/>
      <c r="AG53" s="121"/>
      <c r="AH53" s="133"/>
      <c r="AI53" s="133"/>
      <c r="AJ53" s="133"/>
      <c r="AK53" s="133"/>
      <c r="AL53" s="133"/>
      <c r="AO53" s="121"/>
      <c r="AQ53" s="6"/>
      <c r="AS53" s="121"/>
      <c r="AT53" s="9"/>
      <c r="AV53" s="133"/>
      <c r="AW53" s="133"/>
      <c r="AX53" s="133"/>
      <c r="AY53" s="133"/>
      <c r="AZ53" s="133"/>
      <c r="BA53" s="133"/>
      <c r="BB53" s="133"/>
      <c r="BC53" s="133"/>
      <c r="BD53" s="133"/>
      <c r="BE53" s="5"/>
      <c r="BF53" s="5"/>
    </row>
    <row r="54" spans="1:60" ht="13.5" customHeight="1" x14ac:dyDescent="0.25">
      <c r="B54" s="121"/>
      <c r="C54" s="134"/>
      <c r="D54" s="135"/>
      <c r="E54" s="133"/>
      <c r="F54" s="133"/>
      <c r="G54" s="133"/>
      <c r="H54" s="133"/>
      <c r="I54" s="9"/>
      <c r="K54" s="121"/>
      <c r="M54" s="6"/>
      <c r="O54" s="121"/>
      <c r="P54" s="9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F54" s="121"/>
      <c r="AG54" s="134"/>
      <c r="AH54" s="135"/>
      <c r="AI54" s="133"/>
      <c r="AJ54" s="133"/>
      <c r="AK54" s="133"/>
      <c r="AL54" s="133"/>
      <c r="AM54" s="9"/>
      <c r="AO54" s="121"/>
      <c r="AQ54" s="6"/>
      <c r="AS54" s="121"/>
      <c r="AT54" s="9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</row>
    <row r="55" spans="1:60" ht="14.25" x14ac:dyDescent="0.25">
      <c r="B55" s="121"/>
      <c r="C55" s="136"/>
      <c r="D55" s="137"/>
      <c r="E55" s="138"/>
      <c r="F55" s="138"/>
      <c r="G55" s="138"/>
      <c r="H55" s="138"/>
      <c r="I55" s="139"/>
      <c r="J55" s="119"/>
      <c r="K55" s="120"/>
      <c r="M55" s="6"/>
      <c r="O55" s="121"/>
      <c r="P55" s="122"/>
      <c r="Q55" s="7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F55" s="121"/>
      <c r="AG55" s="136"/>
      <c r="AH55" s="137"/>
      <c r="AI55" s="138"/>
      <c r="AJ55" s="138"/>
      <c r="AK55" s="138"/>
      <c r="AL55" s="138"/>
      <c r="AM55" s="139"/>
      <c r="AN55" s="119"/>
      <c r="AO55" s="120"/>
      <c r="AQ55" s="6"/>
      <c r="AS55" s="121"/>
      <c r="AT55" s="122"/>
      <c r="AU55" s="7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</row>
    <row r="56" spans="1:60" ht="14.25" x14ac:dyDescent="0.25">
      <c r="B56" s="121"/>
      <c r="C56" s="131"/>
      <c r="D56" s="138"/>
      <c r="E56" s="138"/>
      <c r="F56" s="138"/>
      <c r="G56" s="138"/>
      <c r="H56" s="138"/>
      <c r="I56" s="119"/>
      <c r="J56" s="119"/>
      <c r="K56" s="120"/>
      <c r="M56" s="6"/>
      <c r="O56" s="121"/>
      <c r="P56" s="122"/>
      <c r="Q56" s="7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F56" s="121"/>
      <c r="AG56" s="131"/>
      <c r="AH56" s="138"/>
      <c r="AI56" s="138"/>
      <c r="AJ56" s="138"/>
      <c r="AK56" s="138"/>
      <c r="AL56" s="138"/>
      <c r="AM56" s="119"/>
      <c r="AN56" s="119"/>
      <c r="AO56" s="120"/>
      <c r="AQ56" s="6"/>
      <c r="AS56" s="121"/>
      <c r="AT56" s="122"/>
      <c r="AU56" s="7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</row>
    <row r="57" spans="1:60" ht="14.25" x14ac:dyDescent="0.25">
      <c r="B57" s="121"/>
      <c r="C57" s="136"/>
      <c r="D57" s="137"/>
      <c r="E57" s="138"/>
      <c r="F57" s="138"/>
      <c r="G57" s="138"/>
      <c r="H57" s="138"/>
      <c r="I57" s="139"/>
      <c r="J57" s="119"/>
      <c r="K57" s="120"/>
      <c r="M57" s="6"/>
      <c r="O57" s="121"/>
      <c r="P57" s="122"/>
      <c r="Q57" s="7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F57" s="121"/>
      <c r="AG57" s="136"/>
      <c r="AH57" s="137"/>
      <c r="AI57" s="138"/>
      <c r="AJ57" s="138"/>
      <c r="AK57" s="138"/>
      <c r="AL57" s="138"/>
      <c r="AM57" s="139"/>
      <c r="AN57" s="119"/>
      <c r="AO57" s="120"/>
      <c r="AQ57" s="6"/>
      <c r="AS57" s="121"/>
      <c r="AT57" s="122"/>
      <c r="AU57" s="7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</row>
    <row r="58" spans="1:60" ht="14.25" x14ac:dyDescent="0.25">
      <c r="B58" s="121"/>
      <c r="C58" s="131"/>
      <c r="D58" s="138"/>
      <c r="E58" s="138"/>
      <c r="F58" s="138"/>
      <c r="G58" s="138"/>
      <c r="H58" s="138"/>
      <c r="I58" s="119"/>
      <c r="J58" s="119"/>
      <c r="K58" s="120"/>
      <c r="M58" s="6"/>
      <c r="O58" s="121"/>
      <c r="P58" s="122"/>
      <c r="Q58" s="7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F58" s="121"/>
      <c r="AG58" s="131"/>
      <c r="AH58" s="138"/>
      <c r="AI58" s="138"/>
      <c r="AJ58" s="138"/>
      <c r="AK58" s="138"/>
      <c r="AL58" s="138"/>
      <c r="AM58" s="119"/>
      <c r="AN58" s="119"/>
      <c r="AO58" s="120"/>
      <c r="AQ58" s="6"/>
      <c r="AS58" s="121"/>
      <c r="AT58" s="122"/>
      <c r="AU58" s="7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</sheetData>
  <mergeCells count="522">
    <mergeCell ref="AV50:AZ51"/>
    <mergeCell ref="P50:Q51"/>
    <mergeCell ref="R50:V51"/>
    <mergeCell ref="W50:AA51"/>
    <mergeCell ref="AB50:AD51"/>
    <mergeCell ref="AE50:AE51"/>
    <mergeCell ref="AF50:AG51"/>
    <mergeCell ref="BA48:BE49"/>
    <mergeCell ref="BF48:BH49"/>
    <mergeCell ref="W48:AA49"/>
    <mergeCell ref="AB48:AD49"/>
    <mergeCell ref="AE48:AE49"/>
    <mergeCell ref="AF48:AG49"/>
    <mergeCell ref="AH48:AL49"/>
    <mergeCell ref="AM48:AN49"/>
    <mergeCell ref="BA50:BE51"/>
    <mergeCell ref="BF50:BH51"/>
    <mergeCell ref="A50:A51"/>
    <mergeCell ref="B50:C51"/>
    <mergeCell ref="D50:H51"/>
    <mergeCell ref="I50:J51"/>
    <mergeCell ref="K50:K51"/>
    <mergeCell ref="O50:O51"/>
    <mergeCell ref="AO48:AO49"/>
    <mergeCell ref="AS48:AS49"/>
    <mergeCell ref="AT48:AU49"/>
    <mergeCell ref="AH50:AL51"/>
    <mergeCell ref="AM50:AN51"/>
    <mergeCell ref="AO50:AO51"/>
    <mergeCell ref="AS50:AS51"/>
    <mergeCell ref="AT50:AU51"/>
    <mergeCell ref="BF46:BH47"/>
    <mergeCell ref="A48:A49"/>
    <mergeCell ref="B48:C49"/>
    <mergeCell ref="D48:H49"/>
    <mergeCell ref="I48:J49"/>
    <mergeCell ref="K48:K49"/>
    <mergeCell ref="O48:O49"/>
    <mergeCell ref="P48:Q49"/>
    <mergeCell ref="R48:V49"/>
    <mergeCell ref="AH46:AL47"/>
    <mergeCell ref="AM46:AN47"/>
    <mergeCell ref="AO46:AO47"/>
    <mergeCell ref="AS46:AS47"/>
    <mergeCell ref="AT46:AU47"/>
    <mergeCell ref="AV46:AZ47"/>
    <mergeCell ref="P46:Q47"/>
    <mergeCell ref="R46:V47"/>
    <mergeCell ref="W46:AA47"/>
    <mergeCell ref="AB46:AD47"/>
    <mergeCell ref="AE46:AE47"/>
    <mergeCell ref="AF46:AG47"/>
    <mergeCell ref="A46:A47"/>
    <mergeCell ref="B46:C47"/>
    <mergeCell ref="AV48:AZ49"/>
    <mergeCell ref="D46:H47"/>
    <mergeCell ref="I46:J47"/>
    <mergeCell ref="K46:K47"/>
    <mergeCell ref="O46:O47"/>
    <mergeCell ref="AO44:AO45"/>
    <mergeCell ref="AS44:AS45"/>
    <mergeCell ref="AT44:AU45"/>
    <mergeCell ref="AV44:AZ45"/>
    <mergeCell ref="BA44:BE45"/>
    <mergeCell ref="BA46:BE47"/>
    <mergeCell ref="BF44:BH45"/>
    <mergeCell ref="W44:AA45"/>
    <mergeCell ref="AB44:AD45"/>
    <mergeCell ref="AE44:AE45"/>
    <mergeCell ref="AF44:AG45"/>
    <mergeCell ref="AH44:AL45"/>
    <mergeCell ref="AM44:AN45"/>
    <mergeCell ref="BA42:BE43"/>
    <mergeCell ref="BF42:BH43"/>
    <mergeCell ref="AM42:AN43"/>
    <mergeCell ref="AO42:AO43"/>
    <mergeCell ref="AS42:AS43"/>
    <mergeCell ref="AT42:AU43"/>
    <mergeCell ref="AV42:AZ43"/>
    <mergeCell ref="A44:A45"/>
    <mergeCell ref="B44:C45"/>
    <mergeCell ref="D44:H45"/>
    <mergeCell ref="I44:J45"/>
    <mergeCell ref="K44:K45"/>
    <mergeCell ref="O44:O45"/>
    <mergeCell ref="P44:Q45"/>
    <mergeCell ref="R44:V45"/>
    <mergeCell ref="AH42:AL43"/>
    <mergeCell ref="P42:Q43"/>
    <mergeCell ref="R42:V43"/>
    <mergeCell ref="W42:AA43"/>
    <mergeCell ref="AB42:AD43"/>
    <mergeCell ref="AE42:AE43"/>
    <mergeCell ref="AF42:AG43"/>
    <mergeCell ref="A42:A43"/>
    <mergeCell ref="B42:C43"/>
    <mergeCell ref="D42:H43"/>
    <mergeCell ref="I42:J43"/>
    <mergeCell ref="K42:K43"/>
    <mergeCell ref="O42:O43"/>
    <mergeCell ref="AS40:AS41"/>
    <mergeCell ref="AT40:AU41"/>
    <mergeCell ref="AV40:AZ41"/>
    <mergeCell ref="BA40:BE41"/>
    <mergeCell ref="BF40:BH41"/>
    <mergeCell ref="W40:AA41"/>
    <mergeCell ref="AB40:AD41"/>
    <mergeCell ref="AE40:AE41"/>
    <mergeCell ref="AF40:AG41"/>
    <mergeCell ref="AH40:AL41"/>
    <mergeCell ref="AM40:AN41"/>
    <mergeCell ref="BF38:BH39"/>
    <mergeCell ref="A40:A41"/>
    <mergeCell ref="B40:C41"/>
    <mergeCell ref="D40:H41"/>
    <mergeCell ref="I40:J41"/>
    <mergeCell ref="K40:K41"/>
    <mergeCell ref="O40:O41"/>
    <mergeCell ref="P40:Q41"/>
    <mergeCell ref="R40:V41"/>
    <mergeCell ref="AH38:AL39"/>
    <mergeCell ref="AM38:AN39"/>
    <mergeCell ref="AO38:AO39"/>
    <mergeCell ref="AS38:AS39"/>
    <mergeCell ref="AT38:AU39"/>
    <mergeCell ref="AV38:AZ39"/>
    <mergeCell ref="P38:Q39"/>
    <mergeCell ref="R38:V39"/>
    <mergeCell ref="W38:AA39"/>
    <mergeCell ref="AB38:AD39"/>
    <mergeCell ref="AE38:AE39"/>
    <mergeCell ref="AF38:AG39"/>
    <mergeCell ref="A38:A39"/>
    <mergeCell ref="B38:C39"/>
    <mergeCell ref="AO40:AO41"/>
    <mergeCell ref="D38:H39"/>
    <mergeCell ref="I38:J39"/>
    <mergeCell ref="K38:K39"/>
    <mergeCell ref="O38:O39"/>
    <mergeCell ref="AO36:AO37"/>
    <mergeCell ref="AS36:AS37"/>
    <mergeCell ref="AT36:AU37"/>
    <mergeCell ref="AV36:AZ37"/>
    <mergeCell ref="BA36:BE37"/>
    <mergeCell ref="BA38:BE39"/>
    <mergeCell ref="BF36:BH37"/>
    <mergeCell ref="W36:AA37"/>
    <mergeCell ref="AB36:AD37"/>
    <mergeCell ref="AE36:AE37"/>
    <mergeCell ref="AF36:AG37"/>
    <mergeCell ref="AH36:AL37"/>
    <mergeCell ref="AM36:AN37"/>
    <mergeCell ref="BA34:BE35"/>
    <mergeCell ref="BF34:BH35"/>
    <mergeCell ref="AF34:AG35"/>
    <mergeCell ref="AH34:AI35"/>
    <mergeCell ref="AJ34:AL35"/>
    <mergeCell ref="AM34:AO35"/>
    <mergeCell ref="AP34:AZ35"/>
    <mergeCell ref="A36:A37"/>
    <mergeCell ref="B36:C37"/>
    <mergeCell ref="D36:H37"/>
    <mergeCell ref="I36:J37"/>
    <mergeCell ref="K36:K37"/>
    <mergeCell ref="O36:O37"/>
    <mergeCell ref="P36:Q37"/>
    <mergeCell ref="R36:V37"/>
    <mergeCell ref="AE34:AE35"/>
    <mergeCell ref="BF31:BH32"/>
    <mergeCell ref="A34:A35"/>
    <mergeCell ref="B34:C35"/>
    <mergeCell ref="D34:E35"/>
    <mergeCell ref="F34:H35"/>
    <mergeCell ref="I34:K35"/>
    <mergeCell ref="L34:V35"/>
    <mergeCell ref="W34:AA35"/>
    <mergeCell ref="AB34:AD35"/>
    <mergeCell ref="AH31:AL32"/>
    <mergeCell ref="AM31:AN32"/>
    <mergeCell ref="AO31:AO32"/>
    <mergeCell ref="AS31:AS32"/>
    <mergeCell ref="AT31:AU32"/>
    <mergeCell ref="AV31:AZ32"/>
    <mergeCell ref="P31:Q32"/>
    <mergeCell ref="R31:V32"/>
    <mergeCell ref="W31:AA32"/>
    <mergeCell ref="AB31:AD32"/>
    <mergeCell ref="AE31:AE32"/>
    <mergeCell ref="AF31:AG32"/>
    <mergeCell ref="A31:A32"/>
    <mergeCell ref="B31:C32"/>
    <mergeCell ref="D31:H32"/>
    <mergeCell ref="I31:J32"/>
    <mergeCell ref="K31:K32"/>
    <mergeCell ref="O31:O32"/>
    <mergeCell ref="AO29:AO30"/>
    <mergeCell ref="AS29:AS30"/>
    <mergeCell ref="AT29:AU30"/>
    <mergeCell ref="AV29:AZ30"/>
    <mergeCell ref="BA29:BE30"/>
    <mergeCell ref="BA31:BE32"/>
    <mergeCell ref="BF29:BH30"/>
    <mergeCell ref="W29:AA30"/>
    <mergeCell ref="AB29:AD30"/>
    <mergeCell ref="AE29:AE30"/>
    <mergeCell ref="AF29:AG30"/>
    <mergeCell ref="AH29:AL30"/>
    <mergeCell ref="AM29:AN30"/>
    <mergeCell ref="BA27:BE28"/>
    <mergeCell ref="BF27:BH28"/>
    <mergeCell ref="AM27:AN28"/>
    <mergeCell ref="AO27:AO28"/>
    <mergeCell ref="AS27:AS28"/>
    <mergeCell ref="AT27:AU28"/>
    <mergeCell ref="AV27:AZ28"/>
    <mergeCell ref="A29:A30"/>
    <mergeCell ref="B29:C30"/>
    <mergeCell ref="D29:H30"/>
    <mergeCell ref="I29:J30"/>
    <mergeCell ref="K29:K30"/>
    <mergeCell ref="O29:O30"/>
    <mergeCell ref="P29:Q30"/>
    <mergeCell ref="R29:V30"/>
    <mergeCell ref="AH27:AL28"/>
    <mergeCell ref="P27:Q28"/>
    <mergeCell ref="R27:V28"/>
    <mergeCell ref="W27:AA28"/>
    <mergeCell ref="AB27:AD28"/>
    <mergeCell ref="AE27:AE28"/>
    <mergeCell ref="AF27:AG28"/>
    <mergeCell ref="A27:A28"/>
    <mergeCell ref="B27:C28"/>
    <mergeCell ref="D27:H28"/>
    <mergeCell ref="I27:J28"/>
    <mergeCell ref="K27:K28"/>
    <mergeCell ref="O27:O28"/>
    <mergeCell ref="AS25:AS26"/>
    <mergeCell ref="AT25:AU26"/>
    <mergeCell ref="AV25:AZ26"/>
    <mergeCell ref="BA25:BE26"/>
    <mergeCell ref="BF25:BH26"/>
    <mergeCell ref="W25:AA26"/>
    <mergeCell ref="AB25:AD26"/>
    <mergeCell ref="AE25:AE26"/>
    <mergeCell ref="AF25:AG26"/>
    <mergeCell ref="AH25:AL26"/>
    <mergeCell ref="AM25:AN26"/>
    <mergeCell ref="BF23:BH24"/>
    <mergeCell ref="A25:A26"/>
    <mergeCell ref="B25:C26"/>
    <mergeCell ref="D25:H26"/>
    <mergeCell ref="I25:J26"/>
    <mergeCell ref="K25:K26"/>
    <mergeCell ref="O25:O26"/>
    <mergeCell ref="P25:Q26"/>
    <mergeCell ref="R25:V26"/>
    <mergeCell ref="AH23:AL24"/>
    <mergeCell ref="AM23:AN24"/>
    <mergeCell ref="AO23:AO24"/>
    <mergeCell ref="AS23:AS24"/>
    <mergeCell ref="AT23:AU24"/>
    <mergeCell ref="AV23:AZ24"/>
    <mergeCell ref="P23:Q24"/>
    <mergeCell ref="R23:V24"/>
    <mergeCell ref="W23:AA24"/>
    <mergeCell ref="AB23:AD24"/>
    <mergeCell ref="AE23:AE24"/>
    <mergeCell ref="AF23:AG24"/>
    <mergeCell ref="A23:A24"/>
    <mergeCell ref="B23:C24"/>
    <mergeCell ref="AO25:AO26"/>
    <mergeCell ref="D23:H24"/>
    <mergeCell ref="I23:J24"/>
    <mergeCell ref="K23:K24"/>
    <mergeCell ref="O23:O24"/>
    <mergeCell ref="AO21:AO22"/>
    <mergeCell ref="AS21:AS22"/>
    <mergeCell ref="AT21:AU22"/>
    <mergeCell ref="AV21:AZ22"/>
    <mergeCell ref="BA21:BE22"/>
    <mergeCell ref="BA23:BE24"/>
    <mergeCell ref="BF21:BH22"/>
    <mergeCell ref="W21:AA22"/>
    <mergeCell ref="AB21:AD22"/>
    <mergeCell ref="AE21:AE22"/>
    <mergeCell ref="AF21:AG22"/>
    <mergeCell ref="AH21:AL22"/>
    <mergeCell ref="AM21:AN22"/>
    <mergeCell ref="BA19:BE20"/>
    <mergeCell ref="BF19:BH20"/>
    <mergeCell ref="AM19:AN20"/>
    <mergeCell ref="AO19:AO20"/>
    <mergeCell ref="AS19:AS20"/>
    <mergeCell ref="AT19:AU20"/>
    <mergeCell ref="AV19:AZ20"/>
    <mergeCell ref="A21:A22"/>
    <mergeCell ref="B21:C22"/>
    <mergeCell ref="D21:H22"/>
    <mergeCell ref="I21:J22"/>
    <mergeCell ref="K21:K22"/>
    <mergeCell ref="O21:O22"/>
    <mergeCell ref="P21:Q22"/>
    <mergeCell ref="R21:V22"/>
    <mergeCell ref="AH19:AL20"/>
    <mergeCell ref="P19:Q20"/>
    <mergeCell ref="R19:V20"/>
    <mergeCell ref="W19:AA20"/>
    <mergeCell ref="AB19:AD20"/>
    <mergeCell ref="AE19:AE20"/>
    <mergeCell ref="AF19:AG20"/>
    <mergeCell ref="AM17:AO18"/>
    <mergeCell ref="AP17:AZ18"/>
    <mergeCell ref="BA17:BE18"/>
    <mergeCell ref="BF17:BH18"/>
    <mergeCell ref="A19:A20"/>
    <mergeCell ref="B19:C20"/>
    <mergeCell ref="D19:H20"/>
    <mergeCell ref="I19:J20"/>
    <mergeCell ref="K19:K20"/>
    <mergeCell ref="O19:O20"/>
    <mergeCell ref="W17:AA18"/>
    <mergeCell ref="AB17:AD18"/>
    <mergeCell ref="AE17:AE18"/>
    <mergeCell ref="AF17:AG18"/>
    <mergeCell ref="AH17:AI18"/>
    <mergeCell ref="AJ17:AL18"/>
    <mergeCell ref="A17:A18"/>
    <mergeCell ref="B17:C18"/>
    <mergeCell ref="D17:E18"/>
    <mergeCell ref="F17:H18"/>
    <mergeCell ref="I17:K18"/>
    <mergeCell ref="L17:V18"/>
    <mergeCell ref="BH14:BH15"/>
    <mergeCell ref="D15:F15"/>
    <mergeCell ref="G15:I15"/>
    <mergeCell ref="J15:L15"/>
    <mergeCell ref="M15:O15"/>
    <mergeCell ref="P15:R15"/>
    <mergeCell ref="AH15:AJ15"/>
    <mergeCell ref="AC14:AC15"/>
    <mergeCell ref="AD14:AD15"/>
    <mergeCell ref="AE14:AE15"/>
    <mergeCell ref="AF14:AG15"/>
    <mergeCell ref="AW14:AY15"/>
    <mergeCell ref="AZ14:BB15"/>
    <mergeCell ref="AK15:AM15"/>
    <mergeCell ref="AN15:AP15"/>
    <mergeCell ref="AQ15:AS15"/>
    <mergeCell ref="AT15:AV15"/>
    <mergeCell ref="A14:A15"/>
    <mergeCell ref="B14:C15"/>
    <mergeCell ref="S14:U15"/>
    <mergeCell ref="V14:X15"/>
    <mergeCell ref="Y14:Z15"/>
    <mergeCell ref="AA14:AB15"/>
    <mergeCell ref="BC12:BD13"/>
    <mergeCell ref="BE12:BF13"/>
    <mergeCell ref="BG12:BG13"/>
    <mergeCell ref="A12:A13"/>
    <mergeCell ref="B12:C13"/>
    <mergeCell ref="BC14:BD15"/>
    <mergeCell ref="BE14:BF15"/>
    <mergeCell ref="BG14:BG15"/>
    <mergeCell ref="BH12:BH13"/>
    <mergeCell ref="D13:F13"/>
    <mergeCell ref="G13:I13"/>
    <mergeCell ref="J13:L13"/>
    <mergeCell ref="M13:O13"/>
    <mergeCell ref="S13:U13"/>
    <mergeCell ref="AH13:AJ13"/>
    <mergeCell ref="AC12:AC13"/>
    <mergeCell ref="AD12:AD13"/>
    <mergeCell ref="AE12:AE13"/>
    <mergeCell ref="AF12:AG13"/>
    <mergeCell ref="AT12:AV13"/>
    <mergeCell ref="AZ12:BB13"/>
    <mergeCell ref="AK13:AM13"/>
    <mergeCell ref="AN13:AP13"/>
    <mergeCell ref="AQ13:AS13"/>
    <mergeCell ref="AW13:AY13"/>
    <mergeCell ref="P12:R13"/>
    <mergeCell ref="V12:X13"/>
    <mergeCell ref="Y12:Z13"/>
    <mergeCell ref="AA12:AB13"/>
    <mergeCell ref="BH10:BH11"/>
    <mergeCell ref="D11:F11"/>
    <mergeCell ref="G11:I11"/>
    <mergeCell ref="J11:L11"/>
    <mergeCell ref="P11:R11"/>
    <mergeCell ref="S11:U11"/>
    <mergeCell ref="AH11:AJ11"/>
    <mergeCell ref="AC10:AC11"/>
    <mergeCell ref="AD10:AD11"/>
    <mergeCell ref="AE10:AE11"/>
    <mergeCell ref="AF10:AG11"/>
    <mergeCell ref="AQ10:AS11"/>
    <mergeCell ref="AZ10:BB11"/>
    <mergeCell ref="AK11:AM11"/>
    <mergeCell ref="AN11:AP11"/>
    <mergeCell ref="AT11:AV11"/>
    <mergeCell ref="AW11:AY11"/>
    <mergeCell ref="A10:A11"/>
    <mergeCell ref="B10:C11"/>
    <mergeCell ref="M10:O11"/>
    <mergeCell ref="V10:X11"/>
    <mergeCell ref="Y10:Z11"/>
    <mergeCell ref="AA10:AB11"/>
    <mergeCell ref="BC8:BD9"/>
    <mergeCell ref="BE8:BF9"/>
    <mergeCell ref="BG8:BG9"/>
    <mergeCell ref="A8:A9"/>
    <mergeCell ref="B8:C9"/>
    <mergeCell ref="BC10:BD11"/>
    <mergeCell ref="BE10:BF11"/>
    <mergeCell ref="BG10:BG11"/>
    <mergeCell ref="BH8:BH9"/>
    <mergeCell ref="D9:F9"/>
    <mergeCell ref="G9:I9"/>
    <mergeCell ref="M9:O9"/>
    <mergeCell ref="P9:R9"/>
    <mergeCell ref="S9:U9"/>
    <mergeCell ref="AH9:AJ9"/>
    <mergeCell ref="AC8:AC9"/>
    <mergeCell ref="AD8:AD9"/>
    <mergeCell ref="AE8:AE9"/>
    <mergeCell ref="AF8:AG9"/>
    <mergeCell ref="AN8:AP9"/>
    <mergeCell ref="AZ8:BB9"/>
    <mergeCell ref="AK9:AM9"/>
    <mergeCell ref="AQ9:AS9"/>
    <mergeCell ref="AT9:AV9"/>
    <mergeCell ref="AW9:AY9"/>
    <mergeCell ref="J8:L9"/>
    <mergeCell ref="V8:X9"/>
    <mergeCell ref="Y8:Z9"/>
    <mergeCell ref="AA8:AB9"/>
    <mergeCell ref="BH6:BH7"/>
    <mergeCell ref="D7:F7"/>
    <mergeCell ref="J7:L7"/>
    <mergeCell ref="M7:O7"/>
    <mergeCell ref="P7:R7"/>
    <mergeCell ref="S7:U7"/>
    <mergeCell ref="AH7:AJ7"/>
    <mergeCell ref="AC6:AC7"/>
    <mergeCell ref="AD6:AD7"/>
    <mergeCell ref="AE6:AE7"/>
    <mergeCell ref="AF6:AG7"/>
    <mergeCell ref="AK6:AM7"/>
    <mergeCell ref="AZ6:BB7"/>
    <mergeCell ref="AN7:AP7"/>
    <mergeCell ref="AQ7:AS7"/>
    <mergeCell ref="AT7:AV7"/>
    <mergeCell ref="AW7:AY7"/>
    <mergeCell ref="A6:A7"/>
    <mergeCell ref="B6:C7"/>
    <mergeCell ref="G6:I7"/>
    <mergeCell ref="V6:X7"/>
    <mergeCell ref="Y6:Z7"/>
    <mergeCell ref="AA6:AB7"/>
    <mergeCell ref="BC4:BD5"/>
    <mergeCell ref="BE4:BF5"/>
    <mergeCell ref="BG4:BG5"/>
    <mergeCell ref="A4:A5"/>
    <mergeCell ref="B4:C5"/>
    <mergeCell ref="D4:F5"/>
    <mergeCell ref="BC6:BD7"/>
    <mergeCell ref="BE6:BF7"/>
    <mergeCell ref="BG6:BG7"/>
    <mergeCell ref="BH4:BH5"/>
    <mergeCell ref="G5:I5"/>
    <mergeCell ref="J5:L5"/>
    <mergeCell ref="M5:O5"/>
    <mergeCell ref="P5:R5"/>
    <mergeCell ref="S5:U5"/>
    <mergeCell ref="AK5:AM5"/>
    <mergeCell ref="AC4:AC5"/>
    <mergeCell ref="AD4:AD5"/>
    <mergeCell ref="AE4:AE5"/>
    <mergeCell ref="AF4:AG5"/>
    <mergeCell ref="AH4:AJ5"/>
    <mergeCell ref="AZ4:BB5"/>
    <mergeCell ref="AN5:AP5"/>
    <mergeCell ref="AQ5:AS5"/>
    <mergeCell ref="AT5:AV5"/>
    <mergeCell ref="AW5:AY5"/>
    <mergeCell ref="V4:X5"/>
    <mergeCell ref="Y4:Z5"/>
    <mergeCell ref="AA4:AB5"/>
    <mergeCell ref="BC2:BD3"/>
    <mergeCell ref="BE2:BF3"/>
    <mergeCell ref="BG2:BG3"/>
    <mergeCell ref="BH2:BH3"/>
    <mergeCell ref="AF2:AG3"/>
    <mergeCell ref="AH2:AJ3"/>
    <mergeCell ref="AK2:AM3"/>
    <mergeCell ref="AN2:AP3"/>
    <mergeCell ref="AQ2:AS3"/>
    <mergeCell ref="AT2:AV3"/>
    <mergeCell ref="V2:X3"/>
    <mergeCell ref="Y2:Z3"/>
    <mergeCell ref="AA2:AB3"/>
    <mergeCell ref="AC2:AC3"/>
    <mergeCell ref="AD2:AD3"/>
    <mergeCell ref="AE2:AE3"/>
    <mergeCell ref="AM1:AX1"/>
    <mergeCell ref="AY1:BG1"/>
    <mergeCell ref="A2:A3"/>
    <mergeCell ref="B2:C3"/>
    <mergeCell ref="D2:F3"/>
    <mergeCell ref="G2:I3"/>
    <mergeCell ref="J2:L3"/>
    <mergeCell ref="M2:O3"/>
    <mergeCell ref="P2:R3"/>
    <mergeCell ref="S2:U3"/>
    <mergeCell ref="A1:B1"/>
    <mergeCell ref="C1:E1"/>
    <mergeCell ref="I1:T1"/>
    <mergeCell ref="U1:AC1"/>
    <mergeCell ref="AE1:AF1"/>
    <mergeCell ref="AG1:AI1"/>
    <mergeCell ref="AW2:AY3"/>
    <mergeCell ref="AZ2:BB3"/>
  </mergeCells>
  <phoneticPr fontId="6"/>
  <pageMargins left="0.78740157480314965" right="0.78740157480314965" top="0.98425196850393704" bottom="0.98425196850393704" header="0.31496062992125984" footer="0.51181102362204722"/>
  <pageSetup paperSize="9" orientation="portrait" horizontalDpi="4294967293" r:id="rId1"/>
  <headerFooter alignWithMargins="0">
    <oddHeader>&amp;C&amp;"ＭＳ Ｐゴシック,太字"&amp;16平成２８年度　第３３回ニッサングリーンカップ
山梨県少年サッカー選手権大会</oddHeader>
    <oddFooter>&amp;C試合結果・警告退場の報告は午後4時までに下記ＦＡＸ番号へご報告ください。
4種広報部ＦＡＸ055-251-7164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4B45-DB5F-4F28-AAA7-F00F31BE45B0}">
  <sheetPr>
    <tabColor rgb="FF0070C0"/>
  </sheetPr>
  <dimension ref="A1:X46"/>
  <sheetViews>
    <sheetView view="pageBreakPreview" zoomScaleNormal="60" zoomScaleSheetLayoutView="100" zoomScalePageLayoutView="85" workbookViewId="0">
      <selection activeCell="W17" sqref="W17:W18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tr">
        <f>リーグ戦表!A6</f>
        <v>Ａ　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Ａ　</v>
      </c>
      <c r="C3" s="347"/>
      <c r="D3" s="350" t="str">
        <f>B5</f>
        <v>VF甲府U-12</v>
      </c>
      <c r="E3" s="351"/>
      <c r="F3" s="352"/>
      <c r="G3" s="350" t="str">
        <f>B7</f>
        <v>FCトラベッソ</v>
      </c>
      <c r="H3" s="351"/>
      <c r="I3" s="352"/>
      <c r="J3" s="350" t="str">
        <f>B9</f>
        <v>VCひがしJr</v>
      </c>
      <c r="K3" s="351"/>
      <c r="L3" s="352"/>
      <c r="M3" s="350" t="str">
        <f>B11</f>
        <v>リヴィエールFC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324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116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322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323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324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Ａ　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326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VCひがしJr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リヴィエールFC</v>
      </c>
      <c r="S17" s="389"/>
      <c r="T17" s="389"/>
      <c r="U17" s="389"/>
      <c r="V17" s="362"/>
      <c r="W17" s="407" t="str">
        <f>B7</f>
        <v>FCトラベッソ</v>
      </c>
      <c r="X17" s="407" t="str">
        <f>B5</f>
        <v>VF甲府U-12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VF甲府U-12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FCトラベッソ</v>
      </c>
      <c r="S19" s="389"/>
      <c r="T19" s="389"/>
      <c r="U19" s="389"/>
      <c r="V19" s="362"/>
      <c r="W19" s="407" t="str">
        <f>B11</f>
        <v>リヴィエールFC</v>
      </c>
      <c r="X19" s="407" t="str">
        <f>B9</f>
        <v>VCひがしJr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FCトラベッソ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VCひがしJr</v>
      </c>
      <c r="S21" s="389"/>
      <c r="T21" s="389"/>
      <c r="U21" s="389"/>
      <c r="V21" s="362"/>
      <c r="W21" s="407" t="str">
        <f>B5</f>
        <v>VF甲府U-12</v>
      </c>
      <c r="X21" s="407" t="str">
        <f>B11</f>
        <v>リヴィエールFC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VF甲府U-12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リヴィエールFC</v>
      </c>
      <c r="S23" s="389"/>
      <c r="T23" s="389"/>
      <c r="U23" s="389"/>
      <c r="V23" s="362"/>
      <c r="W23" s="407" t="str">
        <f>B9</f>
        <v>VCひがしJr</v>
      </c>
      <c r="X23" s="407" t="str">
        <f>B7</f>
        <v>FCトラベッソ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324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Ａ　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327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FCトラベッソ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リヴィエールFC</v>
      </c>
      <c r="S31" s="389"/>
      <c r="T31" s="389"/>
      <c r="U31" s="389"/>
      <c r="V31" s="362"/>
      <c r="W31" s="407" t="str">
        <f>B5</f>
        <v>VF甲府U-12</v>
      </c>
      <c r="X31" s="407" t="str">
        <f>B9</f>
        <v>VCひがしJr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VF甲府U-12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VCひがしJr</v>
      </c>
      <c r="S33" s="389"/>
      <c r="T33" s="389"/>
      <c r="U33" s="389"/>
      <c r="V33" s="362"/>
      <c r="W33" s="407" t="str">
        <f>B7</f>
        <v>FCトラベッソ</v>
      </c>
      <c r="X33" s="407" t="str">
        <f>B11</f>
        <v>リヴィエールFC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62B1F-F229-451C-9A94-E82A44023BE3}">
  <sheetPr>
    <tabColor rgb="FF0070C0"/>
  </sheetPr>
  <dimension ref="A1:X46"/>
  <sheetViews>
    <sheetView view="pageBreakPreview" zoomScaleNormal="60" zoomScaleSheetLayoutView="100" zoomScalePageLayoutView="85" workbookViewId="0">
      <selection activeCell="B13" sqref="B13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325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B</v>
      </c>
      <c r="C3" s="347"/>
      <c r="D3" s="350" t="str">
        <f>B5</f>
        <v>アバンソFC</v>
      </c>
      <c r="E3" s="351"/>
      <c r="F3" s="352"/>
      <c r="G3" s="350" t="str">
        <f>B7</f>
        <v>若草バイキング</v>
      </c>
      <c r="H3" s="351"/>
      <c r="I3" s="352"/>
      <c r="J3" s="350" t="str">
        <f>B9</f>
        <v>浅川ジュニア</v>
      </c>
      <c r="K3" s="351"/>
      <c r="L3" s="352"/>
      <c r="M3" s="350" t="str">
        <f>B11</f>
        <v>アロンドラアズール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96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51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330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331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96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B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328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浅川ジュニア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アロンドラアズール</v>
      </c>
      <c r="S17" s="389"/>
      <c r="T17" s="389"/>
      <c r="U17" s="389"/>
      <c r="V17" s="362"/>
      <c r="W17" s="407" t="str">
        <f>B7</f>
        <v>若草バイキング</v>
      </c>
      <c r="X17" s="407" t="str">
        <f>B5</f>
        <v>アバンソFC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アバンソFC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若草バイキング</v>
      </c>
      <c r="S19" s="389"/>
      <c r="T19" s="389"/>
      <c r="U19" s="389"/>
      <c r="V19" s="362"/>
      <c r="W19" s="407" t="str">
        <f>B11</f>
        <v>アロンドラアズール</v>
      </c>
      <c r="X19" s="407" t="str">
        <f>B9</f>
        <v>浅川ジュニア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若草バイキング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浅川ジュニア</v>
      </c>
      <c r="S21" s="389"/>
      <c r="T21" s="389"/>
      <c r="U21" s="389"/>
      <c r="V21" s="362"/>
      <c r="W21" s="407" t="str">
        <f>B5</f>
        <v>アバンソFC</v>
      </c>
      <c r="X21" s="407" t="str">
        <f>B11</f>
        <v>アロンドラアズール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アバンソFC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アロンドラアズール</v>
      </c>
      <c r="S23" s="389"/>
      <c r="T23" s="389"/>
      <c r="U23" s="389"/>
      <c r="V23" s="362"/>
      <c r="W23" s="407" t="str">
        <f>B9</f>
        <v>浅川ジュニア</v>
      </c>
      <c r="X23" s="407" t="str">
        <f>B7</f>
        <v>若草バイキング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96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B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329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若草バイキング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アロンドラアズール</v>
      </c>
      <c r="S31" s="389"/>
      <c r="T31" s="389"/>
      <c r="U31" s="389"/>
      <c r="V31" s="362"/>
      <c r="W31" s="407" t="str">
        <f>B5</f>
        <v>アバンソFC</v>
      </c>
      <c r="X31" s="407" t="str">
        <f>B9</f>
        <v>浅川ジュニア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アバンソFC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浅川ジュニア</v>
      </c>
      <c r="S33" s="389"/>
      <c r="T33" s="389"/>
      <c r="U33" s="389"/>
      <c r="V33" s="362"/>
      <c r="W33" s="407" t="str">
        <f>B7</f>
        <v>若草バイキング</v>
      </c>
      <c r="X33" s="407" t="str">
        <f>B11</f>
        <v>アロンドラアズール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3CFD-3BCC-46A9-9EB3-65FC8A83625E}">
  <sheetPr>
    <tabColor rgb="FF0070C0"/>
  </sheetPr>
  <dimension ref="A1:X46"/>
  <sheetViews>
    <sheetView view="pageBreakPreview" zoomScaleNormal="60" zoomScaleSheetLayoutView="100" zoomScalePageLayoutView="85" workbookViewId="0">
      <selection activeCell="R31" sqref="R31:V32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332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C</v>
      </c>
      <c r="C3" s="347"/>
      <c r="D3" s="350" t="str">
        <f>B5</f>
        <v>増穂SC</v>
      </c>
      <c r="E3" s="351"/>
      <c r="F3" s="352"/>
      <c r="G3" s="350" t="str">
        <f>B7</f>
        <v>玉諸SSS</v>
      </c>
      <c r="H3" s="351"/>
      <c r="I3" s="352"/>
      <c r="J3" s="350" t="str">
        <f>B9</f>
        <v>韮崎SC</v>
      </c>
      <c r="K3" s="351"/>
      <c r="L3" s="352"/>
      <c r="M3" s="350" t="str">
        <f>B11</f>
        <v>双葉SSS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100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182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66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102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333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C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334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韮崎SC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双葉SSS</v>
      </c>
      <c r="S17" s="389"/>
      <c r="T17" s="389"/>
      <c r="U17" s="389"/>
      <c r="V17" s="362"/>
      <c r="W17" s="407" t="str">
        <f>B7</f>
        <v>玉諸SSS</v>
      </c>
      <c r="X17" s="407" t="str">
        <f>B5</f>
        <v>増穂SC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増穂SC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玉諸SSS</v>
      </c>
      <c r="S19" s="389"/>
      <c r="T19" s="389"/>
      <c r="U19" s="389"/>
      <c r="V19" s="362"/>
      <c r="W19" s="407" t="str">
        <f>B11</f>
        <v>双葉SSS</v>
      </c>
      <c r="X19" s="407" t="str">
        <f>B9</f>
        <v>韮崎SC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玉諸SSS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韮崎SC</v>
      </c>
      <c r="S21" s="389"/>
      <c r="T21" s="389"/>
      <c r="U21" s="389"/>
      <c r="V21" s="362"/>
      <c r="W21" s="407" t="str">
        <f>B5</f>
        <v>増穂SC</v>
      </c>
      <c r="X21" s="407" t="str">
        <f>B11</f>
        <v>双葉SSS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増穂SC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双葉SSS</v>
      </c>
      <c r="S23" s="389"/>
      <c r="T23" s="389"/>
      <c r="U23" s="389"/>
      <c r="V23" s="362"/>
      <c r="W23" s="407" t="str">
        <f>B9</f>
        <v>韮崎SC</v>
      </c>
      <c r="X23" s="407" t="str">
        <f>B7</f>
        <v>玉諸SSS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100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C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334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玉諸SSS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双葉SSS</v>
      </c>
      <c r="S31" s="389"/>
      <c r="T31" s="389"/>
      <c r="U31" s="389"/>
      <c r="V31" s="362"/>
      <c r="W31" s="407" t="str">
        <f>B5</f>
        <v>増穂SC</v>
      </c>
      <c r="X31" s="407" t="str">
        <f>B9</f>
        <v>韮崎SC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増穂SC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韮崎SC</v>
      </c>
      <c r="S33" s="389"/>
      <c r="T33" s="389"/>
      <c r="U33" s="389"/>
      <c r="V33" s="362"/>
      <c r="W33" s="407" t="str">
        <f>B7</f>
        <v>玉諸SSS</v>
      </c>
      <c r="X33" s="407" t="str">
        <f>B11</f>
        <v>双葉SSS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C6ED-FC36-4AFF-93B8-21D0F06E5513}">
  <sheetPr>
    <tabColor rgb="FF0070C0"/>
  </sheetPr>
  <dimension ref="A1:X46"/>
  <sheetViews>
    <sheetView view="pageBreakPreview" topLeftCell="A12" zoomScaleNormal="60" zoomScaleSheetLayoutView="100" zoomScalePageLayoutView="85" workbookViewId="0">
      <selection activeCell="R31" sqref="R31:V32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335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D</v>
      </c>
      <c r="C3" s="347"/>
      <c r="D3" s="350" t="str">
        <f>B5</f>
        <v>塩山SSS</v>
      </c>
      <c r="E3" s="351"/>
      <c r="F3" s="352"/>
      <c r="G3" s="350" t="str">
        <f>B7</f>
        <v>甲府西Jr</v>
      </c>
      <c r="H3" s="351"/>
      <c r="I3" s="352"/>
      <c r="J3" s="350" t="str">
        <f>B9</f>
        <v>昭和町SSS</v>
      </c>
      <c r="K3" s="351"/>
      <c r="L3" s="352"/>
      <c r="M3" s="350" t="str">
        <f>B11</f>
        <v>伊勢SSS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103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336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337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62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338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D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339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昭和町SSS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伊勢SSS</v>
      </c>
      <c r="S17" s="389"/>
      <c r="T17" s="389"/>
      <c r="U17" s="389"/>
      <c r="V17" s="362"/>
      <c r="W17" s="407" t="str">
        <f>B7</f>
        <v>甲府西Jr</v>
      </c>
      <c r="X17" s="407" t="str">
        <f>B5</f>
        <v>塩山SSS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塩山SSS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甲府西Jr</v>
      </c>
      <c r="S19" s="389"/>
      <c r="T19" s="389"/>
      <c r="U19" s="389"/>
      <c r="V19" s="362"/>
      <c r="W19" s="407" t="str">
        <f>B11</f>
        <v>伊勢SSS</v>
      </c>
      <c r="X19" s="407" t="str">
        <f>B9</f>
        <v>昭和町SSS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甲府西Jr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昭和町SSS</v>
      </c>
      <c r="S21" s="389"/>
      <c r="T21" s="389"/>
      <c r="U21" s="389"/>
      <c r="V21" s="362"/>
      <c r="W21" s="407" t="str">
        <f>B5</f>
        <v>塩山SSS</v>
      </c>
      <c r="X21" s="407" t="str">
        <f>B11</f>
        <v>伊勢SSS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塩山SSS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伊勢SSS</v>
      </c>
      <c r="S23" s="389"/>
      <c r="T23" s="389"/>
      <c r="U23" s="389"/>
      <c r="V23" s="362"/>
      <c r="W23" s="407" t="str">
        <f>B9</f>
        <v>昭和町SSS</v>
      </c>
      <c r="X23" s="407" t="str">
        <f>B7</f>
        <v>甲府西Jr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103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D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340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甲府西Jr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伊勢SSS</v>
      </c>
      <c r="S31" s="389"/>
      <c r="T31" s="389"/>
      <c r="U31" s="389"/>
      <c r="V31" s="362"/>
      <c r="W31" s="407" t="str">
        <f>B5</f>
        <v>塩山SSS</v>
      </c>
      <c r="X31" s="407" t="str">
        <f>B9</f>
        <v>昭和町SSS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塩山SSS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昭和町SSS</v>
      </c>
      <c r="S33" s="389"/>
      <c r="T33" s="389"/>
      <c r="U33" s="389"/>
      <c r="V33" s="362"/>
      <c r="W33" s="407" t="str">
        <f>B7</f>
        <v>甲府西Jr</v>
      </c>
      <c r="X33" s="407" t="str">
        <f>B11</f>
        <v>伊勢SSS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0FF6-AD10-48B1-AFD3-A3153B2457F0}">
  <sheetPr>
    <tabColor rgb="FF0070C0"/>
  </sheetPr>
  <dimension ref="A1:X46"/>
  <sheetViews>
    <sheetView view="pageBreakPreview" zoomScaleNormal="60" zoomScaleSheetLayoutView="100" zoomScalePageLayoutView="85" workbookViewId="0">
      <selection activeCell="N9" sqref="N9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341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E</v>
      </c>
      <c r="C3" s="347"/>
      <c r="D3" s="350" t="str">
        <f>B5</f>
        <v>JFC竜王</v>
      </c>
      <c r="E3" s="351"/>
      <c r="F3" s="352"/>
      <c r="G3" s="350" t="str">
        <f>B7</f>
        <v>勝沼SSS</v>
      </c>
      <c r="H3" s="351"/>
      <c r="I3" s="352"/>
      <c r="J3" s="350" t="str">
        <f>B9</f>
        <v>千塚FC</v>
      </c>
      <c r="K3" s="351"/>
      <c r="L3" s="352"/>
      <c r="M3" s="350" t="str">
        <f>B11</f>
        <v>ラーゴ河口湖U-12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106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181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158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342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106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E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343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千塚FC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ラーゴ河口湖U-12</v>
      </c>
      <c r="S17" s="389"/>
      <c r="T17" s="389"/>
      <c r="U17" s="389"/>
      <c r="V17" s="362"/>
      <c r="W17" s="407" t="str">
        <f>B7</f>
        <v>勝沼SSS</v>
      </c>
      <c r="X17" s="407" t="str">
        <f>B5</f>
        <v>JFC竜王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JFC竜王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勝沼SSS</v>
      </c>
      <c r="S19" s="389"/>
      <c r="T19" s="389"/>
      <c r="U19" s="389"/>
      <c r="V19" s="362"/>
      <c r="W19" s="407" t="str">
        <f>B11</f>
        <v>ラーゴ河口湖U-12</v>
      </c>
      <c r="X19" s="407" t="str">
        <f>B9</f>
        <v>千塚FC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勝沼SSS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千塚FC</v>
      </c>
      <c r="S21" s="389"/>
      <c r="T21" s="389"/>
      <c r="U21" s="389"/>
      <c r="V21" s="362"/>
      <c r="W21" s="407" t="str">
        <f>B5</f>
        <v>JFC竜王</v>
      </c>
      <c r="X21" s="407" t="str">
        <f>B11</f>
        <v>ラーゴ河口湖U-12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JFC竜王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ラーゴ河口湖U-12</v>
      </c>
      <c r="S23" s="389"/>
      <c r="T23" s="389"/>
      <c r="U23" s="389"/>
      <c r="V23" s="362"/>
      <c r="W23" s="407" t="str">
        <f>B9</f>
        <v>千塚FC</v>
      </c>
      <c r="X23" s="407" t="str">
        <f>B7</f>
        <v>勝沼SSS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344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E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340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勝沼SSS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ラーゴ河口湖U-12</v>
      </c>
      <c r="S31" s="389"/>
      <c r="T31" s="389"/>
      <c r="U31" s="389"/>
      <c r="V31" s="362"/>
      <c r="W31" s="407" t="str">
        <f>B5</f>
        <v>JFC竜王</v>
      </c>
      <c r="X31" s="407" t="str">
        <f>B9</f>
        <v>千塚FC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JFC竜王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千塚FC</v>
      </c>
      <c r="S33" s="389"/>
      <c r="T33" s="389"/>
      <c r="U33" s="389"/>
      <c r="V33" s="362"/>
      <c r="W33" s="407" t="str">
        <f>B7</f>
        <v>勝沼SSS</v>
      </c>
      <c r="X33" s="407" t="str">
        <f>B11</f>
        <v>ラーゴ河口湖U-12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428E3-474A-4177-B880-4851F4DF6D6D}">
  <sheetPr>
    <tabColor rgb="FF0070C0"/>
  </sheetPr>
  <dimension ref="A1:X46"/>
  <sheetViews>
    <sheetView view="pageBreakPreview" zoomScaleNormal="60" zoomScaleSheetLayoutView="100" zoomScalePageLayoutView="85" workbookViewId="0">
      <selection activeCell="R31" sqref="R31:V32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345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F</v>
      </c>
      <c r="C3" s="347"/>
      <c r="D3" s="350" t="str">
        <f>B5</f>
        <v>国母SS</v>
      </c>
      <c r="E3" s="351"/>
      <c r="F3" s="352"/>
      <c r="G3" s="350" t="str">
        <f>B7</f>
        <v>エス・ヴィエント</v>
      </c>
      <c r="H3" s="351"/>
      <c r="I3" s="352"/>
      <c r="J3" s="350" t="str">
        <f>B9</f>
        <v>エルドラードFC</v>
      </c>
      <c r="K3" s="351"/>
      <c r="L3" s="352"/>
      <c r="M3" s="350" t="str">
        <f>B11</f>
        <v>テクニカルSjr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346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347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348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349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346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F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329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エルドラードFC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テクニカルSjr</v>
      </c>
      <c r="S17" s="389"/>
      <c r="T17" s="389"/>
      <c r="U17" s="389"/>
      <c r="V17" s="362"/>
      <c r="W17" s="407" t="str">
        <f>B7</f>
        <v>エス・ヴィエント</v>
      </c>
      <c r="X17" s="407" t="str">
        <f>B5</f>
        <v>国母SS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国母SS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エス・ヴィエント</v>
      </c>
      <c r="S19" s="389"/>
      <c r="T19" s="389"/>
      <c r="U19" s="389"/>
      <c r="V19" s="362"/>
      <c r="W19" s="407" t="str">
        <f>B11</f>
        <v>テクニカルSjr</v>
      </c>
      <c r="X19" s="407" t="str">
        <f>B9</f>
        <v>エルドラードFC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エス・ヴィエント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エルドラードFC</v>
      </c>
      <c r="S21" s="389"/>
      <c r="T21" s="389"/>
      <c r="U21" s="389"/>
      <c r="V21" s="362"/>
      <c r="W21" s="407" t="str">
        <f>B5</f>
        <v>国母SS</v>
      </c>
      <c r="X21" s="407" t="str">
        <f>B11</f>
        <v>テクニカルSjr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国母SS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テクニカルSjr</v>
      </c>
      <c r="S23" s="389"/>
      <c r="T23" s="389"/>
      <c r="U23" s="389"/>
      <c r="V23" s="362"/>
      <c r="W23" s="407" t="str">
        <f>B9</f>
        <v>エルドラードFC</v>
      </c>
      <c r="X23" s="407" t="str">
        <f>B7</f>
        <v>エス・ヴィエント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346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F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328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エス・ヴィエント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テクニカルSjr</v>
      </c>
      <c r="S31" s="389"/>
      <c r="T31" s="389"/>
      <c r="U31" s="389"/>
      <c r="V31" s="362"/>
      <c r="W31" s="407" t="str">
        <f>B5</f>
        <v>国母SS</v>
      </c>
      <c r="X31" s="407" t="str">
        <f>B9</f>
        <v>エルドラードFC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国母SS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エルドラードFC</v>
      </c>
      <c r="S33" s="389"/>
      <c r="T33" s="389"/>
      <c r="U33" s="389"/>
      <c r="V33" s="362"/>
      <c r="W33" s="407" t="str">
        <f>B7</f>
        <v>エス・ヴィエント</v>
      </c>
      <c r="X33" s="407" t="str">
        <f>B11</f>
        <v>テクニカルSjr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5F32-6FFC-4EE3-9199-848510CB88C7}">
  <sheetPr>
    <tabColor rgb="FF0070C0"/>
  </sheetPr>
  <dimension ref="A1:X46"/>
  <sheetViews>
    <sheetView view="pageBreakPreview" zoomScaleNormal="60" zoomScaleSheetLayoutView="100" zoomScalePageLayoutView="85" workbookViewId="0">
      <selection activeCell="AC25" sqref="AC25"/>
    </sheetView>
  </sheetViews>
  <sheetFormatPr defaultColWidth="9" defaultRowHeight="12.75" x14ac:dyDescent="0.25"/>
  <cols>
    <col min="1" max="1" width="3.06640625" style="190" customWidth="1"/>
    <col min="2" max="2" width="3" style="190" customWidth="1"/>
    <col min="3" max="3" width="10.73046875" style="190" customWidth="1"/>
    <col min="4" max="22" width="2.9296875" style="190" customWidth="1"/>
    <col min="23" max="24" width="6.6640625" style="190" customWidth="1"/>
    <col min="25" max="16384" width="9" style="190"/>
  </cols>
  <sheetData>
    <row r="1" spans="1:24" ht="31.9" customHeight="1" x14ac:dyDescent="0.25">
      <c r="C1" s="341" t="s">
        <v>320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4" ht="34.5" customHeight="1" x14ac:dyDescent="0.25">
      <c r="A2" s="342" t="s">
        <v>350</v>
      </c>
      <c r="B2" s="342"/>
      <c r="C2" s="343" t="s">
        <v>19</v>
      </c>
      <c r="D2" s="343"/>
      <c r="E2" s="343"/>
      <c r="F2" s="344" t="s">
        <v>321</v>
      </c>
      <c r="G2" s="344"/>
      <c r="H2" s="344"/>
      <c r="I2" s="344"/>
      <c r="J2" s="344"/>
      <c r="K2" s="344"/>
      <c r="L2" s="344"/>
      <c r="M2" s="344"/>
      <c r="N2" s="344"/>
      <c r="O2" s="344"/>
      <c r="P2" s="345" t="s">
        <v>59</v>
      </c>
      <c r="Q2" s="345"/>
      <c r="R2" s="345"/>
      <c r="S2" s="345"/>
      <c r="T2" s="345"/>
      <c r="U2" s="345"/>
      <c r="V2" s="345"/>
      <c r="W2" s="345"/>
      <c r="X2" s="189"/>
    </row>
    <row r="3" spans="1:24" ht="17.100000000000001" customHeight="1" x14ac:dyDescent="0.25">
      <c r="A3" s="191"/>
      <c r="B3" s="346" t="str">
        <f>A2</f>
        <v>G</v>
      </c>
      <c r="C3" s="347"/>
      <c r="D3" s="350" t="str">
        <f>B5</f>
        <v>FC.SABIO</v>
      </c>
      <c r="E3" s="351"/>
      <c r="F3" s="352"/>
      <c r="G3" s="350" t="str">
        <f>B7</f>
        <v>石田SSS</v>
      </c>
      <c r="H3" s="351"/>
      <c r="I3" s="352"/>
      <c r="J3" s="350" t="str">
        <f>B9</f>
        <v>フォルトゥナSC</v>
      </c>
      <c r="K3" s="351"/>
      <c r="L3" s="352"/>
      <c r="M3" s="350" t="str">
        <f>B11</f>
        <v>U韮崎FC</v>
      </c>
      <c r="N3" s="351"/>
      <c r="O3" s="352"/>
      <c r="P3" s="356" t="s">
        <v>23</v>
      </c>
      <c r="Q3" s="356"/>
      <c r="R3" s="356"/>
      <c r="S3" s="357" t="s">
        <v>24</v>
      </c>
      <c r="T3" s="357"/>
      <c r="U3" s="357" t="s">
        <v>42</v>
      </c>
      <c r="V3" s="357"/>
      <c r="W3" s="192" t="s">
        <v>43</v>
      </c>
      <c r="X3" s="358" t="s">
        <v>22</v>
      </c>
    </row>
    <row r="4" spans="1:24" ht="17.100000000000001" customHeight="1" x14ac:dyDescent="0.25">
      <c r="A4" s="194"/>
      <c r="B4" s="348"/>
      <c r="C4" s="349"/>
      <c r="D4" s="353"/>
      <c r="E4" s="354"/>
      <c r="F4" s="355"/>
      <c r="G4" s="353"/>
      <c r="H4" s="354"/>
      <c r="I4" s="355"/>
      <c r="J4" s="353"/>
      <c r="K4" s="354"/>
      <c r="L4" s="355"/>
      <c r="M4" s="353"/>
      <c r="N4" s="354"/>
      <c r="O4" s="355"/>
      <c r="P4" s="356"/>
      <c r="Q4" s="356"/>
      <c r="R4" s="356"/>
      <c r="S4" s="357"/>
      <c r="T4" s="357"/>
      <c r="U4" s="357"/>
      <c r="V4" s="357"/>
      <c r="W4" s="195" t="s">
        <v>44</v>
      </c>
      <c r="X4" s="358"/>
    </row>
    <row r="5" spans="1:24" ht="17.100000000000001" customHeight="1" x14ac:dyDescent="0.25">
      <c r="A5" s="359">
        <v>1</v>
      </c>
      <c r="B5" s="361" t="s">
        <v>114</v>
      </c>
      <c r="C5" s="362"/>
      <c r="D5" s="365"/>
      <c r="E5" s="366"/>
      <c r="F5" s="367"/>
      <c r="G5" s="20" t="str">
        <f>IF(F7="","",F7)</f>
        <v/>
      </c>
      <c r="H5" s="21" t="s">
        <v>27</v>
      </c>
      <c r="I5" s="21" t="str">
        <f>IF(D7="","",D7)</f>
        <v/>
      </c>
      <c r="J5" s="20" t="str">
        <f>IF(F9="","",F9)</f>
        <v/>
      </c>
      <c r="K5" s="21" t="s">
        <v>25</v>
      </c>
      <c r="L5" s="22" t="str">
        <f>IF(D9="","",D9)</f>
        <v/>
      </c>
      <c r="M5" s="21" t="str">
        <f>IF(F11="","",F11)</f>
        <v/>
      </c>
      <c r="N5" s="21" t="s">
        <v>27</v>
      </c>
      <c r="O5" s="21" t="str">
        <f>IF(D11="","",D11)</f>
        <v/>
      </c>
      <c r="P5" s="371">
        <f>(COUNTIF(D6:O6,"○")*3)+(COUNTIF(D6:O6,"△")*1)</f>
        <v>0</v>
      </c>
      <c r="Q5" s="371"/>
      <c r="R5" s="371"/>
      <c r="S5" s="372" t="str">
        <f>IF(SUM(F5:F12)=0,"",(SUM(F5:F12)))</f>
        <v/>
      </c>
      <c r="T5" s="372"/>
      <c r="U5" s="372" t="str">
        <f>IF(SUM(D5:D12)=0,"",(SUM(D5:D12)))</f>
        <v/>
      </c>
      <c r="V5" s="372"/>
      <c r="W5" s="373" t="str">
        <f>IFERROR(S5-U5,"")</f>
        <v/>
      </c>
      <c r="X5" s="376"/>
    </row>
    <row r="6" spans="1:24" ht="17.100000000000001" customHeight="1" x14ac:dyDescent="0.25">
      <c r="A6" s="360"/>
      <c r="B6" s="363"/>
      <c r="C6" s="364"/>
      <c r="D6" s="368"/>
      <c r="E6" s="369"/>
      <c r="F6" s="370"/>
      <c r="G6" s="377" t="str">
        <f>IF(G5="","",IF(G5-I5&gt;0,"○",IF(G5-I5=0,"△","●")))</f>
        <v/>
      </c>
      <c r="H6" s="378"/>
      <c r="I6" s="379"/>
      <c r="J6" s="377" t="str">
        <f>IF(J5="","",IF(J5-L5&gt;0,"○",IF(J5-L5=0,"△","●")))</f>
        <v/>
      </c>
      <c r="K6" s="378"/>
      <c r="L6" s="379"/>
      <c r="M6" s="377" t="str">
        <f>IF(M5="","",IF(M5-O5&gt;0,"○",IF(M5-O5=0,"△","●")))</f>
        <v/>
      </c>
      <c r="N6" s="378"/>
      <c r="O6" s="379"/>
      <c r="P6" s="371"/>
      <c r="Q6" s="371"/>
      <c r="R6" s="371"/>
      <c r="S6" s="372"/>
      <c r="T6" s="372"/>
      <c r="U6" s="372"/>
      <c r="V6" s="372"/>
      <c r="W6" s="374"/>
      <c r="X6" s="376"/>
    </row>
    <row r="7" spans="1:24" ht="17.100000000000001" customHeight="1" x14ac:dyDescent="0.25">
      <c r="A7" s="357">
        <v>2</v>
      </c>
      <c r="B7" s="361" t="s">
        <v>63</v>
      </c>
      <c r="C7" s="362"/>
      <c r="D7" s="23" t="str">
        <f>IF(P19="","",P19)</f>
        <v/>
      </c>
      <c r="E7" s="24" t="s">
        <v>27</v>
      </c>
      <c r="F7" s="24" t="str">
        <f>IF(I19="","",I19)</f>
        <v/>
      </c>
      <c r="G7" s="365"/>
      <c r="H7" s="366"/>
      <c r="I7" s="367"/>
      <c r="J7" s="20" t="str">
        <f>IF(I9="","",I9)</f>
        <v/>
      </c>
      <c r="K7" s="21" t="s">
        <v>25</v>
      </c>
      <c r="L7" s="22" t="str">
        <f>IF(G9="","",G9)</f>
        <v/>
      </c>
      <c r="M7" s="21" t="str">
        <f>IF(I11="","",I11)</f>
        <v/>
      </c>
      <c r="N7" s="21" t="s">
        <v>25</v>
      </c>
      <c r="O7" s="21" t="str">
        <f>IF(P31="","",P31)</f>
        <v/>
      </c>
      <c r="P7" s="371">
        <f t="shared" ref="P7" si="0">(COUNTIF(D8:O8,"○")*3)+(COUNTIF(D8:O8,"△")*1)</f>
        <v>0</v>
      </c>
      <c r="Q7" s="371"/>
      <c r="R7" s="371"/>
      <c r="S7" s="372" t="str">
        <f>IF(SUM(I5:I12)=0,"",(SUM(I5:I12)))</f>
        <v/>
      </c>
      <c r="T7" s="372"/>
      <c r="U7" s="372" t="str">
        <f>IF(SUM(G5:G12)=0,"",(SUM(G5:G12)))</f>
        <v/>
      </c>
      <c r="V7" s="372"/>
      <c r="W7" s="373" t="str">
        <f t="shared" ref="W7" si="1">IFERROR(S7-U7,"")</f>
        <v/>
      </c>
      <c r="X7" s="376"/>
    </row>
    <row r="8" spans="1:24" ht="17.100000000000001" customHeight="1" x14ac:dyDescent="0.25">
      <c r="A8" s="357"/>
      <c r="B8" s="363"/>
      <c r="C8" s="364"/>
      <c r="D8" s="377" t="str">
        <f>IF(D7="","",IF(D7-F7&gt;0,"○",IF(D7-F7=0,"△","●")))</f>
        <v/>
      </c>
      <c r="E8" s="378"/>
      <c r="F8" s="379"/>
      <c r="G8" s="368"/>
      <c r="H8" s="369"/>
      <c r="I8" s="370"/>
      <c r="J8" s="377" t="str">
        <f>IF(J7="","",IF(J7-L7&gt;0,"○",IF(J7-L7=0,"△","●")))</f>
        <v/>
      </c>
      <c r="K8" s="378"/>
      <c r="L8" s="379"/>
      <c r="M8" s="377" t="str">
        <f>IF(M7="","",IF(M7-O7&gt;0,"○",IF(M7-O7=0,"△","●")))</f>
        <v/>
      </c>
      <c r="N8" s="378"/>
      <c r="O8" s="379"/>
      <c r="P8" s="371"/>
      <c r="Q8" s="371"/>
      <c r="R8" s="371"/>
      <c r="S8" s="372"/>
      <c r="T8" s="372"/>
      <c r="U8" s="372"/>
      <c r="V8" s="372"/>
      <c r="W8" s="374"/>
      <c r="X8" s="376"/>
    </row>
    <row r="9" spans="1:24" ht="17.100000000000001" customHeight="1" x14ac:dyDescent="0.25">
      <c r="A9" s="359">
        <v>3</v>
      </c>
      <c r="B9" s="361" t="s">
        <v>119</v>
      </c>
      <c r="C9" s="362"/>
      <c r="D9" s="23" t="str">
        <f>IF(P33="","",P33)</f>
        <v/>
      </c>
      <c r="E9" s="24" t="s">
        <v>27</v>
      </c>
      <c r="F9" s="25" t="str">
        <f>IF(I33="","",I33)</f>
        <v/>
      </c>
      <c r="G9" s="24" t="str">
        <f>IF(P21="","",P21)</f>
        <v/>
      </c>
      <c r="H9" s="24" t="s">
        <v>27</v>
      </c>
      <c r="I9" s="25" t="str">
        <f>IF(I21="","",I21)</f>
        <v/>
      </c>
      <c r="J9" s="365"/>
      <c r="K9" s="366"/>
      <c r="L9" s="367"/>
      <c r="M9" s="20" t="str">
        <f>IF(L11="","",L11)</f>
        <v/>
      </c>
      <c r="N9" s="21" t="s">
        <v>25</v>
      </c>
      <c r="O9" s="21" t="str">
        <f>IF(J11="","",J11)</f>
        <v/>
      </c>
      <c r="P9" s="371">
        <f t="shared" ref="P9" si="2">(COUNTIF(D10:O10,"○")*3)+(COUNTIF(D10:O10,"△")*1)</f>
        <v>0</v>
      </c>
      <c r="Q9" s="371"/>
      <c r="R9" s="371"/>
      <c r="S9" s="372" t="str">
        <f>IF(SUM(L5:L12)=0,"",(SUM(L5:L12)))</f>
        <v/>
      </c>
      <c r="T9" s="372"/>
      <c r="U9" s="372" t="str">
        <f>IF(SUM(J5:J12)=0,"",(SUM(J5:J12)))</f>
        <v/>
      </c>
      <c r="V9" s="372"/>
      <c r="W9" s="373" t="str">
        <f t="shared" ref="W9" si="3">IFERROR(S9-U9,"")</f>
        <v/>
      </c>
      <c r="X9" s="376"/>
    </row>
    <row r="10" spans="1:24" ht="17.100000000000001" customHeight="1" x14ac:dyDescent="0.25">
      <c r="A10" s="360"/>
      <c r="B10" s="363"/>
      <c r="C10" s="364"/>
      <c r="D10" s="377" t="str">
        <f>IF(D9="","",IF(D9-F9&gt;0,"○",IF(D9-F9=0,"△","●")))</f>
        <v/>
      </c>
      <c r="E10" s="378"/>
      <c r="F10" s="379"/>
      <c r="G10" s="377" t="str">
        <f>IF(G9="","",IF(G9-I9&gt;0,"○",IF(G9-I9=0,"△","●")))</f>
        <v/>
      </c>
      <c r="H10" s="378"/>
      <c r="I10" s="379"/>
      <c r="J10" s="368"/>
      <c r="K10" s="369"/>
      <c r="L10" s="370"/>
      <c r="M10" s="377" t="str">
        <f>IF(M9="","",IF(M9-O9&gt;0,"○",IF(M9-O9=0,"△","●")))</f>
        <v/>
      </c>
      <c r="N10" s="378"/>
      <c r="O10" s="379"/>
      <c r="P10" s="371"/>
      <c r="Q10" s="371"/>
      <c r="R10" s="371"/>
      <c r="S10" s="372"/>
      <c r="T10" s="372"/>
      <c r="U10" s="372"/>
      <c r="V10" s="372"/>
      <c r="W10" s="374"/>
      <c r="X10" s="376"/>
    </row>
    <row r="11" spans="1:24" ht="17.100000000000001" customHeight="1" x14ac:dyDescent="0.25">
      <c r="A11" s="357">
        <v>4</v>
      </c>
      <c r="B11" s="361" t="s">
        <v>351</v>
      </c>
      <c r="C11" s="362"/>
      <c r="D11" s="23" t="str">
        <f>IF(P23="","",P23)</f>
        <v/>
      </c>
      <c r="E11" s="24" t="s">
        <v>25</v>
      </c>
      <c r="F11" s="25" t="str">
        <f>IF(I23="","",I23)</f>
        <v/>
      </c>
      <c r="G11" s="24" t="str">
        <f>IF(P31="","",P31)</f>
        <v/>
      </c>
      <c r="H11" s="24" t="s">
        <v>27</v>
      </c>
      <c r="I11" s="24" t="str">
        <f>IF(I31="","",I31)</f>
        <v/>
      </c>
      <c r="J11" s="23" t="str">
        <f>IF(P17="","",P17)</f>
        <v/>
      </c>
      <c r="K11" s="24" t="s">
        <v>27</v>
      </c>
      <c r="L11" s="21" t="str">
        <f>IF(I17="","",I17)</f>
        <v/>
      </c>
      <c r="M11" s="365"/>
      <c r="N11" s="366"/>
      <c r="O11" s="367"/>
      <c r="P11" s="371">
        <f t="shared" ref="P11" si="4">(COUNTIF(D12:O12,"○")*3)+(COUNTIF(D12:O12,"△")*1)</f>
        <v>0</v>
      </c>
      <c r="Q11" s="371"/>
      <c r="R11" s="371"/>
      <c r="S11" s="372" t="str">
        <f>IF(SUM(O5:O12)=0,"",(SUM(O5:O12)))</f>
        <v/>
      </c>
      <c r="T11" s="372"/>
      <c r="U11" s="372" t="str">
        <f>IF(SUM(M5:M12)=0,"",(SUM(M5:M12)))</f>
        <v/>
      </c>
      <c r="V11" s="372"/>
      <c r="W11" s="373" t="str">
        <f t="shared" ref="W11" si="5">IFERROR(S11-U11,"")</f>
        <v/>
      </c>
      <c r="X11" s="376"/>
    </row>
    <row r="12" spans="1:24" ht="17.100000000000001" customHeight="1" x14ac:dyDescent="0.25">
      <c r="A12" s="357"/>
      <c r="B12" s="363"/>
      <c r="C12" s="364"/>
      <c r="D12" s="377" t="str">
        <f>IF(D11="","",IF(D11-F11&gt;0,"○",IF(D11-F11=0,"△","●")))</f>
        <v/>
      </c>
      <c r="E12" s="378"/>
      <c r="F12" s="379"/>
      <c r="G12" s="377" t="str">
        <f>IF(G11="","",IF(G11-I11&gt;0,"○",IF(G11-I11=0,"△","●")))</f>
        <v/>
      </c>
      <c r="H12" s="378"/>
      <c r="I12" s="379"/>
      <c r="J12" s="377" t="str">
        <f>IF(J11="","",IF(J11-L11&gt;0,"○",IF(J11-L11=0,"△","●")))</f>
        <v/>
      </c>
      <c r="K12" s="378"/>
      <c r="L12" s="379"/>
      <c r="M12" s="368"/>
      <c r="N12" s="369"/>
      <c r="O12" s="370"/>
      <c r="P12" s="371"/>
      <c r="Q12" s="371"/>
      <c r="R12" s="371"/>
      <c r="S12" s="372"/>
      <c r="T12" s="372"/>
      <c r="U12" s="372"/>
      <c r="V12" s="372"/>
      <c r="W12" s="374"/>
      <c r="X12" s="376"/>
    </row>
    <row r="13" spans="1:24" ht="17.100000000000001" customHeight="1" x14ac:dyDescent="0.25"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3"/>
    </row>
    <row r="14" spans="1:24" ht="16.899999999999999" customHeight="1" x14ac:dyDescent="0.25"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 t="s">
        <v>60</v>
      </c>
      <c r="P14" s="196"/>
      <c r="Q14" s="196"/>
      <c r="R14" s="196"/>
      <c r="S14" s="196"/>
      <c r="T14" s="378" t="s">
        <v>114</v>
      </c>
      <c r="U14" s="378"/>
      <c r="V14" s="378"/>
      <c r="W14" s="378"/>
      <c r="X14" s="193"/>
    </row>
    <row r="15" spans="1:24" ht="17.100000000000001" customHeight="1" x14ac:dyDescent="0.25">
      <c r="A15" s="402" t="s">
        <v>1</v>
      </c>
      <c r="B15" s="404" t="s">
        <v>2</v>
      </c>
      <c r="C15" s="352"/>
      <c r="D15" s="405" t="str">
        <f>B3</f>
        <v>G</v>
      </c>
      <c r="E15" s="398"/>
      <c r="F15" s="398" t="s">
        <v>19</v>
      </c>
      <c r="G15" s="398"/>
      <c r="H15" s="398"/>
      <c r="I15" s="198"/>
      <c r="J15" s="398" t="s">
        <v>46</v>
      </c>
      <c r="K15" s="398"/>
      <c r="L15" s="398"/>
      <c r="M15" s="398"/>
      <c r="N15" s="398" t="s">
        <v>352</v>
      </c>
      <c r="O15" s="398"/>
      <c r="P15" s="398"/>
      <c r="Q15" s="398"/>
      <c r="R15" s="398"/>
      <c r="S15" s="398"/>
      <c r="T15" s="398"/>
      <c r="U15" s="398"/>
      <c r="V15" s="399"/>
      <c r="W15" s="380" t="s">
        <v>47</v>
      </c>
      <c r="X15" s="359" t="s">
        <v>4</v>
      </c>
    </row>
    <row r="16" spans="1:24" ht="17.100000000000001" customHeight="1" x14ac:dyDescent="0.25">
      <c r="A16" s="403"/>
      <c r="B16" s="353"/>
      <c r="C16" s="355"/>
      <c r="D16" s="406"/>
      <c r="E16" s="400"/>
      <c r="F16" s="400"/>
      <c r="G16" s="400"/>
      <c r="H16" s="400"/>
      <c r="I16" s="2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1"/>
      <c r="W16" s="381"/>
      <c r="X16" s="360"/>
    </row>
    <row r="17" spans="1:24" ht="17.100000000000001" customHeight="1" x14ac:dyDescent="0.3">
      <c r="A17" s="382">
        <v>1</v>
      </c>
      <c r="B17" s="384">
        <v>0.4375</v>
      </c>
      <c r="C17" s="385"/>
      <c r="D17" s="388" t="str">
        <f>B9</f>
        <v>フォルトゥナSC</v>
      </c>
      <c r="E17" s="389"/>
      <c r="F17" s="389"/>
      <c r="G17" s="389"/>
      <c r="H17" s="362"/>
      <c r="I17" s="390"/>
      <c r="J17" s="391"/>
      <c r="K17" s="394" t="s">
        <v>28</v>
      </c>
      <c r="L17" s="201"/>
      <c r="M17" s="202" t="s">
        <v>27</v>
      </c>
      <c r="N17" s="201"/>
      <c r="O17" s="396" t="s">
        <v>29</v>
      </c>
      <c r="P17" s="398"/>
      <c r="Q17" s="399"/>
      <c r="R17" s="388" t="str">
        <f>B11</f>
        <v>U韮崎FC</v>
      </c>
      <c r="S17" s="389"/>
      <c r="T17" s="389"/>
      <c r="U17" s="389"/>
      <c r="V17" s="362"/>
      <c r="W17" s="407" t="str">
        <f>B7</f>
        <v>石田SSS</v>
      </c>
      <c r="X17" s="407" t="str">
        <f>B5</f>
        <v>FC.SABIO</v>
      </c>
    </row>
    <row r="18" spans="1:24" ht="17.100000000000001" customHeight="1" x14ac:dyDescent="0.3">
      <c r="A18" s="383"/>
      <c r="B18" s="386"/>
      <c r="C18" s="387"/>
      <c r="D18" s="363"/>
      <c r="E18" s="345"/>
      <c r="F18" s="345"/>
      <c r="G18" s="345"/>
      <c r="H18" s="364"/>
      <c r="I18" s="392"/>
      <c r="J18" s="393"/>
      <c r="K18" s="395"/>
      <c r="L18" s="205"/>
      <c r="M18" s="206" t="s">
        <v>27</v>
      </c>
      <c r="N18" s="205"/>
      <c r="O18" s="397"/>
      <c r="P18" s="400"/>
      <c r="Q18" s="401"/>
      <c r="R18" s="363"/>
      <c r="S18" s="345"/>
      <c r="T18" s="345"/>
      <c r="U18" s="345"/>
      <c r="V18" s="364"/>
      <c r="W18" s="408"/>
      <c r="X18" s="408"/>
    </row>
    <row r="19" spans="1:24" ht="17.100000000000001" customHeight="1" x14ac:dyDescent="0.3">
      <c r="A19" s="382">
        <v>2</v>
      </c>
      <c r="B19" s="384">
        <v>0.47916666666666669</v>
      </c>
      <c r="C19" s="385"/>
      <c r="D19" s="388" t="str">
        <f>B5</f>
        <v>FC.SABIO</v>
      </c>
      <c r="E19" s="389"/>
      <c r="F19" s="389"/>
      <c r="G19" s="389"/>
      <c r="H19" s="362"/>
      <c r="I19" s="390"/>
      <c r="J19" s="391"/>
      <c r="K19" s="394" t="s">
        <v>28</v>
      </c>
      <c r="L19" s="201"/>
      <c r="M19" s="202" t="s">
        <v>27</v>
      </c>
      <c r="N19" s="201"/>
      <c r="O19" s="396" t="s">
        <v>29</v>
      </c>
      <c r="P19" s="398"/>
      <c r="Q19" s="399"/>
      <c r="R19" s="388" t="str">
        <f>B7</f>
        <v>石田SSS</v>
      </c>
      <c r="S19" s="389"/>
      <c r="T19" s="389"/>
      <c r="U19" s="389"/>
      <c r="V19" s="362"/>
      <c r="W19" s="407" t="str">
        <f>B11</f>
        <v>U韮崎FC</v>
      </c>
      <c r="X19" s="407" t="str">
        <f>B9</f>
        <v>フォルトゥナSC</v>
      </c>
    </row>
    <row r="20" spans="1:24" ht="17.100000000000001" customHeight="1" x14ac:dyDescent="0.3">
      <c r="A20" s="383"/>
      <c r="B20" s="386"/>
      <c r="C20" s="387"/>
      <c r="D20" s="363"/>
      <c r="E20" s="345"/>
      <c r="F20" s="345"/>
      <c r="G20" s="345"/>
      <c r="H20" s="364"/>
      <c r="I20" s="392"/>
      <c r="J20" s="393"/>
      <c r="K20" s="395"/>
      <c r="L20" s="205"/>
      <c r="M20" s="206" t="s">
        <v>27</v>
      </c>
      <c r="N20" s="205"/>
      <c r="O20" s="397"/>
      <c r="P20" s="400"/>
      <c r="Q20" s="401"/>
      <c r="R20" s="363"/>
      <c r="S20" s="345"/>
      <c r="T20" s="345"/>
      <c r="U20" s="345"/>
      <c r="V20" s="364"/>
      <c r="W20" s="408"/>
      <c r="X20" s="408"/>
    </row>
    <row r="21" spans="1:24" ht="17.100000000000001" customHeight="1" x14ac:dyDescent="0.3">
      <c r="A21" s="382">
        <v>3</v>
      </c>
      <c r="B21" s="384">
        <v>0.5625</v>
      </c>
      <c r="C21" s="385"/>
      <c r="D21" s="388" t="str">
        <f>B7</f>
        <v>石田SSS</v>
      </c>
      <c r="E21" s="389"/>
      <c r="F21" s="389"/>
      <c r="G21" s="389"/>
      <c r="H21" s="362"/>
      <c r="I21" s="390"/>
      <c r="J21" s="391"/>
      <c r="K21" s="394" t="s">
        <v>28</v>
      </c>
      <c r="L21" s="201"/>
      <c r="M21" s="202" t="s">
        <v>27</v>
      </c>
      <c r="N21" s="201"/>
      <c r="O21" s="396" t="s">
        <v>29</v>
      </c>
      <c r="P21" s="398"/>
      <c r="Q21" s="399"/>
      <c r="R21" s="388" t="str">
        <f>B9</f>
        <v>フォルトゥナSC</v>
      </c>
      <c r="S21" s="389"/>
      <c r="T21" s="389"/>
      <c r="U21" s="389"/>
      <c r="V21" s="362"/>
      <c r="W21" s="407" t="str">
        <f>B5</f>
        <v>FC.SABIO</v>
      </c>
      <c r="X21" s="407" t="str">
        <f>B11</f>
        <v>U韮崎FC</v>
      </c>
    </row>
    <row r="22" spans="1:24" ht="17.100000000000001" customHeight="1" x14ac:dyDescent="0.3">
      <c r="A22" s="383"/>
      <c r="B22" s="386"/>
      <c r="C22" s="387"/>
      <c r="D22" s="363"/>
      <c r="E22" s="345"/>
      <c r="F22" s="345"/>
      <c r="G22" s="345"/>
      <c r="H22" s="364"/>
      <c r="I22" s="392"/>
      <c r="J22" s="393"/>
      <c r="K22" s="395"/>
      <c r="L22" s="205"/>
      <c r="M22" s="206" t="s">
        <v>27</v>
      </c>
      <c r="N22" s="205"/>
      <c r="O22" s="397"/>
      <c r="P22" s="400"/>
      <c r="Q22" s="401"/>
      <c r="R22" s="363"/>
      <c r="S22" s="345"/>
      <c r="T22" s="345"/>
      <c r="U22" s="345"/>
      <c r="V22" s="364"/>
      <c r="W22" s="408"/>
      <c r="X22" s="408"/>
    </row>
    <row r="23" spans="1:24" ht="17.100000000000001" customHeight="1" x14ac:dyDescent="0.3">
      <c r="A23" s="382">
        <v>4</v>
      </c>
      <c r="B23" s="384">
        <v>0.60416666666666663</v>
      </c>
      <c r="C23" s="385"/>
      <c r="D23" s="388" t="str">
        <f>B5</f>
        <v>FC.SABIO</v>
      </c>
      <c r="E23" s="389"/>
      <c r="F23" s="389"/>
      <c r="G23" s="389"/>
      <c r="H23" s="362"/>
      <c r="I23" s="390"/>
      <c r="J23" s="391"/>
      <c r="K23" s="394" t="s">
        <v>28</v>
      </c>
      <c r="L23" s="208"/>
      <c r="M23" s="209" t="s">
        <v>27</v>
      </c>
      <c r="N23" s="208"/>
      <c r="O23" s="396" t="s">
        <v>29</v>
      </c>
      <c r="P23" s="398"/>
      <c r="Q23" s="399"/>
      <c r="R23" s="388" t="str">
        <f>B11</f>
        <v>U韮崎FC</v>
      </c>
      <c r="S23" s="389"/>
      <c r="T23" s="389"/>
      <c r="U23" s="389"/>
      <c r="V23" s="362"/>
      <c r="W23" s="407" t="str">
        <f>B9</f>
        <v>フォルトゥナSC</v>
      </c>
      <c r="X23" s="407" t="str">
        <f>B7</f>
        <v>石田SSS</v>
      </c>
    </row>
    <row r="24" spans="1:24" ht="17.100000000000001" customHeight="1" x14ac:dyDescent="0.3">
      <c r="A24" s="383"/>
      <c r="B24" s="386"/>
      <c r="C24" s="387"/>
      <c r="D24" s="363"/>
      <c r="E24" s="345"/>
      <c r="F24" s="345"/>
      <c r="G24" s="345"/>
      <c r="H24" s="364"/>
      <c r="I24" s="392"/>
      <c r="J24" s="393"/>
      <c r="K24" s="395"/>
      <c r="L24" s="205"/>
      <c r="M24" s="206" t="s">
        <v>27</v>
      </c>
      <c r="N24" s="205"/>
      <c r="O24" s="397"/>
      <c r="P24" s="400"/>
      <c r="Q24" s="401"/>
      <c r="R24" s="363"/>
      <c r="S24" s="345"/>
      <c r="T24" s="345"/>
      <c r="U24" s="345"/>
      <c r="V24" s="364"/>
      <c r="W24" s="408"/>
      <c r="X24" s="408"/>
    </row>
    <row r="25" spans="1:24" ht="17.100000000000001" customHeight="1" x14ac:dyDescent="0.25">
      <c r="A25" s="409"/>
      <c r="B25" s="384"/>
      <c r="C25" s="385"/>
      <c r="D25" s="372"/>
      <c r="E25" s="372"/>
      <c r="F25" s="372"/>
      <c r="G25" s="372"/>
      <c r="H25" s="372"/>
      <c r="I25" s="410"/>
      <c r="J25" s="411"/>
      <c r="K25" s="414" t="s">
        <v>28</v>
      </c>
      <c r="L25" s="203"/>
      <c r="M25" s="204" t="s">
        <v>27</v>
      </c>
      <c r="N25" s="203"/>
      <c r="O25" s="416" t="s">
        <v>29</v>
      </c>
      <c r="P25" s="389"/>
      <c r="Q25" s="362"/>
      <c r="R25" s="404"/>
      <c r="S25" s="351"/>
      <c r="T25" s="351"/>
      <c r="U25" s="351"/>
      <c r="V25" s="352"/>
      <c r="W25" s="407"/>
      <c r="X25" s="407"/>
    </row>
    <row r="26" spans="1:24" ht="17.100000000000001" customHeight="1" x14ac:dyDescent="0.25">
      <c r="A26" s="409"/>
      <c r="B26" s="386"/>
      <c r="C26" s="387"/>
      <c r="D26" s="372"/>
      <c r="E26" s="372"/>
      <c r="F26" s="372"/>
      <c r="G26" s="372"/>
      <c r="H26" s="372"/>
      <c r="I26" s="412"/>
      <c r="J26" s="413"/>
      <c r="K26" s="415"/>
      <c r="L26" s="189"/>
      <c r="M26" s="207" t="s">
        <v>27</v>
      </c>
      <c r="N26" s="189"/>
      <c r="O26" s="417"/>
      <c r="P26" s="345"/>
      <c r="Q26" s="364"/>
      <c r="R26" s="353"/>
      <c r="S26" s="354"/>
      <c r="T26" s="354"/>
      <c r="U26" s="354"/>
      <c r="V26" s="355"/>
      <c r="W26" s="408"/>
      <c r="X26" s="408"/>
    </row>
    <row r="27" spans="1:24" ht="17.100000000000001" customHeight="1" x14ac:dyDescent="0.25">
      <c r="A27" s="211"/>
      <c r="B27" s="211"/>
      <c r="C27" s="212"/>
      <c r="D27" s="213"/>
      <c r="E27" s="214"/>
      <c r="F27" s="214"/>
      <c r="G27" s="214"/>
      <c r="H27" s="214"/>
      <c r="I27" s="30"/>
      <c r="K27" s="211"/>
      <c r="M27" s="210"/>
      <c r="O27" s="211"/>
      <c r="P27" s="214"/>
    </row>
    <row r="28" spans="1:24" ht="17.100000000000001" customHeight="1" x14ac:dyDescent="0.25">
      <c r="O28" s="197" t="s">
        <v>109</v>
      </c>
      <c r="T28" s="378" t="s">
        <v>63</v>
      </c>
      <c r="U28" s="378"/>
      <c r="V28" s="378"/>
      <c r="W28" s="378"/>
    </row>
    <row r="29" spans="1:24" ht="17.100000000000001" customHeight="1" x14ac:dyDescent="0.25">
      <c r="A29" s="418" t="s">
        <v>1</v>
      </c>
      <c r="B29" s="404" t="s">
        <v>2</v>
      </c>
      <c r="C29" s="352"/>
      <c r="D29" s="419" t="str">
        <f>D15</f>
        <v>G</v>
      </c>
      <c r="E29" s="420"/>
      <c r="F29" s="420" t="s">
        <v>19</v>
      </c>
      <c r="G29" s="420"/>
      <c r="H29" s="420"/>
      <c r="I29" s="215"/>
      <c r="J29" s="420" t="s">
        <v>48</v>
      </c>
      <c r="K29" s="420"/>
      <c r="L29" s="420"/>
      <c r="M29" s="420"/>
      <c r="N29" s="398" t="s">
        <v>353</v>
      </c>
      <c r="O29" s="398"/>
      <c r="P29" s="398"/>
      <c r="Q29" s="398"/>
      <c r="R29" s="398"/>
      <c r="S29" s="398"/>
      <c r="T29" s="398"/>
      <c r="U29" s="398"/>
      <c r="V29" s="399"/>
      <c r="W29" s="380" t="s">
        <v>47</v>
      </c>
      <c r="X29" s="359" t="s">
        <v>4</v>
      </c>
    </row>
    <row r="30" spans="1:24" ht="17.100000000000001" customHeight="1" x14ac:dyDescent="0.25">
      <c r="A30" s="418"/>
      <c r="B30" s="353"/>
      <c r="C30" s="355"/>
      <c r="D30" s="421"/>
      <c r="E30" s="422"/>
      <c r="F30" s="422"/>
      <c r="G30" s="422"/>
      <c r="H30" s="422"/>
      <c r="I30" s="216"/>
      <c r="J30" s="422"/>
      <c r="K30" s="422"/>
      <c r="L30" s="422"/>
      <c r="M30" s="422"/>
      <c r="N30" s="400"/>
      <c r="O30" s="400"/>
      <c r="P30" s="400"/>
      <c r="Q30" s="400"/>
      <c r="R30" s="400"/>
      <c r="S30" s="400"/>
      <c r="T30" s="400"/>
      <c r="U30" s="400"/>
      <c r="V30" s="401"/>
      <c r="W30" s="408"/>
      <c r="X30" s="408"/>
    </row>
    <row r="31" spans="1:24" ht="17.100000000000001" customHeight="1" x14ac:dyDescent="0.25">
      <c r="A31" s="409">
        <v>1</v>
      </c>
      <c r="B31" s="384">
        <v>0.41666666666666669</v>
      </c>
      <c r="C31" s="385"/>
      <c r="D31" s="427" t="str">
        <f>B7</f>
        <v>石田SSS</v>
      </c>
      <c r="E31" s="427"/>
      <c r="F31" s="427"/>
      <c r="G31" s="427"/>
      <c r="H31" s="427"/>
      <c r="I31" s="423"/>
      <c r="J31" s="424"/>
      <c r="K31" s="414" t="s">
        <v>28</v>
      </c>
      <c r="L31" s="203"/>
      <c r="M31" s="204" t="s">
        <v>27</v>
      </c>
      <c r="N31" s="203"/>
      <c r="O31" s="416" t="s">
        <v>29</v>
      </c>
      <c r="P31" s="389"/>
      <c r="Q31" s="362"/>
      <c r="R31" s="388" t="str">
        <f>B11</f>
        <v>U韮崎FC</v>
      </c>
      <c r="S31" s="389"/>
      <c r="T31" s="389"/>
      <c r="U31" s="389"/>
      <c r="V31" s="362"/>
      <c r="W31" s="407" t="str">
        <f>B5</f>
        <v>FC.SABIO</v>
      </c>
      <c r="X31" s="407" t="str">
        <f>B9</f>
        <v>フォルトゥナSC</v>
      </c>
    </row>
    <row r="32" spans="1:24" ht="17.100000000000001" customHeight="1" x14ac:dyDescent="0.25">
      <c r="A32" s="409"/>
      <c r="B32" s="386"/>
      <c r="C32" s="387"/>
      <c r="D32" s="372"/>
      <c r="E32" s="372"/>
      <c r="F32" s="372"/>
      <c r="G32" s="372"/>
      <c r="H32" s="372"/>
      <c r="I32" s="425"/>
      <c r="J32" s="426"/>
      <c r="K32" s="415"/>
      <c r="L32" s="189"/>
      <c r="M32" s="207" t="s">
        <v>27</v>
      </c>
      <c r="N32" s="189"/>
      <c r="O32" s="417"/>
      <c r="P32" s="345"/>
      <c r="Q32" s="364"/>
      <c r="R32" s="363"/>
      <c r="S32" s="345"/>
      <c r="T32" s="345"/>
      <c r="U32" s="345"/>
      <c r="V32" s="364"/>
      <c r="W32" s="408"/>
      <c r="X32" s="408"/>
    </row>
    <row r="33" spans="1:24" ht="17.100000000000001" customHeight="1" x14ac:dyDescent="0.25">
      <c r="A33" s="409">
        <v>2</v>
      </c>
      <c r="B33" s="384">
        <v>0.45833333333333331</v>
      </c>
      <c r="C33" s="385"/>
      <c r="D33" s="372" t="str">
        <f>B5</f>
        <v>FC.SABIO</v>
      </c>
      <c r="E33" s="372"/>
      <c r="F33" s="372"/>
      <c r="G33" s="372"/>
      <c r="H33" s="372"/>
      <c r="I33" s="423"/>
      <c r="J33" s="424"/>
      <c r="K33" s="414" t="s">
        <v>28</v>
      </c>
      <c r="L33" s="203"/>
      <c r="M33" s="204" t="s">
        <v>27</v>
      </c>
      <c r="N33" s="203"/>
      <c r="O33" s="416" t="s">
        <v>29</v>
      </c>
      <c r="P33" s="389"/>
      <c r="Q33" s="362"/>
      <c r="R33" s="388" t="str">
        <f>B9</f>
        <v>フォルトゥナSC</v>
      </c>
      <c r="S33" s="389"/>
      <c r="T33" s="389"/>
      <c r="U33" s="389"/>
      <c r="V33" s="362"/>
      <c r="W33" s="407" t="str">
        <f>B7</f>
        <v>石田SSS</v>
      </c>
      <c r="X33" s="407" t="str">
        <f>B11</f>
        <v>U韮崎FC</v>
      </c>
    </row>
    <row r="34" spans="1:24" ht="17.100000000000001" customHeight="1" x14ac:dyDescent="0.25">
      <c r="A34" s="409"/>
      <c r="B34" s="386"/>
      <c r="C34" s="387"/>
      <c r="D34" s="372"/>
      <c r="E34" s="372"/>
      <c r="F34" s="372"/>
      <c r="G34" s="372"/>
      <c r="H34" s="372"/>
      <c r="I34" s="425"/>
      <c r="J34" s="426"/>
      <c r="K34" s="415"/>
      <c r="L34" s="189"/>
      <c r="M34" s="207" t="s">
        <v>27</v>
      </c>
      <c r="N34" s="189"/>
      <c r="O34" s="417"/>
      <c r="P34" s="345"/>
      <c r="Q34" s="364"/>
      <c r="R34" s="363"/>
      <c r="S34" s="345"/>
      <c r="T34" s="345"/>
      <c r="U34" s="345"/>
      <c r="V34" s="364"/>
      <c r="W34" s="408"/>
      <c r="X34" s="408"/>
    </row>
    <row r="35" spans="1:24" ht="17.100000000000001" customHeight="1" x14ac:dyDescent="0.25">
      <c r="A35" s="409">
        <v>3</v>
      </c>
      <c r="B35" s="384"/>
      <c r="C35" s="385"/>
      <c r="D35" s="372"/>
      <c r="E35" s="372"/>
      <c r="F35" s="372"/>
      <c r="G35" s="372"/>
      <c r="H35" s="372"/>
      <c r="I35" s="423"/>
      <c r="J35" s="424"/>
      <c r="K35" s="414" t="s">
        <v>28</v>
      </c>
      <c r="L35" s="203"/>
      <c r="M35" s="204" t="s">
        <v>27</v>
      </c>
      <c r="N35" s="203"/>
      <c r="O35" s="416" t="s">
        <v>29</v>
      </c>
      <c r="P35" s="389"/>
      <c r="Q35" s="362"/>
      <c r="R35" s="388"/>
      <c r="S35" s="389"/>
      <c r="T35" s="389"/>
      <c r="U35" s="389"/>
      <c r="V35" s="362"/>
      <c r="W35" s="407"/>
      <c r="X35" s="407"/>
    </row>
    <row r="36" spans="1:24" ht="17.100000000000001" customHeight="1" x14ac:dyDescent="0.25">
      <c r="A36" s="409"/>
      <c r="B36" s="386"/>
      <c r="C36" s="387"/>
      <c r="D36" s="372"/>
      <c r="E36" s="372"/>
      <c r="F36" s="372"/>
      <c r="G36" s="372"/>
      <c r="H36" s="372"/>
      <c r="I36" s="425"/>
      <c r="J36" s="426"/>
      <c r="K36" s="415"/>
      <c r="L36" s="189"/>
      <c r="M36" s="207" t="s">
        <v>27</v>
      </c>
      <c r="N36" s="189"/>
      <c r="O36" s="417"/>
      <c r="P36" s="345"/>
      <c r="Q36" s="364"/>
      <c r="R36" s="363"/>
      <c r="S36" s="345"/>
      <c r="T36" s="345"/>
      <c r="U36" s="345"/>
      <c r="V36" s="364"/>
      <c r="W36" s="408"/>
      <c r="X36" s="408"/>
    </row>
    <row r="37" spans="1:24" ht="17.100000000000001" customHeight="1" x14ac:dyDescent="0.25">
      <c r="A37" s="409">
        <v>4</v>
      </c>
      <c r="B37" s="384"/>
      <c r="C37" s="385"/>
      <c r="D37" s="372"/>
      <c r="E37" s="372"/>
      <c r="F37" s="372"/>
      <c r="G37" s="372"/>
      <c r="H37" s="372"/>
      <c r="I37" s="428"/>
      <c r="J37" s="429"/>
      <c r="K37" s="430" t="s">
        <v>28</v>
      </c>
      <c r="M37" s="210" t="s">
        <v>27</v>
      </c>
      <c r="O37" s="431" t="s">
        <v>29</v>
      </c>
      <c r="P37" s="389"/>
      <c r="Q37" s="362"/>
      <c r="R37" s="388"/>
      <c r="S37" s="389"/>
      <c r="T37" s="389"/>
      <c r="U37" s="389"/>
      <c r="V37" s="362"/>
      <c r="W37" s="407"/>
      <c r="X37" s="407"/>
    </row>
    <row r="38" spans="1:24" ht="17.100000000000001" customHeight="1" x14ac:dyDescent="0.25">
      <c r="A38" s="409"/>
      <c r="B38" s="386"/>
      <c r="C38" s="387"/>
      <c r="D38" s="372"/>
      <c r="E38" s="372"/>
      <c r="F38" s="372"/>
      <c r="G38" s="372"/>
      <c r="H38" s="372"/>
      <c r="I38" s="425"/>
      <c r="J38" s="426"/>
      <c r="K38" s="415"/>
      <c r="L38" s="189"/>
      <c r="M38" s="207" t="s">
        <v>27</v>
      </c>
      <c r="N38" s="189"/>
      <c r="O38" s="417"/>
      <c r="P38" s="345"/>
      <c r="Q38" s="364"/>
      <c r="R38" s="363"/>
      <c r="S38" s="345"/>
      <c r="T38" s="345"/>
      <c r="U38" s="345"/>
      <c r="V38" s="364"/>
      <c r="W38" s="408"/>
      <c r="X38" s="408"/>
    </row>
    <row r="40" spans="1:24" ht="14.25" x14ac:dyDescent="0.25">
      <c r="B40" s="211"/>
      <c r="C40" s="217"/>
      <c r="D40" s="218"/>
      <c r="E40" s="218"/>
      <c r="F40" s="218"/>
      <c r="G40" s="218"/>
      <c r="H40" s="218"/>
      <c r="I40" s="219"/>
      <c r="J40" s="219"/>
      <c r="K40" s="220"/>
      <c r="M40" s="210"/>
      <c r="O40" s="211"/>
      <c r="P40" s="218"/>
      <c r="Q40" s="199"/>
      <c r="R40" s="199"/>
      <c r="S40" s="199"/>
      <c r="T40" s="199"/>
      <c r="U40" s="199"/>
      <c r="V40" s="199"/>
      <c r="W40" s="199"/>
    </row>
    <row r="41" spans="1:24" ht="14.25" x14ac:dyDescent="0.25">
      <c r="B41" s="211"/>
      <c r="C41" s="211"/>
      <c r="D41" s="214"/>
      <c r="E41" s="214"/>
      <c r="F41" s="214"/>
      <c r="G41" s="214"/>
      <c r="H41" s="214"/>
      <c r="K41" s="211"/>
      <c r="M41" s="210"/>
      <c r="O41" s="211"/>
      <c r="P41" s="214"/>
      <c r="Q41" s="214"/>
      <c r="R41" s="214"/>
      <c r="S41" s="214"/>
      <c r="T41" s="214"/>
      <c r="U41" s="214"/>
      <c r="V41" s="218"/>
      <c r="W41" s="218"/>
    </row>
    <row r="42" spans="1:24" ht="13.5" customHeight="1" x14ac:dyDescent="0.25">
      <c r="B42" s="211"/>
      <c r="C42" s="212"/>
      <c r="D42" s="213"/>
      <c r="E42" s="214"/>
      <c r="F42" s="214"/>
      <c r="G42" s="214"/>
      <c r="H42" s="214"/>
      <c r="I42" s="30"/>
      <c r="K42" s="211"/>
      <c r="M42" s="210"/>
      <c r="O42" s="211"/>
      <c r="P42" s="214"/>
      <c r="Q42" s="214"/>
      <c r="R42" s="214"/>
      <c r="S42" s="214"/>
      <c r="T42" s="214"/>
      <c r="U42" s="214"/>
      <c r="V42" s="214"/>
      <c r="W42" s="214"/>
    </row>
    <row r="43" spans="1:24" ht="14.25" x14ac:dyDescent="0.25">
      <c r="B43" s="211"/>
      <c r="C43" s="221"/>
      <c r="D43" s="222"/>
      <c r="E43" s="218"/>
      <c r="F43" s="218"/>
      <c r="G43" s="218"/>
      <c r="H43" s="218"/>
      <c r="I43" s="223"/>
      <c r="J43" s="219"/>
      <c r="K43" s="220"/>
      <c r="M43" s="210"/>
      <c r="O43" s="211"/>
      <c r="P43" s="218"/>
      <c r="Q43" s="218"/>
      <c r="R43" s="218"/>
      <c r="S43" s="218"/>
      <c r="T43" s="218"/>
      <c r="U43" s="218"/>
      <c r="V43" s="218"/>
      <c r="W43" s="218"/>
    </row>
    <row r="44" spans="1:24" ht="14.25" x14ac:dyDescent="0.25">
      <c r="B44" s="211"/>
      <c r="C44" s="217"/>
      <c r="D44" s="218"/>
      <c r="E44" s="218"/>
      <c r="F44" s="218"/>
      <c r="G44" s="218"/>
      <c r="H44" s="218"/>
      <c r="I44" s="219"/>
      <c r="J44" s="219"/>
      <c r="K44" s="220"/>
      <c r="M44" s="210"/>
      <c r="O44" s="211"/>
      <c r="P44" s="218"/>
      <c r="Q44" s="218"/>
      <c r="R44" s="218"/>
      <c r="S44" s="218"/>
      <c r="T44" s="218"/>
      <c r="U44" s="218"/>
      <c r="V44" s="218"/>
      <c r="W44" s="218"/>
    </row>
    <row r="45" spans="1:24" ht="14.25" x14ac:dyDescent="0.25">
      <c r="B45" s="211"/>
      <c r="C45" s="221"/>
      <c r="D45" s="222"/>
      <c r="E45" s="218"/>
      <c r="F45" s="218"/>
      <c r="G45" s="218"/>
      <c r="H45" s="218"/>
      <c r="I45" s="223"/>
      <c r="J45" s="219"/>
      <c r="K45" s="220"/>
      <c r="M45" s="210"/>
      <c r="O45" s="211"/>
      <c r="P45" s="218"/>
      <c r="Q45" s="218"/>
      <c r="R45" s="218"/>
      <c r="S45" s="218"/>
      <c r="T45" s="218"/>
      <c r="U45" s="218"/>
      <c r="V45" s="218"/>
      <c r="W45" s="218"/>
    </row>
    <row r="46" spans="1:24" ht="14.25" x14ac:dyDescent="0.25">
      <c r="B46" s="211"/>
      <c r="C46" s="217"/>
      <c r="D46" s="218"/>
      <c r="E46" s="218"/>
      <c r="F46" s="218"/>
      <c r="G46" s="218"/>
      <c r="H46" s="218"/>
      <c r="I46" s="219"/>
      <c r="J46" s="219"/>
      <c r="K46" s="220"/>
      <c r="M46" s="210"/>
      <c r="O46" s="211"/>
      <c r="P46" s="218"/>
      <c r="Q46" s="218"/>
      <c r="R46" s="218"/>
      <c r="S46" s="218"/>
      <c r="T46" s="218"/>
      <c r="U46" s="218"/>
      <c r="V46" s="218"/>
      <c r="W46" s="218"/>
    </row>
  </sheetData>
  <mergeCells count="166">
    <mergeCell ref="C1:W1"/>
    <mergeCell ref="A2:B2"/>
    <mergeCell ref="C2:E2"/>
    <mergeCell ref="F2:O2"/>
    <mergeCell ref="P2:W2"/>
    <mergeCell ref="B3:C4"/>
    <mergeCell ref="D3:F4"/>
    <mergeCell ref="G3:I4"/>
    <mergeCell ref="J3:L4"/>
    <mergeCell ref="M3:O4"/>
    <mergeCell ref="P3:R4"/>
    <mergeCell ref="S3:T4"/>
    <mergeCell ref="U3:V4"/>
    <mergeCell ref="X3:X4"/>
    <mergeCell ref="A5:A6"/>
    <mergeCell ref="B5:C6"/>
    <mergeCell ref="D5:F6"/>
    <mergeCell ref="P5:R6"/>
    <mergeCell ref="S5:T6"/>
    <mergeCell ref="U5:V6"/>
    <mergeCell ref="W5:W6"/>
    <mergeCell ref="X5:X6"/>
    <mergeCell ref="G6:I6"/>
    <mergeCell ref="J6:L6"/>
    <mergeCell ref="M6:O6"/>
    <mergeCell ref="A7:A8"/>
    <mergeCell ref="B7:C8"/>
    <mergeCell ref="G7:I8"/>
    <mergeCell ref="P7:R8"/>
    <mergeCell ref="S7:T8"/>
    <mergeCell ref="A9:A10"/>
    <mergeCell ref="B9:C10"/>
    <mergeCell ref="J9:L10"/>
    <mergeCell ref="P9:R10"/>
    <mergeCell ref="S9:T10"/>
    <mergeCell ref="U9:V10"/>
    <mergeCell ref="U7:V8"/>
    <mergeCell ref="W7:W8"/>
    <mergeCell ref="X7:X8"/>
    <mergeCell ref="D8:F8"/>
    <mergeCell ref="J8:L8"/>
    <mergeCell ref="M8:O8"/>
    <mergeCell ref="X11:X12"/>
    <mergeCell ref="D12:F12"/>
    <mergeCell ref="G12:I12"/>
    <mergeCell ref="J12:L12"/>
    <mergeCell ref="W9:W10"/>
    <mergeCell ref="X9:X10"/>
    <mergeCell ref="D10:F10"/>
    <mergeCell ref="G10:I10"/>
    <mergeCell ref="M10:O10"/>
    <mergeCell ref="M11:O12"/>
    <mergeCell ref="P11:R12"/>
    <mergeCell ref="S11:T12"/>
    <mergeCell ref="T14:W14"/>
    <mergeCell ref="A15:A16"/>
    <mergeCell ref="B15:C16"/>
    <mergeCell ref="D15:E16"/>
    <mergeCell ref="F15:H16"/>
    <mergeCell ref="J15:M16"/>
    <mergeCell ref="N15:V16"/>
    <mergeCell ref="W15:W16"/>
    <mergeCell ref="U11:V12"/>
    <mergeCell ref="W11:W12"/>
    <mergeCell ref="A11:A12"/>
    <mergeCell ref="B11:C12"/>
    <mergeCell ref="X15:X16"/>
    <mergeCell ref="A17:A18"/>
    <mergeCell ref="B17:C18"/>
    <mergeCell ref="D17:H18"/>
    <mergeCell ref="I17:J18"/>
    <mergeCell ref="K17:K18"/>
    <mergeCell ref="O17:O18"/>
    <mergeCell ref="P17:Q18"/>
    <mergeCell ref="R17:V18"/>
    <mergeCell ref="W17:W18"/>
    <mergeCell ref="X17:X18"/>
    <mergeCell ref="X19:X20"/>
    <mergeCell ref="A21:A22"/>
    <mergeCell ref="B21:C22"/>
    <mergeCell ref="D21:H22"/>
    <mergeCell ref="I21:J22"/>
    <mergeCell ref="K21:K22"/>
    <mergeCell ref="O21:O22"/>
    <mergeCell ref="P21:Q22"/>
    <mergeCell ref="R21:V22"/>
    <mergeCell ref="W21:W22"/>
    <mergeCell ref="X21:X22"/>
    <mergeCell ref="A19:A20"/>
    <mergeCell ref="B19:C20"/>
    <mergeCell ref="D19:H20"/>
    <mergeCell ref="I19:J20"/>
    <mergeCell ref="K19:K20"/>
    <mergeCell ref="O19:O20"/>
    <mergeCell ref="P19:Q20"/>
    <mergeCell ref="R19:V20"/>
    <mergeCell ref="W19:W20"/>
    <mergeCell ref="X23:X24"/>
    <mergeCell ref="A25:A26"/>
    <mergeCell ref="B25:C26"/>
    <mergeCell ref="D25:H26"/>
    <mergeCell ref="I25:J26"/>
    <mergeCell ref="K25:K26"/>
    <mergeCell ref="O25:O26"/>
    <mergeCell ref="P25:Q26"/>
    <mergeCell ref="R25:V26"/>
    <mergeCell ref="W25:W26"/>
    <mergeCell ref="X25:X26"/>
    <mergeCell ref="A23:A24"/>
    <mergeCell ref="B23:C24"/>
    <mergeCell ref="D23:H24"/>
    <mergeCell ref="I23:J24"/>
    <mergeCell ref="K23:K24"/>
    <mergeCell ref="O23:O24"/>
    <mergeCell ref="P23:Q24"/>
    <mergeCell ref="R23:V24"/>
    <mergeCell ref="W23:W24"/>
    <mergeCell ref="T28:W28"/>
    <mergeCell ref="A29:A30"/>
    <mergeCell ref="B29:C30"/>
    <mergeCell ref="D29:E30"/>
    <mergeCell ref="F29:H30"/>
    <mergeCell ref="J29:M30"/>
    <mergeCell ref="N29:V30"/>
    <mergeCell ref="W29:W30"/>
    <mergeCell ref="X29:X30"/>
    <mergeCell ref="P31:Q32"/>
    <mergeCell ref="R31:V32"/>
    <mergeCell ref="W31:W32"/>
    <mergeCell ref="X31:X32"/>
    <mergeCell ref="A33:A34"/>
    <mergeCell ref="B33:C34"/>
    <mergeCell ref="D33:H34"/>
    <mergeCell ref="I33:J34"/>
    <mergeCell ref="K33:K34"/>
    <mergeCell ref="O33:O34"/>
    <mergeCell ref="A31:A32"/>
    <mergeCell ref="B31:C32"/>
    <mergeCell ref="D31:H32"/>
    <mergeCell ref="I31:J32"/>
    <mergeCell ref="K31:K32"/>
    <mergeCell ref="O31:O32"/>
    <mergeCell ref="P33:Q34"/>
    <mergeCell ref="R33:V34"/>
    <mergeCell ref="W33:W34"/>
    <mergeCell ref="X33:X34"/>
    <mergeCell ref="X37:X38"/>
    <mergeCell ref="P35:Q36"/>
    <mergeCell ref="R35:V36"/>
    <mergeCell ref="W35:W36"/>
    <mergeCell ref="X35:X36"/>
    <mergeCell ref="A37:A38"/>
    <mergeCell ref="B37:C38"/>
    <mergeCell ref="D37:H38"/>
    <mergeCell ref="I37:J38"/>
    <mergeCell ref="K37:K38"/>
    <mergeCell ref="O37:O38"/>
    <mergeCell ref="A35:A36"/>
    <mergeCell ref="B35:C36"/>
    <mergeCell ref="D35:H36"/>
    <mergeCell ref="I35:J36"/>
    <mergeCell ref="K35:K36"/>
    <mergeCell ref="O35:O36"/>
    <mergeCell ref="P37:Q38"/>
    <mergeCell ref="R37:V38"/>
    <mergeCell ref="W37:W38"/>
  </mergeCells>
  <phoneticPr fontId="6"/>
  <pageMargins left="0.78740157480314965" right="0.78740157480314965" top="0.98425196850393704" bottom="0.98425196850393704" header="0.31496062992125984" footer="0.51181102362204722"/>
  <pageSetup paperSize="9" scale="99" orientation="portrait" horizontalDpi="4294967293" r:id="rId1"/>
  <headerFooter alignWithMargins="0">
    <oddFooter>&amp;C&amp;12試合結果・警告退場の報告は午後4時までにご報告ください。
4種広報部ＦＡＸ055-251-7164又はライン等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25</vt:i4>
      </vt:variant>
    </vt:vector>
  </HeadingPairs>
  <TitlesOfParts>
    <vt:vector size="52" baseType="lpstr">
      <vt:lpstr>リーグ戦表</vt:lpstr>
      <vt:lpstr>基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決勝T表</vt:lpstr>
      <vt:lpstr>T記入表</vt:lpstr>
      <vt:lpstr>最終日</vt:lpstr>
      <vt:lpstr>最終日対戦表</vt:lpstr>
      <vt:lpstr>警告退場</vt:lpstr>
      <vt:lpstr>4チーム</vt:lpstr>
      <vt:lpstr>5チーム</vt:lpstr>
      <vt:lpstr>リンク方法 (2)</vt:lpstr>
      <vt:lpstr>6元</vt:lpstr>
      <vt:lpstr>'4チーム'!Print_Area</vt:lpstr>
      <vt:lpstr>'5チーム'!Print_Area</vt:lpstr>
      <vt:lpstr>'6元'!Print_Area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  <vt:lpstr>H!Print_Area</vt:lpstr>
      <vt:lpstr>I!Print_Area</vt:lpstr>
      <vt:lpstr>J!Print_Area</vt:lpstr>
      <vt:lpstr>K!Print_Area</vt:lpstr>
      <vt:lpstr>L!Print_Area</vt:lpstr>
      <vt:lpstr>M!Print_Area</vt:lpstr>
      <vt:lpstr>N!Print_Area</vt:lpstr>
      <vt:lpstr>O!Print_Area</vt:lpstr>
      <vt:lpstr>P!Print_Area</vt:lpstr>
      <vt:lpstr>リーグ戦表!Print_Area</vt:lpstr>
      <vt:lpstr>基!Print_Area</vt:lpstr>
      <vt:lpstr>警告退場!Print_Area</vt:lpstr>
      <vt:lpstr>決勝T表!Print_Area</vt:lpstr>
      <vt:lpstr>最終日!Print_Area</vt:lpstr>
      <vt:lpstr>最終日対戦表!Print_Area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</dc:creator>
  <cp:lastModifiedBy>鈴木和幸</cp:lastModifiedBy>
  <cp:lastPrinted>2023-01-18T03:49:56Z</cp:lastPrinted>
  <dcterms:created xsi:type="dcterms:W3CDTF">2005-04-08T15:21:30Z</dcterms:created>
  <dcterms:modified xsi:type="dcterms:W3CDTF">2023-01-18T03:52:55Z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-2083714427</vt:i4>
  </property>
  <property fmtid="{D5CDD505-2E9C-101B-9397-08002B2CF9AE}" pid="3" name="_EmailSubject">
    <vt:lpwstr>春季大会組合せ</vt:lpwstr>
  </property>
  <property fmtid="{D5CDD505-2E9C-101B-9397-08002B2CF9AE}" pid="4" name="_AuthorEmail">
    <vt:lpwstr>k-suzuki@eps4.comlink.ne.jp</vt:lpwstr>
  </property>
  <property fmtid="{D5CDD505-2E9C-101B-9397-08002B2CF9AE}" pid="5" name="_AuthorEmailDisplayName">
    <vt:lpwstr>kazuyuki</vt:lpwstr>
  </property>
  <property fmtid="{D5CDD505-2E9C-101B-9397-08002B2CF9AE}" pid="6" name="_ReviewingToolsShownOnce">
    <vt:lpwstr/>
  </property>
</Properties>
</file>