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drawings/drawing2.xml" ContentType="application/vnd.openxmlformats-officedocument.drawing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1actibe\4fair-playweb\nanahocup\"/>
    </mc:Choice>
  </mc:AlternateContent>
  <xr:revisionPtr revIDLastSave="0" documentId="13_ncr:1_{4652D8EB-DAB4-4045-9C59-5E864FF4EEEC}" xr6:coauthVersionLast="46" xr6:coauthVersionMax="46" xr10:uidLastSave="{00000000-0000-0000-0000-000000000000}"/>
  <bookViews>
    <workbookView xWindow="-98" yWindow="-98" windowWidth="18915" windowHeight="12075" tabRatio="731" xr2:uid="{00000000-000D-0000-FFFF-FFFF00000000}"/>
  </bookViews>
  <sheets>
    <sheet name="A" sheetId="190" r:id="rId1"/>
    <sheet name="B" sheetId="191" r:id="rId2"/>
    <sheet name="C" sheetId="193" r:id="rId3"/>
    <sheet name="D" sheetId="195" r:id="rId4"/>
    <sheet name="E" sheetId="196" r:id="rId5"/>
    <sheet name="F" sheetId="194" r:id="rId6"/>
    <sheet name="G" sheetId="197" r:id="rId7"/>
    <sheet name="H" sheetId="198" r:id="rId8"/>
    <sheet name="I" sheetId="199" r:id="rId9"/>
    <sheet name="J" sheetId="200" r:id="rId10"/>
    <sheet name="K" sheetId="201" r:id="rId11"/>
    <sheet name="L" sheetId="202" r:id="rId12"/>
    <sheet name="M" sheetId="203" r:id="rId13"/>
    <sheet name="N" sheetId="204" r:id="rId14"/>
    <sheet name="O" sheetId="205" r:id="rId15"/>
    <sheet name="P" sheetId="206" r:id="rId16"/>
    <sheet name="決勝トーナメント(32チーム)" sheetId="188" r:id="rId17"/>
    <sheet name="CHALLENGEトーナメント" sheetId="189" r:id="rId18"/>
  </sheets>
  <definedNames>
    <definedName name="_xlnm.Print_Area" localSheetId="0">A!$A$1:$X$42</definedName>
    <definedName name="_xlnm.Print_Area" localSheetId="1">B!$A$1:$AD$44</definedName>
    <definedName name="_xlnm.Print_Area" localSheetId="2">'C'!$A$1:$X$42</definedName>
    <definedName name="_xlnm.Print_Area" localSheetId="3">D!$A$1:$X$42</definedName>
    <definedName name="_xlnm.Print_Area" localSheetId="4">E!$A$1:$X$42</definedName>
    <definedName name="_xlnm.Print_Area" localSheetId="5">F!$A$1:$AD$44</definedName>
    <definedName name="_xlnm.Print_Area" localSheetId="6">G!$A$1:$X$42</definedName>
    <definedName name="_xlnm.Print_Area" localSheetId="7">H!$A$1:$X$42</definedName>
    <definedName name="_xlnm.Print_Area" localSheetId="8">I!$A$1:$X$42</definedName>
    <definedName name="_xlnm.Print_Area" localSheetId="9">J!$A$1:$X$42</definedName>
    <definedName name="_xlnm.Print_Area" localSheetId="10">K!$A$1:$X$42</definedName>
    <definedName name="_xlnm.Print_Area" localSheetId="11">L!$A$1:$X$42</definedName>
    <definedName name="_xlnm.Print_Area" localSheetId="12">M!$A$1:$X$42</definedName>
    <definedName name="_xlnm.Print_Area" localSheetId="13">N!$A$1:$X$42</definedName>
    <definedName name="_xlnm.Print_Area" localSheetId="14">O!$A$1:$X$42</definedName>
    <definedName name="_xlnm.Print_Area" localSheetId="15">P!$A$1:$X$42</definedName>
  </definedNames>
  <calcPr calcId="191029"/>
</workbook>
</file>

<file path=xl/calcChain.xml><?xml version="1.0" encoding="utf-8"?>
<calcChain xmlns="http://schemas.openxmlformats.org/spreadsheetml/2006/main">
  <c r="O12" i="191" l="1"/>
  <c r="M12" i="191"/>
  <c r="M13" i="191" s="1"/>
  <c r="L12" i="191"/>
  <c r="J12" i="191"/>
  <c r="J13" i="191" s="1"/>
  <c r="I12" i="191"/>
  <c r="P6" i="191" s="1"/>
  <c r="P7" i="191" s="1"/>
  <c r="G12" i="191"/>
  <c r="G13" i="191" s="1"/>
  <c r="F12" i="191"/>
  <c r="D12" i="191"/>
  <c r="D13" i="191" s="1"/>
  <c r="J11" i="191"/>
  <c r="R10" i="191"/>
  <c r="P10" i="191"/>
  <c r="P11" i="191" s="1"/>
  <c r="L10" i="191"/>
  <c r="J10" i="191"/>
  <c r="I10" i="191"/>
  <c r="M6" i="191" s="1"/>
  <c r="M7" i="191" s="1"/>
  <c r="G10" i="191"/>
  <c r="O6" i="191" s="1"/>
  <c r="F10" i="191"/>
  <c r="D10" i="191"/>
  <c r="O4" i="191" s="1"/>
  <c r="P8" i="191"/>
  <c r="O8" i="191"/>
  <c r="M8" i="191"/>
  <c r="M9" i="191" s="1"/>
  <c r="I8" i="191"/>
  <c r="G8" i="191"/>
  <c r="G9" i="191" s="1"/>
  <c r="F8" i="191"/>
  <c r="D8" i="191"/>
  <c r="D9" i="191" s="1"/>
  <c r="R6" i="191"/>
  <c r="J6" i="191"/>
  <c r="J7" i="191" s="1"/>
  <c r="F6" i="191"/>
  <c r="G4" i="191" s="1"/>
  <c r="D6" i="191"/>
  <c r="I4" i="191" s="1"/>
  <c r="R4" i="191"/>
  <c r="P4" i="191"/>
  <c r="P5" i="191" s="1"/>
  <c r="M4" i="191"/>
  <c r="M5" i="191" s="1"/>
  <c r="L4" i="191"/>
  <c r="J4" i="191"/>
  <c r="J5" i="191" s="1"/>
  <c r="AO21" i="194"/>
  <c r="AV21" i="194"/>
  <c r="AO23" i="194"/>
  <c r="AV23" i="194"/>
  <c r="AO25" i="194"/>
  <c r="AV25" i="194"/>
  <c r="AO27" i="194"/>
  <c r="AV27" i="194"/>
  <c r="AO29" i="194"/>
  <c r="AV29" i="194"/>
  <c r="AJ10" i="194"/>
  <c r="AM10" i="194"/>
  <c r="I10" i="194"/>
  <c r="G10" i="194"/>
  <c r="F12" i="194"/>
  <c r="D12" i="194"/>
  <c r="L10" i="194"/>
  <c r="J10" i="194"/>
  <c r="G5" i="191" l="1"/>
  <c r="D7" i="191"/>
  <c r="D11" i="191"/>
  <c r="G11" i="191"/>
  <c r="L6" i="191"/>
  <c r="R8" i="191"/>
  <c r="P9" i="191" s="1"/>
  <c r="X35" i="206" l="1"/>
  <c r="AW35" i="206" s="1"/>
  <c r="W35" i="206"/>
  <c r="AV35" i="206" s="1"/>
  <c r="R35" i="206"/>
  <c r="AQ35" i="206" s="1"/>
  <c r="P35" i="206"/>
  <c r="O4" i="206" s="1"/>
  <c r="I35" i="206"/>
  <c r="M4" i="206" s="1"/>
  <c r="M5" i="206" s="1"/>
  <c r="D35" i="206"/>
  <c r="AC35" i="206" s="1"/>
  <c r="X33" i="206"/>
  <c r="AW33" i="206" s="1"/>
  <c r="W33" i="206"/>
  <c r="AV33" i="206" s="1"/>
  <c r="R33" i="206"/>
  <c r="AQ33" i="206" s="1"/>
  <c r="P33" i="206"/>
  <c r="I33" i="206"/>
  <c r="D33" i="206"/>
  <c r="AC33" i="206" s="1"/>
  <c r="AV25" i="206"/>
  <c r="AA25" i="206"/>
  <c r="X25" i="206"/>
  <c r="AW25" i="206" s="1"/>
  <c r="W25" i="206"/>
  <c r="R25" i="206"/>
  <c r="AQ25" i="206" s="1"/>
  <c r="P25" i="206"/>
  <c r="L4" i="206" s="1"/>
  <c r="I25" i="206"/>
  <c r="J4" i="206" s="1"/>
  <c r="D25" i="206"/>
  <c r="AC25" i="206" s="1"/>
  <c r="AA23" i="206"/>
  <c r="X23" i="206"/>
  <c r="AW23" i="206" s="1"/>
  <c r="W23" i="206"/>
  <c r="AV23" i="206" s="1"/>
  <c r="R23" i="206"/>
  <c r="AQ23" i="206" s="1"/>
  <c r="P23" i="206"/>
  <c r="O6" i="206" s="1"/>
  <c r="I23" i="206"/>
  <c r="M6" i="206" s="1"/>
  <c r="D23" i="206"/>
  <c r="AC23" i="206" s="1"/>
  <c r="AQ21" i="206"/>
  <c r="AA21" i="206"/>
  <c r="X21" i="206"/>
  <c r="AW21" i="206" s="1"/>
  <c r="W21" i="206"/>
  <c r="AV21" i="206" s="1"/>
  <c r="R21" i="206"/>
  <c r="P21" i="206"/>
  <c r="I4" i="206" s="1"/>
  <c r="I21" i="206"/>
  <c r="G4" i="206" s="1"/>
  <c r="D21" i="206"/>
  <c r="AC21" i="206" s="1"/>
  <c r="AA19" i="206"/>
  <c r="X19" i="206"/>
  <c r="AW19" i="206" s="1"/>
  <c r="W19" i="206"/>
  <c r="AV19" i="206" s="1"/>
  <c r="R19" i="206"/>
  <c r="AQ19" i="206" s="1"/>
  <c r="P19" i="206"/>
  <c r="O8" i="206" s="1"/>
  <c r="I19" i="206"/>
  <c r="M8" i="206" s="1"/>
  <c r="D19" i="206"/>
  <c r="AC19" i="206" s="1"/>
  <c r="L15" i="206"/>
  <c r="F15" i="206"/>
  <c r="L14" i="206"/>
  <c r="F14" i="206"/>
  <c r="AI11" i="206"/>
  <c r="AK10" i="206"/>
  <c r="AL8" i="206" s="1"/>
  <c r="AL9" i="206" s="1"/>
  <c r="AI10" i="206"/>
  <c r="AH10" i="206"/>
  <c r="AL6" i="206" s="1"/>
  <c r="AF10" i="206"/>
  <c r="AF11" i="206" s="1"/>
  <c r="AE10" i="206"/>
  <c r="AL4" i="206" s="1"/>
  <c r="AC10" i="206"/>
  <c r="AC11" i="206" s="1"/>
  <c r="AO10" i="206" s="1"/>
  <c r="AA10" i="206"/>
  <c r="AL2" i="206" s="1"/>
  <c r="Y10" i="206"/>
  <c r="AF9" i="206"/>
  <c r="AN8" i="206"/>
  <c r="AH8" i="206"/>
  <c r="AF8" i="206"/>
  <c r="AK6" i="206" s="1"/>
  <c r="AI7" i="206" s="1"/>
  <c r="AE8" i="206"/>
  <c r="AC8" i="206"/>
  <c r="AC9" i="206" s="1"/>
  <c r="AO8" i="206" s="1"/>
  <c r="AA8" i="206"/>
  <c r="AI2" i="206" s="1"/>
  <c r="Y8" i="206"/>
  <c r="AI6" i="206"/>
  <c r="AE6" i="206"/>
  <c r="AC6" i="206"/>
  <c r="AC7" i="206" s="1"/>
  <c r="AA6" i="206"/>
  <c r="AF2" i="206" s="1"/>
  <c r="Y6" i="206"/>
  <c r="L6" i="206"/>
  <c r="J6" i="206"/>
  <c r="J7" i="206" s="1"/>
  <c r="AR4" i="206"/>
  <c r="AI4" i="206"/>
  <c r="AF4" i="206"/>
  <c r="AA4" i="206"/>
  <c r="AC2" i="206" s="1"/>
  <c r="Y4" i="206"/>
  <c r="AA2" i="206"/>
  <c r="AC17" i="206" s="1"/>
  <c r="AC31" i="206" s="1"/>
  <c r="M2" i="206"/>
  <c r="J2" i="206"/>
  <c r="G2" i="206"/>
  <c r="D2" i="206"/>
  <c r="B2" i="206"/>
  <c r="D17" i="206" s="1"/>
  <c r="D31" i="206" s="1"/>
  <c r="X35" i="205"/>
  <c r="AW35" i="205" s="1"/>
  <c r="W35" i="205"/>
  <c r="AV35" i="205" s="1"/>
  <c r="R35" i="205"/>
  <c r="AQ35" i="205" s="1"/>
  <c r="P35" i="205"/>
  <c r="O4" i="205" s="1"/>
  <c r="I35" i="205"/>
  <c r="M4" i="205" s="1"/>
  <c r="M5" i="205" s="1"/>
  <c r="D35" i="205"/>
  <c r="AC35" i="205" s="1"/>
  <c r="X33" i="205"/>
  <c r="AW33" i="205" s="1"/>
  <c r="W33" i="205"/>
  <c r="AV33" i="205" s="1"/>
  <c r="R33" i="205"/>
  <c r="AQ33" i="205" s="1"/>
  <c r="P33" i="205"/>
  <c r="I33" i="205"/>
  <c r="D33" i="205"/>
  <c r="AC33" i="205" s="1"/>
  <c r="AV25" i="205"/>
  <c r="AA25" i="205"/>
  <c r="X25" i="205"/>
  <c r="AW25" i="205" s="1"/>
  <c r="W25" i="205"/>
  <c r="R25" i="205"/>
  <c r="AQ25" i="205" s="1"/>
  <c r="P25" i="205"/>
  <c r="L4" i="205" s="1"/>
  <c r="I25" i="205"/>
  <c r="J4" i="205" s="1"/>
  <c r="D25" i="205"/>
  <c r="AC25" i="205" s="1"/>
  <c r="AC23" i="205"/>
  <c r="AA23" i="205"/>
  <c r="X23" i="205"/>
  <c r="AW23" i="205" s="1"/>
  <c r="W23" i="205"/>
  <c r="AV23" i="205" s="1"/>
  <c r="R23" i="205"/>
  <c r="AQ23" i="205" s="1"/>
  <c r="P23" i="205"/>
  <c r="O6" i="205" s="1"/>
  <c r="I23" i="205"/>
  <c r="M6" i="205" s="1"/>
  <c r="D23" i="205"/>
  <c r="AQ21" i="205"/>
  <c r="AA21" i="205"/>
  <c r="X21" i="205"/>
  <c r="AW21" i="205" s="1"/>
  <c r="W21" i="205"/>
  <c r="AV21" i="205" s="1"/>
  <c r="R21" i="205"/>
  <c r="P21" i="205"/>
  <c r="I4" i="205" s="1"/>
  <c r="I21" i="205"/>
  <c r="G4" i="205" s="1"/>
  <c r="D21" i="205"/>
  <c r="AC21" i="205" s="1"/>
  <c r="AA19" i="205"/>
  <c r="X19" i="205"/>
  <c r="AW19" i="205" s="1"/>
  <c r="W19" i="205"/>
  <c r="AV19" i="205" s="1"/>
  <c r="R19" i="205"/>
  <c r="AQ19" i="205" s="1"/>
  <c r="P19" i="205"/>
  <c r="O8" i="205" s="1"/>
  <c r="I19" i="205"/>
  <c r="M8" i="205" s="1"/>
  <c r="D19" i="205"/>
  <c r="AC19" i="205" s="1"/>
  <c r="L15" i="205"/>
  <c r="F15" i="205"/>
  <c r="L14" i="205"/>
  <c r="F14" i="205"/>
  <c r="AI11" i="205"/>
  <c r="AK10" i="205"/>
  <c r="AL8" i="205" s="1"/>
  <c r="AL9" i="205" s="1"/>
  <c r="AI10" i="205"/>
  <c r="AH10" i="205"/>
  <c r="AL6" i="205" s="1"/>
  <c r="AF10" i="205"/>
  <c r="AF11" i="205" s="1"/>
  <c r="AE10" i="205"/>
  <c r="AL4" i="205" s="1"/>
  <c r="AC10" i="205"/>
  <c r="AC11" i="205" s="1"/>
  <c r="AO10" i="205" s="1"/>
  <c r="AA10" i="205"/>
  <c r="AL2" i="205" s="1"/>
  <c r="Y10" i="205"/>
  <c r="AF9" i="205"/>
  <c r="AN8" i="205"/>
  <c r="AH8" i="205"/>
  <c r="AF8" i="205"/>
  <c r="AK6" i="205" s="1"/>
  <c r="AI7" i="205" s="1"/>
  <c r="AE8" i="205"/>
  <c r="AC8" i="205"/>
  <c r="AC9" i="205" s="1"/>
  <c r="AO8" i="205" s="1"/>
  <c r="AA8" i="205"/>
  <c r="AI2" i="205" s="1"/>
  <c r="Y8" i="205"/>
  <c r="AI6" i="205"/>
  <c r="AE6" i="205"/>
  <c r="AC6" i="205"/>
  <c r="AC7" i="205" s="1"/>
  <c r="AA6" i="205"/>
  <c r="AF2" i="205" s="1"/>
  <c r="Y6" i="205"/>
  <c r="L6" i="205"/>
  <c r="J6" i="205"/>
  <c r="J7" i="205" s="1"/>
  <c r="AR4" i="205"/>
  <c r="AI4" i="205"/>
  <c r="AF4" i="205"/>
  <c r="AA4" i="205"/>
  <c r="AC2" i="205" s="1"/>
  <c r="Y4" i="205"/>
  <c r="AA2" i="205"/>
  <c r="AC17" i="205" s="1"/>
  <c r="AC31" i="205" s="1"/>
  <c r="M2" i="205"/>
  <c r="J2" i="205"/>
  <c r="G2" i="205"/>
  <c r="D2" i="205"/>
  <c r="B2" i="205"/>
  <c r="D17" i="205" s="1"/>
  <c r="D31" i="205" s="1"/>
  <c r="X35" i="204"/>
  <c r="AW35" i="204" s="1"/>
  <c r="W35" i="204"/>
  <c r="AV35" i="204" s="1"/>
  <c r="R35" i="204"/>
  <c r="AQ35" i="204" s="1"/>
  <c r="P35" i="204"/>
  <c r="O4" i="204" s="1"/>
  <c r="I35" i="204"/>
  <c r="M4" i="204" s="1"/>
  <c r="D35" i="204"/>
  <c r="AC35" i="204" s="1"/>
  <c r="AC33" i="204"/>
  <c r="X33" i="204"/>
  <c r="AW33" i="204" s="1"/>
  <c r="W33" i="204"/>
  <c r="AV33" i="204" s="1"/>
  <c r="R33" i="204"/>
  <c r="AQ33" i="204" s="1"/>
  <c r="P33" i="204"/>
  <c r="L6" i="204" s="1"/>
  <c r="I33" i="204"/>
  <c r="J6" i="204" s="1"/>
  <c r="D33" i="204"/>
  <c r="AV25" i="204"/>
  <c r="AA25" i="204"/>
  <c r="X25" i="204"/>
  <c r="AW25" i="204" s="1"/>
  <c r="W25" i="204"/>
  <c r="R25" i="204"/>
  <c r="AQ25" i="204" s="1"/>
  <c r="P25" i="204"/>
  <c r="I25" i="204"/>
  <c r="J4" i="204" s="1"/>
  <c r="J5" i="204" s="1"/>
  <c r="D25" i="204"/>
  <c r="AC25" i="204" s="1"/>
  <c r="AA23" i="204"/>
  <c r="X23" i="204"/>
  <c r="AW23" i="204" s="1"/>
  <c r="W23" i="204"/>
  <c r="AV23" i="204" s="1"/>
  <c r="R23" i="204"/>
  <c r="AQ23" i="204" s="1"/>
  <c r="P23" i="204"/>
  <c r="I23" i="204"/>
  <c r="M6" i="204" s="1"/>
  <c r="D23" i="204"/>
  <c r="AC23" i="204" s="1"/>
  <c r="AC21" i="204"/>
  <c r="AA21" i="204"/>
  <c r="X21" i="204"/>
  <c r="AW21" i="204" s="1"/>
  <c r="W21" i="204"/>
  <c r="AV21" i="204" s="1"/>
  <c r="R21" i="204"/>
  <c r="AQ21" i="204" s="1"/>
  <c r="P21" i="204"/>
  <c r="I4" i="204" s="1"/>
  <c r="I21" i="204"/>
  <c r="D21" i="204"/>
  <c r="AW19" i="204"/>
  <c r="AV19" i="204"/>
  <c r="AA19" i="204"/>
  <c r="X19" i="204"/>
  <c r="W19" i="204"/>
  <c r="R19" i="204"/>
  <c r="AQ19" i="204" s="1"/>
  <c r="P19" i="204"/>
  <c r="O8" i="204" s="1"/>
  <c r="I19" i="204"/>
  <c r="M8" i="204" s="1"/>
  <c r="D19" i="204"/>
  <c r="AC19" i="204" s="1"/>
  <c r="L15" i="204"/>
  <c r="F15" i="204"/>
  <c r="L14" i="204"/>
  <c r="F14" i="204"/>
  <c r="AI11" i="204"/>
  <c r="AK10" i="204"/>
  <c r="AL8" i="204" s="1"/>
  <c r="AL9" i="204" s="1"/>
  <c r="AI10" i="204"/>
  <c r="AH10" i="204"/>
  <c r="AL6" i="204" s="1"/>
  <c r="AF10" i="204"/>
  <c r="AF11" i="204" s="1"/>
  <c r="AE10" i="204"/>
  <c r="AL4" i="204" s="1"/>
  <c r="AC10" i="204"/>
  <c r="AC11" i="204" s="1"/>
  <c r="AO10" i="204" s="1"/>
  <c r="AA10" i="204"/>
  <c r="Y10" i="204"/>
  <c r="AF9" i="204"/>
  <c r="AN8" i="204"/>
  <c r="AH8" i="204"/>
  <c r="AF8" i="204"/>
  <c r="AK6" i="204" s="1"/>
  <c r="AI7" i="204" s="1"/>
  <c r="AE8" i="204"/>
  <c r="AC8" i="204"/>
  <c r="AC9" i="204" s="1"/>
  <c r="AO8" i="204" s="1"/>
  <c r="AA8" i="204"/>
  <c r="AI2" i="204" s="1"/>
  <c r="Y8" i="204"/>
  <c r="AI6" i="204"/>
  <c r="AE6" i="204"/>
  <c r="AC6" i="204"/>
  <c r="AC7" i="204" s="1"/>
  <c r="AA6" i="204"/>
  <c r="AF2" i="204" s="1"/>
  <c r="Y6" i="204"/>
  <c r="O6" i="204"/>
  <c r="AR4" i="204"/>
  <c r="AI4" i="204"/>
  <c r="AF4" i="204"/>
  <c r="AA4" i="204"/>
  <c r="AC2" i="204" s="1"/>
  <c r="Y4" i="204"/>
  <c r="L4" i="204"/>
  <c r="G4" i="204"/>
  <c r="AL2" i="204"/>
  <c r="AA2" i="204"/>
  <c r="AC17" i="204" s="1"/>
  <c r="AC31" i="204" s="1"/>
  <c r="M2" i="204"/>
  <c r="J2" i="204"/>
  <c r="G2" i="204"/>
  <c r="D2" i="204"/>
  <c r="B2" i="204"/>
  <c r="D17" i="204" s="1"/>
  <c r="D31" i="204" s="1"/>
  <c r="X35" i="203"/>
  <c r="AW35" i="203" s="1"/>
  <c r="W35" i="203"/>
  <c r="AV35" i="203" s="1"/>
  <c r="R35" i="203"/>
  <c r="AQ35" i="203" s="1"/>
  <c r="P35" i="203"/>
  <c r="O4" i="203" s="1"/>
  <c r="I35" i="203"/>
  <c r="M4" i="203" s="1"/>
  <c r="M5" i="203" s="1"/>
  <c r="D35" i="203"/>
  <c r="AC35" i="203" s="1"/>
  <c r="AC33" i="203"/>
  <c r="X33" i="203"/>
  <c r="AW33" i="203" s="1"/>
  <c r="W33" i="203"/>
  <c r="AV33" i="203" s="1"/>
  <c r="R33" i="203"/>
  <c r="AQ33" i="203" s="1"/>
  <c r="P33" i="203"/>
  <c r="I33" i="203"/>
  <c r="D33" i="203"/>
  <c r="AA25" i="203"/>
  <c r="X25" i="203"/>
  <c r="AW25" i="203" s="1"/>
  <c r="W25" i="203"/>
  <c r="AV25" i="203" s="1"/>
  <c r="R25" i="203"/>
  <c r="AQ25" i="203" s="1"/>
  <c r="P25" i="203"/>
  <c r="L4" i="203" s="1"/>
  <c r="I25" i="203"/>
  <c r="J4" i="203" s="1"/>
  <c r="D25" i="203"/>
  <c r="AC25" i="203" s="1"/>
  <c r="AA23" i="203"/>
  <c r="X23" i="203"/>
  <c r="AW23" i="203" s="1"/>
  <c r="W23" i="203"/>
  <c r="AV23" i="203" s="1"/>
  <c r="R23" i="203"/>
  <c r="AQ23" i="203" s="1"/>
  <c r="P23" i="203"/>
  <c r="I23" i="203"/>
  <c r="M6" i="203" s="1"/>
  <c r="D23" i="203"/>
  <c r="AC23" i="203" s="1"/>
  <c r="AC21" i="203"/>
  <c r="AA21" i="203"/>
  <c r="X21" i="203"/>
  <c r="AW21" i="203" s="1"/>
  <c r="W21" i="203"/>
  <c r="AV21" i="203" s="1"/>
  <c r="R21" i="203"/>
  <c r="AQ21" i="203" s="1"/>
  <c r="P21" i="203"/>
  <c r="I21" i="203"/>
  <c r="G4" i="203" s="1"/>
  <c r="D21" i="203"/>
  <c r="AW19" i="203"/>
  <c r="AA19" i="203"/>
  <c r="X19" i="203"/>
  <c r="W19" i="203"/>
  <c r="AV19" i="203" s="1"/>
  <c r="R19" i="203"/>
  <c r="AQ19" i="203" s="1"/>
  <c r="P19" i="203"/>
  <c r="O8" i="203" s="1"/>
  <c r="I19" i="203"/>
  <c r="M8" i="203" s="1"/>
  <c r="M9" i="203" s="1"/>
  <c r="D19" i="203"/>
  <c r="AC19" i="203" s="1"/>
  <c r="L15" i="203"/>
  <c r="F15" i="203"/>
  <c r="L14" i="203"/>
  <c r="F14" i="203"/>
  <c r="AI11" i="203"/>
  <c r="AK10" i="203"/>
  <c r="AL8" i="203" s="1"/>
  <c r="AL9" i="203" s="1"/>
  <c r="AI10" i="203"/>
  <c r="AH10" i="203"/>
  <c r="AL6" i="203" s="1"/>
  <c r="AF10" i="203"/>
  <c r="AF11" i="203" s="1"/>
  <c r="AE10" i="203"/>
  <c r="AL4" i="203" s="1"/>
  <c r="AC10" i="203"/>
  <c r="AC11" i="203" s="1"/>
  <c r="AO10" i="203" s="1"/>
  <c r="AA10" i="203"/>
  <c r="AL2" i="203" s="1"/>
  <c r="Y10" i="203"/>
  <c r="AF9" i="203"/>
  <c r="AN8" i="203"/>
  <c r="AH8" i="203"/>
  <c r="AF8" i="203"/>
  <c r="AK6" i="203" s="1"/>
  <c r="AI7" i="203" s="1"/>
  <c r="AE8" i="203"/>
  <c r="AC8" i="203"/>
  <c r="AC9" i="203" s="1"/>
  <c r="AO8" i="203" s="1"/>
  <c r="AA8" i="203"/>
  <c r="Y8" i="203"/>
  <c r="AI6" i="203"/>
  <c r="AE6" i="203"/>
  <c r="AC6" i="203"/>
  <c r="AC7" i="203" s="1"/>
  <c r="AA6" i="203"/>
  <c r="AF2" i="203" s="1"/>
  <c r="Y6" i="203"/>
  <c r="O6" i="203"/>
  <c r="L6" i="203"/>
  <c r="J6" i="203"/>
  <c r="J7" i="203" s="1"/>
  <c r="AR4" i="203"/>
  <c r="AI4" i="203"/>
  <c r="AF4" i="203"/>
  <c r="AA4" i="203"/>
  <c r="AC2" i="203" s="1"/>
  <c r="Y4" i="203"/>
  <c r="I4" i="203"/>
  <c r="AI2" i="203"/>
  <c r="AA2" i="203"/>
  <c r="AC17" i="203" s="1"/>
  <c r="AC31" i="203" s="1"/>
  <c r="M2" i="203"/>
  <c r="J2" i="203"/>
  <c r="G2" i="203"/>
  <c r="D2" i="203"/>
  <c r="B2" i="203"/>
  <c r="D17" i="203" s="1"/>
  <c r="D31" i="203" s="1"/>
  <c r="X35" i="202"/>
  <c r="AW35" i="202" s="1"/>
  <c r="W35" i="202"/>
  <c r="AV35" i="202" s="1"/>
  <c r="R35" i="202"/>
  <c r="AQ35" i="202" s="1"/>
  <c r="P35" i="202"/>
  <c r="O4" i="202" s="1"/>
  <c r="I35" i="202"/>
  <c r="M4" i="202" s="1"/>
  <c r="M5" i="202" s="1"/>
  <c r="D35" i="202"/>
  <c r="AC35" i="202" s="1"/>
  <c r="X33" i="202"/>
  <c r="AW33" i="202" s="1"/>
  <c r="W33" i="202"/>
  <c r="AV33" i="202" s="1"/>
  <c r="R33" i="202"/>
  <c r="AQ33" i="202" s="1"/>
  <c r="P33" i="202"/>
  <c r="I33" i="202"/>
  <c r="D33" i="202"/>
  <c r="AC33" i="202" s="1"/>
  <c r="AV25" i="202"/>
  <c r="AA25" i="202"/>
  <c r="X25" i="202"/>
  <c r="AW25" i="202" s="1"/>
  <c r="W25" i="202"/>
  <c r="R25" i="202"/>
  <c r="AQ25" i="202" s="1"/>
  <c r="P25" i="202"/>
  <c r="L4" i="202" s="1"/>
  <c r="I25" i="202"/>
  <c r="J4" i="202" s="1"/>
  <c r="D25" i="202"/>
  <c r="AC25" i="202" s="1"/>
  <c r="AC23" i="202"/>
  <c r="AA23" i="202"/>
  <c r="X23" i="202"/>
  <c r="AW23" i="202" s="1"/>
  <c r="W23" i="202"/>
  <c r="AV23" i="202" s="1"/>
  <c r="R23" i="202"/>
  <c r="AQ23" i="202" s="1"/>
  <c r="P23" i="202"/>
  <c r="O6" i="202" s="1"/>
  <c r="I23" i="202"/>
  <c r="M6" i="202" s="1"/>
  <c r="D23" i="202"/>
  <c r="AQ21" i="202"/>
  <c r="AA21" i="202"/>
  <c r="X21" i="202"/>
  <c r="AW21" i="202" s="1"/>
  <c r="W21" i="202"/>
  <c r="AV21" i="202" s="1"/>
  <c r="R21" i="202"/>
  <c r="P21" i="202"/>
  <c r="I4" i="202" s="1"/>
  <c r="I21" i="202"/>
  <c r="D21" i="202"/>
  <c r="AC21" i="202" s="1"/>
  <c r="AV19" i="202"/>
  <c r="AA19" i="202"/>
  <c r="X19" i="202"/>
  <c r="AW19" i="202" s="1"/>
  <c r="W19" i="202"/>
  <c r="R19" i="202"/>
  <c r="AQ19" i="202" s="1"/>
  <c r="P19" i="202"/>
  <c r="O8" i="202" s="1"/>
  <c r="I19" i="202"/>
  <c r="M8" i="202" s="1"/>
  <c r="D19" i="202"/>
  <c r="AC19" i="202" s="1"/>
  <c r="L15" i="202"/>
  <c r="F15" i="202"/>
  <c r="L14" i="202"/>
  <c r="F14" i="202"/>
  <c r="AI11" i="202"/>
  <c r="AK10" i="202"/>
  <c r="AL8" i="202" s="1"/>
  <c r="AL9" i="202" s="1"/>
  <c r="AI10" i="202"/>
  <c r="AH10" i="202"/>
  <c r="AL6" i="202" s="1"/>
  <c r="AF10" i="202"/>
  <c r="AF11" i="202" s="1"/>
  <c r="AE10" i="202"/>
  <c r="AL4" i="202" s="1"/>
  <c r="AC10" i="202"/>
  <c r="AC11" i="202" s="1"/>
  <c r="AO10" i="202" s="1"/>
  <c r="AA10" i="202"/>
  <c r="Y10" i="202"/>
  <c r="AF9" i="202"/>
  <c r="AN8" i="202"/>
  <c r="AH8" i="202"/>
  <c r="AF8" i="202"/>
  <c r="AK6" i="202" s="1"/>
  <c r="AI7" i="202" s="1"/>
  <c r="AE8" i="202"/>
  <c r="AC8" i="202"/>
  <c r="AC9" i="202" s="1"/>
  <c r="AO8" i="202" s="1"/>
  <c r="AA8" i="202"/>
  <c r="AI2" i="202" s="1"/>
  <c r="Y8" i="202"/>
  <c r="AI6" i="202"/>
  <c r="AE6" i="202"/>
  <c r="AC6" i="202"/>
  <c r="AC7" i="202" s="1"/>
  <c r="AA6" i="202"/>
  <c r="AF2" i="202" s="1"/>
  <c r="Y6" i="202"/>
  <c r="L6" i="202"/>
  <c r="J6" i="202"/>
  <c r="J7" i="202" s="1"/>
  <c r="AR4" i="202"/>
  <c r="AI4" i="202"/>
  <c r="AF4" i="202"/>
  <c r="AA4" i="202"/>
  <c r="AC2" i="202" s="1"/>
  <c r="Y4" i="202"/>
  <c r="G4" i="202"/>
  <c r="AL2" i="202"/>
  <c r="AA2" i="202"/>
  <c r="AC17" i="202" s="1"/>
  <c r="AC31" i="202" s="1"/>
  <c r="M2" i="202"/>
  <c r="J2" i="202"/>
  <c r="G2" i="202"/>
  <c r="D2" i="202"/>
  <c r="B2" i="202"/>
  <c r="D17" i="202" s="1"/>
  <c r="D31" i="202" s="1"/>
  <c r="X35" i="201"/>
  <c r="AW35" i="201" s="1"/>
  <c r="W35" i="201"/>
  <c r="AV35" i="201" s="1"/>
  <c r="R35" i="201"/>
  <c r="AQ35" i="201" s="1"/>
  <c r="P35" i="201"/>
  <c r="O4" i="201" s="1"/>
  <c r="I35" i="201"/>
  <c r="D35" i="201"/>
  <c r="AC35" i="201" s="1"/>
  <c r="X33" i="201"/>
  <c r="AW33" i="201" s="1"/>
  <c r="W33" i="201"/>
  <c r="AV33" i="201" s="1"/>
  <c r="R33" i="201"/>
  <c r="AQ33" i="201" s="1"/>
  <c r="P33" i="201"/>
  <c r="I33" i="201"/>
  <c r="D33" i="201"/>
  <c r="AC33" i="201" s="1"/>
  <c r="AV25" i="201"/>
  <c r="AA25" i="201"/>
  <c r="X25" i="201"/>
  <c r="AW25" i="201" s="1"/>
  <c r="W25" i="201"/>
  <c r="R25" i="201"/>
  <c r="AQ25" i="201" s="1"/>
  <c r="P25" i="201"/>
  <c r="L4" i="201" s="1"/>
  <c r="I25" i="201"/>
  <c r="J4" i="201" s="1"/>
  <c r="D25" i="201"/>
  <c r="AC25" i="201" s="1"/>
  <c r="AC23" i="201"/>
  <c r="AA23" i="201"/>
  <c r="X23" i="201"/>
  <c r="AW23" i="201" s="1"/>
  <c r="W23" i="201"/>
  <c r="AV23" i="201" s="1"/>
  <c r="R23" i="201"/>
  <c r="AQ23" i="201" s="1"/>
  <c r="P23" i="201"/>
  <c r="I23" i="201"/>
  <c r="M6" i="201" s="1"/>
  <c r="D23" i="201"/>
  <c r="AQ21" i="201"/>
  <c r="AA21" i="201"/>
  <c r="X21" i="201"/>
  <c r="AW21" i="201" s="1"/>
  <c r="W21" i="201"/>
  <c r="AV21" i="201" s="1"/>
  <c r="R21" i="201"/>
  <c r="P21" i="201"/>
  <c r="I4" i="201" s="1"/>
  <c r="I21" i="201"/>
  <c r="G4" i="201" s="1"/>
  <c r="D21" i="201"/>
  <c r="AC21" i="201" s="1"/>
  <c r="AW19" i="201"/>
  <c r="AA19" i="201"/>
  <c r="X19" i="201"/>
  <c r="W19" i="201"/>
  <c r="AV19" i="201" s="1"/>
  <c r="R19" i="201"/>
  <c r="AQ19" i="201" s="1"/>
  <c r="P19" i="201"/>
  <c r="O8" i="201" s="1"/>
  <c r="I19" i="201"/>
  <c r="M8" i="201" s="1"/>
  <c r="M9" i="201" s="1"/>
  <c r="D19" i="201"/>
  <c r="AC19" i="201" s="1"/>
  <c r="L15" i="201"/>
  <c r="F15" i="201"/>
  <c r="L14" i="201"/>
  <c r="F14" i="201"/>
  <c r="AK10" i="201"/>
  <c r="AI11" i="201" s="1"/>
  <c r="AI10" i="201"/>
  <c r="AH10" i="201"/>
  <c r="AF11" i="201" s="1"/>
  <c r="AF10" i="201"/>
  <c r="AE10" i="201"/>
  <c r="AL4" i="201" s="1"/>
  <c r="AC10" i="201"/>
  <c r="AC11" i="201" s="1"/>
  <c r="AA10" i="201"/>
  <c r="AL2" i="201" s="1"/>
  <c r="Y10" i="201"/>
  <c r="AF9" i="201"/>
  <c r="AN8" i="201"/>
  <c r="AH8" i="201"/>
  <c r="AI6" i="201" s="1"/>
  <c r="AI7" i="201" s="1"/>
  <c r="AF8" i="201"/>
  <c r="AE8" i="201"/>
  <c r="AI4" i="201" s="1"/>
  <c r="AC8" i="201"/>
  <c r="AC9" i="201" s="1"/>
  <c r="AA8" i="201"/>
  <c r="Y8" i="201"/>
  <c r="J7" i="201"/>
  <c r="I8" i="201" s="1"/>
  <c r="AN6" i="201"/>
  <c r="AK6" i="201"/>
  <c r="AE6" i="201"/>
  <c r="AC6" i="201"/>
  <c r="AC7" i="201" s="1"/>
  <c r="AA6" i="201"/>
  <c r="AF2" i="201" s="1"/>
  <c r="Y6" i="201"/>
  <c r="O6" i="201"/>
  <c r="L6" i="201"/>
  <c r="J6" i="201"/>
  <c r="AR4" i="201"/>
  <c r="AF4" i="201"/>
  <c r="AA4" i="201"/>
  <c r="AC2" i="201" s="1"/>
  <c r="Y4" i="201"/>
  <c r="M4" i="201"/>
  <c r="M5" i="201" s="1"/>
  <c r="AI2" i="201"/>
  <c r="AA2" i="201"/>
  <c r="AC17" i="201" s="1"/>
  <c r="AC31" i="201" s="1"/>
  <c r="M2" i="201"/>
  <c r="J2" i="201"/>
  <c r="G2" i="201"/>
  <c r="D2" i="201"/>
  <c r="B2" i="201"/>
  <c r="D17" i="201" s="1"/>
  <c r="D31" i="201" s="1"/>
  <c r="X35" i="200"/>
  <c r="AW35" i="200" s="1"/>
  <c r="W35" i="200"/>
  <c r="AV35" i="200" s="1"/>
  <c r="R35" i="200"/>
  <c r="AQ35" i="200" s="1"/>
  <c r="P35" i="200"/>
  <c r="O4" i="200" s="1"/>
  <c r="I35" i="200"/>
  <c r="D35" i="200"/>
  <c r="AC35" i="200" s="1"/>
  <c r="X33" i="200"/>
  <c r="AW33" i="200" s="1"/>
  <c r="W33" i="200"/>
  <c r="AV33" i="200" s="1"/>
  <c r="R33" i="200"/>
  <c r="AQ33" i="200" s="1"/>
  <c r="P33" i="200"/>
  <c r="I33" i="200"/>
  <c r="D33" i="200"/>
  <c r="AC33" i="200" s="1"/>
  <c r="AV25" i="200"/>
  <c r="AA25" i="200"/>
  <c r="X25" i="200"/>
  <c r="AW25" i="200" s="1"/>
  <c r="W25" i="200"/>
  <c r="R25" i="200"/>
  <c r="AQ25" i="200" s="1"/>
  <c r="P25" i="200"/>
  <c r="L4" i="200" s="1"/>
  <c r="I25" i="200"/>
  <c r="J4" i="200" s="1"/>
  <c r="D25" i="200"/>
  <c r="AC25" i="200" s="1"/>
  <c r="AA23" i="200"/>
  <c r="X23" i="200"/>
  <c r="AW23" i="200" s="1"/>
  <c r="W23" i="200"/>
  <c r="AV23" i="200" s="1"/>
  <c r="R23" i="200"/>
  <c r="AQ23" i="200" s="1"/>
  <c r="P23" i="200"/>
  <c r="O6" i="200" s="1"/>
  <c r="I23" i="200"/>
  <c r="M6" i="200" s="1"/>
  <c r="D23" i="200"/>
  <c r="AC23" i="200" s="1"/>
  <c r="AC21" i="200"/>
  <c r="AA21" i="200"/>
  <c r="X21" i="200"/>
  <c r="AW21" i="200" s="1"/>
  <c r="W21" i="200"/>
  <c r="AV21" i="200" s="1"/>
  <c r="R21" i="200"/>
  <c r="AQ21" i="200" s="1"/>
  <c r="P21" i="200"/>
  <c r="I21" i="200"/>
  <c r="G4" i="200" s="1"/>
  <c r="D21" i="200"/>
  <c r="AW19" i="200"/>
  <c r="AA19" i="200"/>
  <c r="X19" i="200"/>
  <c r="W19" i="200"/>
  <c r="AV19" i="200" s="1"/>
  <c r="R19" i="200"/>
  <c r="AQ19" i="200" s="1"/>
  <c r="P19" i="200"/>
  <c r="O8" i="200" s="1"/>
  <c r="I19" i="200"/>
  <c r="M8" i="200" s="1"/>
  <c r="D19" i="200"/>
  <c r="AC19" i="200" s="1"/>
  <c r="L15" i="200"/>
  <c r="F15" i="200"/>
  <c r="L14" i="200"/>
  <c r="F14" i="200"/>
  <c r="AI11" i="200"/>
  <c r="AK10" i="200"/>
  <c r="AL8" i="200" s="1"/>
  <c r="AL9" i="200" s="1"/>
  <c r="AI10" i="200"/>
  <c r="AH10" i="200"/>
  <c r="AF11" i="200" s="1"/>
  <c r="AF10" i="200"/>
  <c r="AE10" i="200"/>
  <c r="AL4" i="200" s="1"/>
  <c r="AC10" i="200"/>
  <c r="AC11" i="200" s="1"/>
  <c r="AO10" i="200" s="1"/>
  <c r="AA10" i="200"/>
  <c r="AL2" i="200" s="1"/>
  <c r="Y10" i="200"/>
  <c r="AF9" i="200"/>
  <c r="AN8" i="200"/>
  <c r="AH8" i="200"/>
  <c r="AI6" i="200" s="1"/>
  <c r="AI7" i="200" s="1"/>
  <c r="AF8" i="200"/>
  <c r="AE8" i="200"/>
  <c r="AI4" i="200" s="1"/>
  <c r="AC8" i="200"/>
  <c r="AC9" i="200" s="1"/>
  <c r="AO8" i="200" s="1"/>
  <c r="AA8" i="200"/>
  <c r="AI2" i="200" s="1"/>
  <c r="Y8" i="200"/>
  <c r="J7" i="200"/>
  <c r="I8" i="200" s="1"/>
  <c r="AN6" i="200"/>
  <c r="AK6" i="200"/>
  <c r="AE6" i="200"/>
  <c r="AC6" i="200"/>
  <c r="AC7" i="200" s="1"/>
  <c r="AA6" i="200"/>
  <c r="AF2" i="200" s="1"/>
  <c r="Y6" i="200"/>
  <c r="L6" i="200"/>
  <c r="J6" i="200"/>
  <c r="AR4" i="200"/>
  <c r="AF4" i="200"/>
  <c r="AA4" i="200"/>
  <c r="AC2" i="200" s="1"/>
  <c r="Y4" i="200"/>
  <c r="M4" i="200"/>
  <c r="M5" i="200" s="1"/>
  <c r="I4" i="200"/>
  <c r="AA2" i="200"/>
  <c r="AC17" i="200" s="1"/>
  <c r="AC31" i="200" s="1"/>
  <c r="M2" i="200"/>
  <c r="J2" i="200"/>
  <c r="G2" i="200"/>
  <c r="D2" i="200"/>
  <c r="B2" i="200"/>
  <c r="D17" i="200" s="1"/>
  <c r="D31" i="200" s="1"/>
  <c r="X35" i="199"/>
  <c r="AW35" i="199" s="1"/>
  <c r="W35" i="199"/>
  <c r="AV35" i="199" s="1"/>
  <c r="R35" i="199"/>
  <c r="AQ35" i="199" s="1"/>
  <c r="P35" i="199"/>
  <c r="O4" i="199" s="1"/>
  <c r="I35" i="199"/>
  <c r="M4" i="199" s="1"/>
  <c r="M5" i="199" s="1"/>
  <c r="D35" i="199"/>
  <c r="AC35" i="199" s="1"/>
  <c r="X33" i="199"/>
  <c r="AW33" i="199" s="1"/>
  <c r="W33" i="199"/>
  <c r="AV33" i="199" s="1"/>
  <c r="R33" i="199"/>
  <c r="AQ33" i="199" s="1"/>
  <c r="P33" i="199"/>
  <c r="I33" i="199"/>
  <c r="D33" i="199"/>
  <c r="AC33" i="199" s="1"/>
  <c r="AA25" i="199"/>
  <c r="X25" i="199"/>
  <c r="AW25" i="199" s="1"/>
  <c r="W25" i="199"/>
  <c r="AV25" i="199" s="1"/>
  <c r="R25" i="199"/>
  <c r="AQ25" i="199" s="1"/>
  <c r="P25" i="199"/>
  <c r="L4" i="199" s="1"/>
  <c r="I25" i="199"/>
  <c r="J4" i="199" s="1"/>
  <c r="D25" i="199"/>
  <c r="AC25" i="199" s="1"/>
  <c r="AC23" i="199"/>
  <c r="AA23" i="199"/>
  <c r="X23" i="199"/>
  <c r="AW23" i="199" s="1"/>
  <c r="W23" i="199"/>
  <c r="AV23" i="199" s="1"/>
  <c r="R23" i="199"/>
  <c r="AQ23" i="199" s="1"/>
  <c r="P23" i="199"/>
  <c r="O6" i="199" s="1"/>
  <c r="I23" i="199"/>
  <c r="M6" i="199" s="1"/>
  <c r="D23" i="199"/>
  <c r="AA21" i="199"/>
  <c r="X21" i="199"/>
  <c r="AW21" i="199" s="1"/>
  <c r="W21" i="199"/>
  <c r="AV21" i="199" s="1"/>
  <c r="R21" i="199"/>
  <c r="AQ21" i="199" s="1"/>
  <c r="P21" i="199"/>
  <c r="I4" i="199" s="1"/>
  <c r="I21" i="199"/>
  <c r="D21" i="199"/>
  <c r="AC21" i="199" s="1"/>
  <c r="AA19" i="199"/>
  <c r="X19" i="199"/>
  <c r="AW19" i="199" s="1"/>
  <c r="W19" i="199"/>
  <c r="AV19" i="199" s="1"/>
  <c r="R19" i="199"/>
  <c r="AQ19" i="199" s="1"/>
  <c r="P19" i="199"/>
  <c r="O8" i="199" s="1"/>
  <c r="I19" i="199"/>
  <c r="M8" i="199" s="1"/>
  <c r="D19" i="199"/>
  <c r="AC19" i="199" s="1"/>
  <c r="L15" i="199"/>
  <c r="F15" i="199"/>
  <c r="L14" i="199"/>
  <c r="F14" i="199"/>
  <c r="AI11" i="199"/>
  <c r="AK10" i="199"/>
  <c r="AL8" i="199" s="1"/>
  <c r="AL9" i="199" s="1"/>
  <c r="AI10" i="199"/>
  <c r="AH10" i="199"/>
  <c r="AL6" i="199" s="1"/>
  <c r="AL7" i="199" s="1"/>
  <c r="AF10" i="199"/>
  <c r="AF11" i="199" s="1"/>
  <c r="AE10" i="199"/>
  <c r="AL4" i="199" s="1"/>
  <c r="AC10" i="199"/>
  <c r="AC11" i="199" s="1"/>
  <c r="AO10" i="199" s="1"/>
  <c r="AA10" i="199"/>
  <c r="AL2" i="199" s="1"/>
  <c r="Y10" i="199"/>
  <c r="AF9" i="199"/>
  <c r="AN8" i="199"/>
  <c r="AH8" i="199"/>
  <c r="AI6" i="199" s="1"/>
  <c r="AI7" i="199" s="1"/>
  <c r="AF8" i="199"/>
  <c r="AE8" i="199"/>
  <c r="AI4" i="199" s="1"/>
  <c r="AC8" i="199"/>
  <c r="AC9" i="199" s="1"/>
  <c r="AO8" i="199" s="1"/>
  <c r="AA8" i="199"/>
  <c r="Y8" i="199"/>
  <c r="J7" i="199"/>
  <c r="I8" i="199" s="1"/>
  <c r="AN6" i="199"/>
  <c r="AK6" i="199"/>
  <c r="AE6" i="199"/>
  <c r="AC6" i="199"/>
  <c r="AC7" i="199" s="1"/>
  <c r="AA6" i="199"/>
  <c r="AF2" i="199" s="1"/>
  <c r="Y6" i="199"/>
  <c r="L6" i="199"/>
  <c r="J6" i="199"/>
  <c r="AR4" i="199"/>
  <c r="AF4" i="199"/>
  <c r="AA4" i="199"/>
  <c r="AC2" i="199" s="1"/>
  <c r="Y4" i="199"/>
  <c r="G4" i="199"/>
  <c r="AI2" i="199"/>
  <c r="AA2" i="199"/>
  <c r="AC17" i="199" s="1"/>
  <c r="AC31" i="199" s="1"/>
  <c r="M2" i="199"/>
  <c r="J2" i="199"/>
  <c r="G2" i="199"/>
  <c r="D2" i="199"/>
  <c r="B2" i="199"/>
  <c r="D17" i="199" s="1"/>
  <c r="D31" i="199" s="1"/>
  <c r="X35" i="198"/>
  <c r="AW35" i="198" s="1"/>
  <c r="W35" i="198"/>
  <c r="AV35" i="198" s="1"/>
  <c r="R35" i="198"/>
  <c r="AQ35" i="198" s="1"/>
  <c r="P35" i="198"/>
  <c r="O4" i="198" s="1"/>
  <c r="I35" i="198"/>
  <c r="M4" i="198" s="1"/>
  <c r="D35" i="198"/>
  <c r="AC35" i="198" s="1"/>
  <c r="X33" i="198"/>
  <c r="AW33" i="198" s="1"/>
  <c r="W33" i="198"/>
  <c r="AV33" i="198" s="1"/>
  <c r="R33" i="198"/>
  <c r="AQ33" i="198" s="1"/>
  <c r="P33" i="198"/>
  <c r="I33" i="198"/>
  <c r="D33" i="198"/>
  <c r="AC33" i="198" s="1"/>
  <c r="AA25" i="198"/>
  <c r="X25" i="198"/>
  <c r="AW25" i="198" s="1"/>
  <c r="W25" i="198"/>
  <c r="AV25" i="198" s="1"/>
  <c r="R25" i="198"/>
  <c r="AQ25" i="198" s="1"/>
  <c r="P25" i="198"/>
  <c r="L4" i="198" s="1"/>
  <c r="I25" i="198"/>
  <c r="J4" i="198" s="1"/>
  <c r="D25" i="198"/>
  <c r="AC25" i="198" s="1"/>
  <c r="AA23" i="198"/>
  <c r="X23" i="198"/>
  <c r="AW23" i="198" s="1"/>
  <c r="W23" i="198"/>
  <c r="AV23" i="198" s="1"/>
  <c r="R23" i="198"/>
  <c r="AQ23" i="198" s="1"/>
  <c r="P23" i="198"/>
  <c r="I23" i="198"/>
  <c r="M6" i="198" s="1"/>
  <c r="M7" i="198" s="1"/>
  <c r="D23" i="198"/>
  <c r="AC23" i="198" s="1"/>
  <c r="AA21" i="198"/>
  <c r="X21" i="198"/>
  <c r="AW21" i="198" s="1"/>
  <c r="W21" i="198"/>
  <c r="AV21" i="198" s="1"/>
  <c r="R21" i="198"/>
  <c r="AQ21" i="198" s="1"/>
  <c r="P21" i="198"/>
  <c r="I21" i="198"/>
  <c r="G4" i="198" s="1"/>
  <c r="G5" i="198" s="1"/>
  <c r="D21" i="198"/>
  <c r="AC21" i="198" s="1"/>
  <c r="AA19" i="198"/>
  <c r="X19" i="198"/>
  <c r="AW19" i="198" s="1"/>
  <c r="W19" i="198"/>
  <c r="AV19" i="198" s="1"/>
  <c r="R19" i="198"/>
  <c r="AQ19" i="198" s="1"/>
  <c r="P19" i="198"/>
  <c r="O8" i="198" s="1"/>
  <c r="I19" i="198"/>
  <c r="M8" i="198" s="1"/>
  <c r="D19" i="198"/>
  <c r="AC19" i="198" s="1"/>
  <c r="L15" i="198"/>
  <c r="F15" i="198"/>
  <c r="L14" i="198"/>
  <c r="F14" i="198"/>
  <c r="AI11" i="198"/>
  <c r="AF11" i="198"/>
  <c r="AK10" i="198"/>
  <c r="AL8" i="198" s="1"/>
  <c r="AL9" i="198" s="1"/>
  <c r="AI10" i="198"/>
  <c r="AH10" i="198"/>
  <c r="AL6" i="198" s="1"/>
  <c r="AL7" i="198" s="1"/>
  <c r="AF10" i="198"/>
  <c r="AE10" i="198"/>
  <c r="AL4" i="198" s="1"/>
  <c r="AC10" i="198"/>
  <c r="AC11" i="198" s="1"/>
  <c r="AO10" i="198" s="1"/>
  <c r="AA10" i="198"/>
  <c r="Y10" i="198"/>
  <c r="AF9" i="198"/>
  <c r="AN8" i="198"/>
  <c r="AH8" i="198"/>
  <c r="AI6" i="198" s="1"/>
  <c r="AI7" i="198" s="1"/>
  <c r="AF8" i="198"/>
  <c r="AE8" i="198"/>
  <c r="AC8" i="198"/>
  <c r="AC9" i="198" s="1"/>
  <c r="AO8" i="198" s="1"/>
  <c r="AA8" i="198"/>
  <c r="AI2" i="198" s="1"/>
  <c r="Y8" i="198"/>
  <c r="J7" i="198"/>
  <c r="I8" i="198" s="1"/>
  <c r="AN6" i="198"/>
  <c r="AK6" i="198"/>
  <c r="AE6" i="198"/>
  <c r="AC6" i="198"/>
  <c r="AC7" i="198" s="1"/>
  <c r="AO6" i="198" s="1"/>
  <c r="AA6" i="198"/>
  <c r="AF2" i="198" s="1"/>
  <c r="Y6" i="198"/>
  <c r="O6" i="198"/>
  <c r="L6" i="198"/>
  <c r="J6" i="198"/>
  <c r="AR4" i="198"/>
  <c r="AI4" i="198"/>
  <c r="AF4" i="198"/>
  <c r="AA4" i="198"/>
  <c r="AC2" i="198" s="1"/>
  <c r="Y4" i="198"/>
  <c r="I4" i="198"/>
  <c r="AL2" i="198"/>
  <c r="AA2" i="198"/>
  <c r="AC17" i="198" s="1"/>
  <c r="AC31" i="198" s="1"/>
  <c r="M2" i="198"/>
  <c r="J2" i="198"/>
  <c r="G2" i="198"/>
  <c r="D2" i="198"/>
  <c r="B2" i="198"/>
  <c r="D17" i="198" s="1"/>
  <c r="D31" i="198" s="1"/>
  <c r="X35" i="197"/>
  <c r="AW35" i="197" s="1"/>
  <c r="W35" i="197"/>
  <c r="AV35" i="197" s="1"/>
  <c r="R35" i="197"/>
  <c r="AQ35" i="197" s="1"/>
  <c r="P35" i="197"/>
  <c r="O4" i="197" s="1"/>
  <c r="I35" i="197"/>
  <c r="M4" i="197" s="1"/>
  <c r="M5" i="197" s="1"/>
  <c r="D35" i="197"/>
  <c r="AC35" i="197" s="1"/>
  <c r="AC33" i="197"/>
  <c r="X33" i="197"/>
  <c r="AW33" i="197" s="1"/>
  <c r="W33" i="197"/>
  <c r="AV33" i="197" s="1"/>
  <c r="R33" i="197"/>
  <c r="AQ33" i="197" s="1"/>
  <c r="P33" i="197"/>
  <c r="I33" i="197"/>
  <c r="D33" i="197"/>
  <c r="AA25" i="197"/>
  <c r="X25" i="197"/>
  <c r="AW25" i="197" s="1"/>
  <c r="W25" i="197"/>
  <c r="AV25" i="197" s="1"/>
  <c r="R25" i="197"/>
  <c r="AQ25" i="197" s="1"/>
  <c r="P25" i="197"/>
  <c r="L4" i="197" s="1"/>
  <c r="I25" i="197"/>
  <c r="J4" i="197" s="1"/>
  <c r="D25" i="197"/>
  <c r="AC25" i="197" s="1"/>
  <c r="AW23" i="197"/>
  <c r="AA23" i="197"/>
  <c r="X23" i="197"/>
  <c r="W23" i="197"/>
  <c r="AV23" i="197" s="1"/>
  <c r="R23" i="197"/>
  <c r="AQ23" i="197" s="1"/>
  <c r="P23" i="197"/>
  <c r="O6" i="197" s="1"/>
  <c r="I23" i="197"/>
  <c r="M6" i="197" s="1"/>
  <c r="D23" i="197"/>
  <c r="AC23" i="197" s="1"/>
  <c r="AV21" i="197"/>
  <c r="AQ21" i="197"/>
  <c r="AC21" i="197"/>
  <c r="AA21" i="197"/>
  <c r="X21" i="197"/>
  <c r="AW21" i="197" s="1"/>
  <c r="W21" i="197"/>
  <c r="R21" i="197"/>
  <c r="P21" i="197"/>
  <c r="I4" i="197" s="1"/>
  <c r="I21" i="197"/>
  <c r="G4" i="197" s="1"/>
  <c r="D21" i="197"/>
  <c r="AA19" i="197"/>
  <c r="X19" i="197"/>
  <c r="AW19" i="197" s="1"/>
  <c r="W19" i="197"/>
  <c r="AV19" i="197" s="1"/>
  <c r="R19" i="197"/>
  <c r="AQ19" i="197" s="1"/>
  <c r="P19" i="197"/>
  <c r="O8" i="197" s="1"/>
  <c r="I19" i="197"/>
  <c r="M8" i="197" s="1"/>
  <c r="D19" i="197"/>
  <c r="AC19" i="197" s="1"/>
  <c r="L15" i="197"/>
  <c r="F15" i="197"/>
  <c r="L14" i="197"/>
  <c r="F14" i="197"/>
  <c r="AI11" i="197"/>
  <c r="AK10" i="197"/>
  <c r="AL8" i="197" s="1"/>
  <c r="AL9" i="197" s="1"/>
  <c r="AI10" i="197"/>
  <c r="AH10" i="197"/>
  <c r="AL6" i="197" s="1"/>
  <c r="AF10" i="197"/>
  <c r="AF11" i="197" s="1"/>
  <c r="AE10" i="197"/>
  <c r="AL4" i="197" s="1"/>
  <c r="AC10" i="197"/>
  <c r="AC11" i="197" s="1"/>
  <c r="AO10" i="197" s="1"/>
  <c r="AA10" i="197"/>
  <c r="AL2" i="197" s="1"/>
  <c r="Y10" i="197"/>
  <c r="AF9" i="197"/>
  <c r="AN8" i="197"/>
  <c r="AH8" i="197"/>
  <c r="AI6" i="197" s="1"/>
  <c r="AI7" i="197" s="1"/>
  <c r="AF8" i="197"/>
  <c r="AE8" i="197"/>
  <c r="AC8" i="197"/>
  <c r="AC9" i="197" s="1"/>
  <c r="AO8" i="197" s="1"/>
  <c r="AA8" i="197"/>
  <c r="Y8" i="197"/>
  <c r="J7" i="197"/>
  <c r="I8" i="197" s="1"/>
  <c r="AK6" i="197"/>
  <c r="AE6" i="197"/>
  <c r="AC6" i="197"/>
  <c r="AC7" i="197" s="1"/>
  <c r="AA6" i="197"/>
  <c r="AF2" i="197" s="1"/>
  <c r="Y6" i="197"/>
  <c r="L6" i="197"/>
  <c r="J6" i="197"/>
  <c r="AR4" i="197"/>
  <c r="AI4" i="197"/>
  <c r="AF4" i="197"/>
  <c r="AA4" i="197"/>
  <c r="AC2" i="197" s="1"/>
  <c r="Y4" i="197"/>
  <c r="AI2" i="197"/>
  <c r="AA2" i="197"/>
  <c r="AC17" i="197" s="1"/>
  <c r="AC31" i="197" s="1"/>
  <c r="M2" i="197"/>
  <c r="J2" i="197"/>
  <c r="G2" i="197"/>
  <c r="D2" i="197"/>
  <c r="B2" i="197"/>
  <c r="D17" i="197" s="1"/>
  <c r="D31" i="197" s="1"/>
  <c r="X35" i="196"/>
  <c r="AW35" i="196" s="1"/>
  <c r="W35" i="196"/>
  <c r="AV35" i="196" s="1"/>
  <c r="R35" i="196"/>
  <c r="AQ35" i="196" s="1"/>
  <c r="P35" i="196"/>
  <c r="O4" i="196" s="1"/>
  <c r="I35" i="196"/>
  <c r="M4" i="196" s="1"/>
  <c r="M5" i="196" s="1"/>
  <c r="D35" i="196"/>
  <c r="AC35" i="196" s="1"/>
  <c r="X33" i="196"/>
  <c r="AW33" i="196" s="1"/>
  <c r="W33" i="196"/>
  <c r="AV33" i="196" s="1"/>
  <c r="R33" i="196"/>
  <c r="AQ33" i="196" s="1"/>
  <c r="P33" i="196"/>
  <c r="I33" i="196"/>
  <c r="D33" i="196"/>
  <c r="AC33" i="196" s="1"/>
  <c r="AA25" i="196"/>
  <c r="X25" i="196"/>
  <c r="AW25" i="196" s="1"/>
  <c r="W25" i="196"/>
  <c r="AV25" i="196" s="1"/>
  <c r="R25" i="196"/>
  <c r="AQ25" i="196" s="1"/>
  <c r="P25" i="196"/>
  <c r="L4" i="196" s="1"/>
  <c r="I25" i="196"/>
  <c r="J4" i="196" s="1"/>
  <c r="D25" i="196"/>
  <c r="AC25" i="196" s="1"/>
  <c r="AC23" i="196"/>
  <c r="AA23" i="196"/>
  <c r="X23" i="196"/>
  <c r="AW23" i="196" s="1"/>
  <c r="W23" i="196"/>
  <c r="AV23" i="196" s="1"/>
  <c r="R23" i="196"/>
  <c r="AQ23" i="196" s="1"/>
  <c r="P23" i="196"/>
  <c r="O6" i="196" s="1"/>
  <c r="I23" i="196"/>
  <c r="M6" i="196" s="1"/>
  <c r="D23" i="196"/>
  <c r="AW21" i="196"/>
  <c r="AC21" i="196"/>
  <c r="AA21" i="196"/>
  <c r="X21" i="196"/>
  <c r="W21" i="196"/>
  <c r="AV21" i="196" s="1"/>
  <c r="R21" i="196"/>
  <c r="AQ21" i="196" s="1"/>
  <c r="P21" i="196"/>
  <c r="I4" i="196" s="1"/>
  <c r="I21" i="196"/>
  <c r="G4" i="196" s="1"/>
  <c r="G5" i="196" s="1"/>
  <c r="D21" i="196"/>
  <c r="AA19" i="196"/>
  <c r="X19" i="196"/>
  <c r="AW19" i="196" s="1"/>
  <c r="W19" i="196"/>
  <c r="AV19" i="196" s="1"/>
  <c r="R19" i="196"/>
  <c r="AQ19" i="196" s="1"/>
  <c r="P19" i="196"/>
  <c r="O8" i="196" s="1"/>
  <c r="I19" i="196"/>
  <c r="M8" i="196" s="1"/>
  <c r="D19" i="196"/>
  <c r="AC19" i="196" s="1"/>
  <c r="L15" i="196"/>
  <c r="F15" i="196"/>
  <c r="L14" i="196"/>
  <c r="F14" i="196"/>
  <c r="AI11" i="196"/>
  <c r="AK10" i="196"/>
  <c r="AL8" i="196" s="1"/>
  <c r="AL9" i="196" s="1"/>
  <c r="AI10" i="196"/>
  <c r="AH10" i="196"/>
  <c r="AL6" i="196" s="1"/>
  <c r="AF10" i="196"/>
  <c r="AF11" i="196" s="1"/>
  <c r="AE10" i="196"/>
  <c r="AC10" i="196"/>
  <c r="AC11" i="196" s="1"/>
  <c r="AO10" i="196" s="1"/>
  <c r="AA10" i="196"/>
  <c r="AL2" i="196" s="1"/>
  <c r="Y10" i="196"/>
  <c r="AF9" i="196"/>
  <c r="AN8" i="196"/>
  <c r="AH8" i="196"/>
  <c r="AF8" i="196"/>
  <c r="AK6" i="196" s="1"/>
  <c r="AI7" i="196" s="1"/>
  <c r="AE8" i="196"/>
  <c r="AC8" i="196"/>
  <c r="AC9" i="196" s="1"/>
  <c r="AO8" i="196" s="1"/>
  <c r="AA8" i="196"/>
  <c r="AI2" i="196" s="1"/>
  <c r="Y8" i="196"/>
  <c r="AI6" i="196"/>
  <c r="AE6" i="196"/>
  <c r="AC6" i="196"/>
  <c r="AC7" i="196" s="1"/>
  <c r="AA6" i="196"/>
  <c r="AF2" i="196" s="1"/>
  <c r="Y6" i="196"/>
  <c r="L6" i="196"/>
  <c r="J6" i="196"/>
  <c r="J7" i="196" s="1"/>
  <c r="AR4" i="196"/>
  <c r="AL4" i="196"/>
  <c r="AI4" i="196"/>
  <c r="AF4" i="196"/>
  <c r="AA4" i="196"/>
  <c r="AC2" i="196" s="1"/>
  <c r="Y4" i="196"/>
  <c r="AA2" i="196"/>
  <c r="AC17" i="196" s="1"/>
  <c r="AC31" i="196" s="1"/>
  <c r="M2" i="196"/>
  <c r="J2" i="196"/>
  <c r="G2" i="196"/>
  <c r="D2" i="196"/>
  <c r="B2" i="196"/>
  <c r="D17" i="196" s="1"/>
  <c r="D31" i="196" s="1"/>
  <c r="X35" i="195"/>
  <c r="AW35" i="195" s="1"/>
  <c r="W35" i="195"/>
  <c r="AV35" i="195" s="1"/>
  <c r="R35" i="195"/>
  <c r="AQ35" i="195" s="1"/>
  <c r="P35" i="195"/>
  <c r="O4" i="195" s="1"/>
  <c r="I35" i="195"/>
  <c r="M4" i="195" s="1"/>
  <c r="M5" i="195" s="1"/>
  <c r="D35" i="195"/>
  <c r="AC35" i="195" s="1"/>
  <c r="X33" i="195"/>
  <c r="AW33" i="195" s="1"/>
  <c r="W33" i="195"/>
  <c r="AV33" i="195" s="1"/>
  <c r="R33" i="195"/>
  <c r="AQ33" i="195" s="1"/>
  <c r="P33" i="195"/>
  <c r="I33" i="195"/>
  <c r="D33" i="195"/>
  <c r="AC33" i="195" s="1"/>
  <c r="AA25" i="195"/>
  <c r="X25" i="195"/>
  <c r="AW25" i="195" s="1"/>
  <c r="W25" i="195"/>
  <c r="AV25" i="195" s="1"/>
  <c r="R25" i="195"/>
  <c r="AQ25" i="195" s="1"/>
  <c r="P25" i="195"/>
  <c r="L4" i="195" s="1"/>
  <c r="I25" i="195"/>
  <c r="J4" i="195" s="1"/>
  <c r="D25" i="195"/>
  <c r="AC25" i="195" s="1"/>
  <c r="AA23" i="195"/>
  <c r="X23" i="195"/>
  <c r="AW23" i="195" s="1"/>
  <c r="W23" i="195"/>
  <c r="AV23" i="195" s="1"/>
  <c r="R23" i="195"/>
  <c r="AQ23" i="195" s="1"/>
  <c r="P23" i="195"/>
  <c r="O6" i="195" s="1"/>
  <c r="I23" i="195"/>
  <c r="M6" i="195" s="1"/>
  <c r="D23" i="195"/>
  <c r="AC23" i="195" s="1"/>
  <c r="AA21" i="195"/>
  <c r="X21" i="195"/>
  <c r="AW21" i="195" s="1"/>
  <c r="W21" i="195"/>
  <c r="AV21" i="195" s="1"/>
  <c r="R21" i="195"/>
  <c r="AQ21" i="195" s="1"/>
  <c r="P21" i="195"/>
  <c r="I4" i="195" s="1"/>
  <c r="I21" i="195"/>
  <c r="D21" i="195"/>
  <c r="AC21" i="195" s="1"/>
  <c r="AA19" i="195"/>
  <c r="X19" i="195"/>
  <c r="AW19" i="195" s="1"/>
  <c r="W19" i="195"/>
  <c r="AV19" i="195" s="1"/>
  <c r="R19" i="195"/>
  <c r="AQ19" i="195" s="1"/>
  <c r="P19" i="195"/>
  <c r="O8" i="195" s="1"/>
  <c r="I19" i="195"/>
  <c r="M8" i="195" s="1"/>
  <c r="D19" i="195"/>
  <c r="AC19" i="195" s="1"/>
  <c r="L15" i="195"/>
  <c r="F15" i="195"/>
  <c r="L14" i="195"/>
  <c r="F14" i="195"/>
  <c r="AI11" i="195"/>
  <c r="AK10" i="195"/>
  <c r="AL8" i="195" s="1"/>
  <c r="AL9" i="195" s="1"/>
  <c r="AI10" i="195"/>
  <c r="AH10" i="195"/>
  <c r="AL6" i="195" s="1"/>
  <c r="AF10" i="195"/>
  <c r="AF11" i="195" s="1"/>
  <c r="AE10" i="195"/>
  <c r="AL4" i="195" s="1"/>
  <c r="AC10" i="195"/>
  <c r="AC11" i="195" s="1"/>
  <c r="AO10" i="195" s="1"/>
  <c r="AA10" i="195"/>
  <c r="AL2" i="195" s="1"/>
  <c r="Y10" i="195"/>
  <c r="AF9" i="195"/>
  <c r="AN8" i="195"/>
  <c r="AH8" i="195"/>
  <c r="AF8" i="195"/>
  <c r="AK6" i="195" s="1"/>
  <c r="AI7" i="195" s="1"/>
  <c r="AE8" i="195"/>
  <c r="AC8" i="195"/>
  <c r="AC9" i="195" s="1"/>
  <c r="AO8" i="195" s="1"/>
  <c r="AA8" i="195"/>
  <c r="AI2" i="195" s="1"/>
  <c r="Y8" i="195"/>
  <c r="AI6" i="195"/>
  <c r="AE6" i="195"/>
  <c r="AC6" i="195"/>
  <c r="AC7" i="195" s="1"/>
  <c r="AA6" i="195"/>
  <c r="AF2" i="195" s="1"/>
  <c r="Y6" i="195"/>
  <c r="L6" i="195"/>
  <c r="J6" i="195"/>
  <c r="J7" i="195" s="1"/>
  <c r="AR4" i="195"/>
  <c r="AI4" i="195"/>
  <c r="AF4" i="195"/>
  <c r="AA4" i="195"/>
  <c r="AC2" i="195" s="1"/>
  <c r="Y4" i="195"/>
  <c r="G4" i="195"/>
  <c r="AA2" i="195"/>
  <c r="AC17" i="195" s="1"/>
  <c r="AC31" i="195" s="1"/>
  <c r="M2" i="195"/>
  <c r="J2" i="195"/>
  <c r="G2" i="195"/>
  <c r="D2" i="195"/>
  <c r="B2" i="195"/>
  <c r="D17" i="195" s="1"/>
  <c r="D31" i="195" s="1"/>
  <c r="AV43" i="194"/>
  <c r="AO43" i="194"/>
  <c r="AB43" i="194"/>
  <c r="W43" i="194"/>
  <c r="R43" i="194"/>
  <c r="P43" i="194"/>
  <c r="G8" i="194" s="1"/>
  <c r="I43" i="194"/>
  <c r="I8" i="194" s="1"/>
  <c r="D43" i="194"/>
  <c r="AV41" i="194"/>
  <c r="AP10" i="194" s="1"/>
  <c r="AO41" i="194"/>
  <c r="AB41" i="194"/>
  <c r="W41" i="194"/>
  <c r="R41" i="194"/>
  <c r="P41" i="194"/>
  <c r="D10" i="194" s="1"/>
  <c r="I41" i="194"/>
  <c r="F10" i="194" s="1"/>
  <c r="D41" i="194"/>
  <c r="AV39" i="194"/>
  <c r="AO39" i="194"/>
  <c r="AB39" i="194"/>
  <c r="W39" i="194"/>
  <c r="R39" i="194"/>
  <c r="P39" i="194"/>
  <c r="G12" i="194" s="1"/>
  <c r="I39" i="194"/>
  <c r="I12" i="194" s="1"/>
  <c r="P6" i="194" s="1"/>
  <c r="D39" i="194"/>
  <c r="AV37" i="194"/>
  <c r="AO37" i="194"/>
  <c r="AB37" i="194"/>
  <c r="W37" i="194"/>
  <c r="R37" i="194"/>
  <c r="P37" i="194"/>
  <c r="D8" i="194" s="1"/>
  <c r="L4" i="194" s="1"/>
  <c r="I37" i="194"/>
  <c r="F8" i="194" s="1"/>
  <c r="J4" i="194" s="1"/>
  <c r="D37" i="194"/>
  <c r="AV35" i="194"/>
  <c r="AO35" i="194"/>
  <c r="AB35" i="194"/>
  <c r="W35" i="194"/>
  <c r="R35" i="194"/>
  <c r="P35" i="194"/>
  <c r="M12" i="194" s="1"/>
  <c r="I35" i="194"/>
  <c r="O12" i="194" s="1"/>
  <c r="D35" i="194"/>
  <c r="AR33" i="194"/>
  <c r="AB29" i="194"/>
  <c r="W29" i="194"/>
  <c r="R29" i="194"/>
  <c r="P29" i="194"/>
  <c r="I29" i="194"/>
  <c r="D29" i="194"/>
  <c r="AO8" i="194"/>
  <c r="AP6" i="194" s="1"/>
  <c r="AB27" i="194"/>
  <c r="W27" i="194"/>
  <c r="R27" i="194"/>
  <c r="P27" i="194"/>
  <c r="I27" i="194"/>
  <c r="D27" i="194"/>
  <c r="AS12" i="194"/>
  <c r="AB25" i="194"/>
  <c r="W25" i="194"/>
  <c r="R25" i="194"/>
  <c r="P25" i="194"/>
  <c r="I25" i="194"/>
  <c r="D25" i="194"/>
  <c r="AB23" i="194"/>
  <c r="W23" i="194"/>
  <c r="R23" i="194"/>
  <c r="P23" i="194"/>
  <c r="D6" i="194" s="1"/>
  <c r="I23" i="194"/>
  <c r="F6" i="194" s="1"/>
  <c r="G4" i="194" s="1"/>
  <c r="D23" i="194"/>
  <c r="AB21" i="194"/>
  <c r="W21" i="194"/>
  <c r="R21" i="194"/>
  <c r="P21" i="194"/>
  <c r="J12" i="194" s="1"/>
  <c r="I21" i="194"/>
  <c r="L12" i="194" s="1"/>
  <c r="P8" i="194" s="1"/>
  <c r="D21" i="194"/>
  <c r="AR19" i="194"/>
  <c r="M17" i="194"/>
  <c r="G17" i="194"/>
  <c r="S16" i="194"/>
  <c r="M16" i="194"/>
  <c r="G16" i="194"/>
  <c r="AU12" i="194"/>
  <c r="AV10" i="194" s="1"/>
  <c r="AR12" i="194"/>
  <c r="AP12" i="194"/>
  <c r="AP13" i="194" s="1"/>
  <c r="AO12" i="194"/>
  <c r="AM12" i="194"/>
  <c r="AX6" i="194" s="1"/>
  <c r="AV7" i="194" s="1"/>
  <c r="AL12" i="194"/>
  <c r="AJ12" i="194"/>
  <c r="AJ13" i="194" s="1"/>
  <c r="AH12" i="194"/>
  <c r="BH35" i="194" s="1"/>
  <c r="AE12" i="194"/>
  <c r="D13" i="194"/>
  <c r="G11" i="194"/>
  <c r="AR10" i="194"/>
  <c r="AO10" i="194"/>
  <c r="AS6" i="194" s="1"/>
  <c r="AS7" i="194" s="1"/>
  <c r="AM11" i="194"/>
  <c r="AL10" i="194"/>
  <c r="AS4" i="194" s="1"/>
  <c r="AU4" i="194"/>
  <c r="AH10" i="194"/>
  <c r="BC21" i="194" s="1"/>
  <c r="AE10" i="194"/>
  <c r="J11" i="194"/>
  <c r="AV8" i="194"/>
  <c r="AS8" i="194"/>
  <c r="AM8" i="194"/>
  <c r="AM9" i="194" s="1"/>
  <c r="AL8" i="194"/>
  <c r="AJ8" i="194"/>
  <c r="AJ9" i="194" s="1"/>
  <c r="AH8" i="194"/>
  <c r="BH43" i="194" s="1"/>
  <c r="AE8" i="194"/>
  <c r="O8" i="194"/>
  <c r="M8" i="194"/>
  <c r="M9" i="194" s="1"/>
  <c r="AV6" i="194"/>
  <c r="AU6" i="194"/>
  <c r="AL6" i="194"/>
  <c r="AM4" i="194" s="1"/>
  <c r="AJ6" i="194"/>
  <c r="AJ7" i="194" s="1"/>
  <c r="AH6" i="194"/>
  <c r="BC29" i="194" s="1"/>
  <c r="AE6" i="194"/>
  <c r="O6" i="194"/>
  <c r="M6" i="194"/>
  <c r="M7" i="194" s="1"/>
  <c r="BE4" i="194"/>
  <c r="AV4" i="194"/>
  <c r="AP4" i="194"/>
  <c r="AH4" i="194"/>
  <c r="BH39" i="194" s="1"/>
  <c r="AE4" i="194"/>
  <c r="AC14" i="194"/>
  <c r="R4" i="194"/>
  <c r="P4" i="194"/>
  <c r="P5" i="194" s="1"/>
  <c r="AS2" i="194"/>
  <c r="AP2" i="194"/>
  <c r="P2" i="194"/>
  <c r="M2" i="194"/>
  <c r="J2" i="194"/>
  <c r="G2" i="194"/>
  <c r="D2" i="194"/>
  <c r="B2" i="194"/>
  <c r="D19" i="194" s="1"/>
  <c r="D33" i="194" s="1"/>
  <c r="AG1" i="194"/>
  <c r="AH2" i="194" s="1"/>
  <c r="AJ19" i="194" s="1"/>
  <c r="AJ33" i="194" s="1"/>
  <c r="M17" i="191"/>
  <c r="G17" i="191"/>
  <c r="S16" i="191"/>
  <c r="M16" i="191"/>
  <c r="G16" i="191"/>
  <c r="X35" i="193"/>
  <c r="AW35" i="193" s="1"/>
  <c r="W35" i="193"/>
  <c r="AV35" i="193" s="1"/>
  <c r="R35" i="193"/>
  <c r="AQ35" i="193" s="1"/>
  <c r="P35" i="193"/>
  <c r="O4" i="193" s="1"/>
  <c r="I35" i="193"/>
  <c r="M4" i="193" s="1"/>
  <c r="M5" i="193" s="1"/>
  <c r="D35" i="193"/>
  <c r="AC35" i="193" s="1"/>
  <c r="X33" i="193"/>
  <c r="AW33" i="193" s="1"/>
  <c r="W33" i="193"/>
  <c r="AV33" i="193" s="1"/>
  <c r="R33" i="193"/>
  <c r="AQ33" i="193" s="1"/>
  <c r="P33" i="193"/>
  <c r="I33" i="193"/>
  <c r="D33" i="193"/>
  <c r="AC33" i="193" s="1"/>
  <c r="AA25" i="193"/>
  <c r="X25" i="193"/>
  <c r="AW25" i="193" s="1"/>
  <c r="W25" i="193"/>
  <c r="AV25" i="193" s="1"/>
  <c r="R25" i="193"/>
  <c r="AQ25" i="193" s="1"/>
  <c r="P25" i="193"/>
  <c r="L4" i="193" s="1"/>
  <c r="I25" i="193"/>
  <c r="J4" i="193" s="1"/>
  <c r="D25" i="193"/>
  <c r="AC25" i="193" s="1"/>
  <c r="AA23" i="193"/>
  <c r="X23" i="193"/>
  <c r="AW23" i="193" s="1"/>
  <c r="W23" i="193"/>
  <c r="AV23" i="193" s="1"/>
  <c r="R23" i="193"/>
  <c r="AQ23" i="193" s="1"/>
  <c r="P23" i="193"/>
  <c r="O6" i="193" s="1"/>
  <c r="I23" i="193"/>
  <c r="M6" i="193" s="1"/>
  <c r="D23" i="193"/>
  <c r="AC23" i="193" s="1"/>
  <c r="AA21" i="193"/>
  <c r="X21" i="193"/>
  <c r="AW21" i="193" s="1"/>
  <c r="W21" i="193"/>
  <c r="AV21" i="193" s="1"/>
  <c r="R21" i="193"/>
  <c r="AQ21" i="193" s="1"/>
  <c r="P21" i="193"/>
  <c r="I4" i="193" s="1"/>
  <c r="I21" i="193"/>
  <c r="G4" i="193" s="1"/>
  <c r="D21" i="193"/>
  <c r="AC21" i="193" s="1"/>
  <c r="AA19" i="193"/>
  <c r="X19" i="193"/>
  <c r="AW19" i="193" s="1"/>
  <c r="W19" i="193"/>
  <c r="AV19" i="193" s="1"/>
  <c r="R19" i="193"/>
  <c r="AQ19" i="193" s="1"/>
  <c r="P19" i="193"/>
  <c r="O8" i="193" s="1"/>
  <c r="I19" i="193"/>
  <c r="M8" i="193" s="1"/>
  <c r="D19" i="193"/>
  <c r="AC19" i="193" s="1"/>
  <c r="L15" i="193"/>
  <c r="F15" i="193"/>
  <c r="L14" i="193"/>
  <c r="F14" i="193"/>
  <c r="AI11" i="193"/>
  <c r="AK10" i="193"/>
  <c r="AL8" i="193" s="1"/>
  <c r="AL9" i="193" s="1"/>
  <c r="AI10" i="193"/>
  <c r="AH10" i="193"/>
  <c r="AL6" i="193" s="1"/>
  <c r="AF10" i="193"/>
  <c r="AF11" i="193" s="1"/>
  <c r="AE10" i="193"/>
  <c r="AL4" i="193" s="1"/>
  <c r="AC10" i="193"/>
  <c r="AC11" i="193" s="1"/>
  <c r="AO10" i="193" s="1"/>
  <c r="AA10" i="193"/>
  <c r="AL2" i="193" s="1"/>
  <c r="Y10" i="193"/>
  <c r="AF9" i="193"/>
  <c r="AN8" i="193"/>
  <c r="AH8" i="193"/>
  <c r="AF8" i="193"/>
  <c r="AK6" i="193" s="1"/>
  <c r="AI7" i="193" s="1"/>
  <c r="AE8" i="193"/>
  <c r="AC8" i="193"/>
  <c r="AC9" i="193" s="1"/>
  <c r="AO8" i="193" s="1"/>
  <c r="AA8" i="193"/>
  <c r="AI2" i="193" s="1"/>
  <c r="Y8" i="193"/>
  <c r="AI6" i="193"/>
  <c r="AE6" i="193"/>
  <c r="AC6" i="193"/>
  <c r="AC7" i="193" s="1"/>
  <c r="AA6" i="193"/>
  <c r="AF2" i="193" s="1"/>
  <c r="Y6" i="193"/>
  <c r="L6" i="193"/>
  <c r="J6" i="193"/>
  <c r="J7" i="193" s="1"/>
  <c r="AR4" i="193"/>
  <c r="AI4" i="193"/>
  <c r="AF4" i="193"/>
  <c r="AA4" i="193"/>
  <c r="AC2" i="193" s="1"/>
  <c r="Y4" i="193"/>
  <c r="AA2" i="193"/>
  <c r="AC17" i="193" s="1"/>
  <c r="AC31" i="193" s="1"/>
  <c r="M2" i="193"/>
  <c r="J2" i="193"/>
  <c r="G2" i="193"/>
  <c r="D2" i="193"/>
  <c r="B2" i="193"/>
  <c r="D17" i="193" s="1"/>
  <c r="D31" i="193" s="1"/>
  <c r="L15" i="190"/>
  <c r="F15" i="190"/>
  <c r="L14" i="190"/>
  <c r="F14" i="190"/>
  <c r="AV43" i="191"/>
  <c r="AO43" i="191"/>
  <c r="AL12" i="191" s="1"/>
  <c r="AV4" i="191" s="1"/>
  <c r="AB43" i="191"/>
  <c r="W43" i="191"/>
  <c r="R43" i="191"/>
  <c r="P43" i="191"/>
  <c r="I43" i="191"/>
  <c r="D43" i="191"/>
  <c r="AV41" i="191"/>
  <c r="AP10" i="191" s="1"/>
  <c r="AO41" i="191"/>
  <c r="AR10" i="191" s="1"/>
  <c r="AS8" i="191" s="1"/>
  <c r="AB41" i="191"/>
  <c r="W41" i="191"/>
  <c r="R41" i="191"/>
  <c r="P41" i="191"/>
  <c r="I41" i="191"/>
  <c r="D41" i="191"/>
  <c r="AV39" i="191"/>
  <c r="AO39" i="191"/>
  <c r="AO12" i="191" s="1"/>
  <c r="AV6" i="191" s="1"/>
  <c r="AB39" i="191"/>
  <c r="W39" i="191"/>
  <c r="R39" i="191"/>
  <c r="P39" i="191"/>
  <c r="I39" i="191"/>
  <c r="D39" i="191"/>
  <c r="AV37" i="191"/>
  <c r="AJ8" i="191" s="1"/>
  <c r="AO37" i="191"/>
  <c r="AL8" i="191" s="1"/>
  <c r="AP4" i="191" s="1"/>
  <c r="AB37" i="191"/>
  <c r="W37" i="191"/>
  <c r="R37" i="191"/>
  <c r="P37" i="191"/>
  <c r="I37" i="191"/>
  <c r="D37" i="191"/>
  <c r="AV35" i="191"/>
  <c r="AM10" i="191" s="1"/>
  <c r="AO35" i="191"/>
  <c r="AO10" i="191" s="1"/>
  <c r="AS6" i="191" s="1"/>
  <c r="AB35" i="191"/>
  <c r="W35" i="191"/>
  <c r="R35" i="191"/>
  <c r="P35" i="191"/>
  <c r="I35" i="191"/>
  <c r="D35" i="191"/>
  <c r="AR33" i="191"/>
  <c r="AV29" i="191"/>
  <c r="AJ10" i="191" s="1"/>
  <c r="AO29" i="191"/>
  <c r="AB29" i="191"/>
  <c r="W29" i="191"/>
  <c r="R29" i="191"/>
  <c r="P29" i="191"/>
  <c r="I29" i="191"/>
  <c r="D29" i="191"/>
  <c r="AV27" i="191"/>
  <c r="AM8" i="191" s="1"/>
  <c r="AO27" i="191"/>
  <c r="AO8" i="191" s="1"/>
  <c r="AP6" i="191" s="1"/>
  <c r="AB27" i="191"/>
  <c r="W27" i="191"/>
  <c r="R27" i="191"/>
  <c r="P27" i="191"/>
  <c r="I27" i="191"/>
  <c r="D27" i="191"/>
  <c r="AV25" i="191"/>
  <c r="AS12" i="191" s="1"/>
  <c r="AX10" i="191" s="1"/>
  <c r="AO25" i="191"/>
  <c r="AU12" i="191" s="1"/>
  <c r="AV10" i="191" s="1"/>
  <c r="AB25" i="191"/>
  <c r="W25" i="191"/>
  <c r="R25" i="191"/>
  <c r="P25" i="191"/>
  <c r="I25" i="191"/>
  <c r="D25" i="191"/>
  <c r="AV23" i="191"/>
  <c r="AJ6" i="191" s="1"/>
  <c r="AO23" i="191"/>
  <c r="AL6" i="191" s="1"/>
  <c r="AB23" i="191"/>
  <c r="W23" i="191"/>
  <c r="R23" i="191"/>
  <c r="P23" i="191"/>
  <c r="I23" i="191"/>
  <c r="D23" i="191"/>
  <c r="AV21" i="191"/>
  <c r="AP12" i="191" s="1"/>
  <c r="AO21" i="191"/>
  <c r="AR12" i="191" s="1"/>
  <c r="AV8" i="191" s="1"/>
  <c r="AB21" i="191"/>
  <c r="W21" i="191"/>
  <c r="R21" i="191"/>
  <c r="P21" i="191"/>
  <c r="I21" i="191"/>
  <c r="D21" i="191"/>
  <c r="AR19" i="191"/>
  <c r="AM12" i="191"/>
  <c r="AJ12" i="191"/>
  <c r="AJ13" i="191" s="1"/>
  <c r="AH12" i="191"/>
  <c r="BH35" i="191" s="1"/>
  <c r="AE12" i="191"/>
  <c r="AL10" i="191"/>
  <c r="AS4" i="191" s="1"/>
  <c r="AH10" i="191"/>
  <c r="BC21" i="191" s="1"/>
  <c r="AE10" i="191"/>
  <c r="AH8" i="191"/>
  <c r="BH43" i="191" s="1"/>
  <c r="AE8" i="191"/>
  <c r="AH6" i="191"/>
  <c r="BC29" i="191" s="1"/>
  <c r="AE6" i="191"/>
  <c r="AH4" i="191"/>
  <c r="BH39" i="191" s="1"/>
  <c r="P2" i="191"/>
  <c r="M2" i="191"/>
  <c r="J2" i="191"/>
  <c r="G2" i="191"/>
  <c r="D2" i="191"/>
  <c r="B2" i="191"/>
  <c r="D19" i="191" s="1"/>
  <c r="D33" i="191" s="1"/>
  <c r="AG1" i="191"/>
  <c r="AH2" i="191" s="1"/>
  <c r="AJ19" i="191" s="1"/>
  <c r="AJ33" i="191" s="1"/>
  <c r="X35" i="190"/>
  <c r="AW35" i="190" s="1"/>
  <c r="W35" i="190"/>
  <c r="AV35" i="190" s="1"/>
  <c r="R35" i="190"/>
  <c r="AQ35" i="190" s="1"/>
  <c r="P35" i="190"/>
  <c r="O4" i="190" s="1"/>
  <c r="I35" i="190"/>
  <c r="M4" i="190" s="1"/>
  <c r="M5" i="190" s="1"/>
  <c r="F10" i="190" s="1"/>
  <c r="D35" i="190"/>
  <c r="AC35" i="190" s="1"/>
  <c r="X33" i="190"/>
  <c r="AW33" i="190" s="1"/>
  <c r="W33" i="190"/>
  <c r="AV33" i="190" s="1"/>
  <c r="R33" i="190"/>
  <c r="AQ33" i="190" s="1"/>
  <c r="P33" i="190"/>
  <c r="L6" i="190" s="1"/>
  <c r="I33" i="190"/>
  <c r="J6" i="190" s="1"/>
  <c r="J7" i="190" s="1"/>
  <c r="I8" i="190" s="1"/>
  <c r="D33" i="190"/>
  <c r="AC33" i="190" s="1"/>
  <c r="AA25" i="190"/>
  <c r="X25" i="190"/>
  <c r="AW25" i="190" s="1"/>
  <c r="W25" i="190"/>
  <c r="AV25" i="190" s="1"/>
  <c r="R25" i="190"/>
  <c r="AQ25" i="190" s="1"/>
  <c r="P25" i="190"/>
  <c r="L4" i="190" s="1"/>
  <c r="I25" i="190"/>
  <c r="J4" i="190" s="1"/>
  <c r="D25" i="190"/>
  <c r="AC25" i="190" s="1"/>
  <c r="AA23" i="190"/>
  <c r="X23" i="190"/>
  <c r="AW23" i="190" s="1"/>
  <c r="W23" i="190"/>
  <c r="AV23" i="190" s="1"/>
  <c r="R23" i="190"/>
  <c r="AQ23" i="190" s="1"/>
  <c r="P23" i="190"/>
  <c r="O6" i="190" s="1"/>
  <c r="I23" i="190"/>
  <c r="M6" i="190" s="1"/>
  <c r="D23" i="190"/>
  <c r="AC23" i="190" s="1"/>
  <c r="AA21" i="190"/>
  <c r="X21" i="190"/>
  <c r="AW21" i="190" s="1"/>
  <c r="W21" i="190"/>
  <c r="AV21" i="190" s="1"/>
  <c r="R21" i="190"/>
  <c r="AQ21" i="190" s="1"/>
  <c r="P21" i="190"/>
  <c r="I4" i="190" s="1"/>
  <c r="I21" i="190"/>
  <c r="G4" i="190" s="1"/>
  <c r="D21" i="190"/>
  <c r="AC21" i="190" s="1"/>
  <c r="AA19" i="190"/>
  <c r="X19" i="190"/>
  <c r="AW19" i="190" s="1"/>
  <c r="W19" i="190"/>
  <c r="AV19" i="190" s="1"/>
  <c r="R19" i="190"/>
  <c r="AQ19" i="190" s="1"/>
  <c r="P19" i="190"/>
  <c r="O8" i="190" s="1"/>
  <c r="I19" i="190"/>
  <c r="M8" i="190" s="1"/>
  <c r="D19" i="190"/>
  <c r="AC19" i="190" s="1"/>
  <c r="AK10" i="190"/>
  <c r="AL8" i="190" s="1"/>
  <c r="AI10" i="190"/>
  <c r="AN8" i="190" s="1"/>
  <c r="AH10" i="190"/>
  <c r="AL6" i="190" s="1"/>
  <c r="AF10" i="190"/>
  <c r="AE10" i="190"/>
  <c r="AC11" i="190" s="1"/>
  <c r="AC10" i="190"/>
  <c r="AA10" i="190"/>
  <c r="AL2" i="190" s="1"/>
  <c r="Y10" i="190"/>
  <c r="AH8" i="190"/>
  <c r="AI6" i="190" s="1"/>
  <c r="AF8" i="190"/>
  <c r="AF9" i="190" s="1"/>
  <c r="AE8" i="190"/>
  <c r="AI4" i="190" s="1"/>
  <c r="AC8" i="190"/>
  <c r="AK4" i="190" s="1"/>
  <c r="AA8" i="190"/>
  <c r="AI2" i="190" s="1"/>
  <c r="Y8" i="190"/>
  <c r="AE6" i="190"/>
  <c r="AF4" i="190" s="1"/>
  <c r="AC6" i="190"/>
  <c r="AC7" i="190" s="1"/>
  <c r="AA6" i="190"/>
  <c r="AF2" i="190" s="1"/>
  <c r="Y6" i="190"/>
  <c r="AN4" i="190"/>
  <c r="AA4" i="190"/>
  <c r="AC2" i="190" s="1"/>
  <c r="Y4" i="190"/>
  <c r="AA2" i="190"/>
  <c r="AC17" i="190" s="1"/>
  <c r="AC31" i="190" s="1"/>
  <c r="M2" i="190"/>
  <c r="J2" i="190"/>
  <c r="G2" i="190"/>
  <c r="D2" i="190"/>
  <c r="B2" i="190"/>
  <c r="D17" i="190" s="1"/>
  <c r="D31" i="190" s="1"/>
  <c r="Q2" i="189"/>
  <c r="O2" i="189"/>
  <c r="A1" i="189"/>
  <c r="A3" i="189" s="1"/>
  <c r="A5" i="189" s="1"/>
  <c r="J56" i="188"/>
  <c r="J57" i="188" s="1"/>
  <c r="J58" i="188" s="1"/>
  <c r="G56" i="188"/>
  <c r="G57" i="188" s="1"/>
  <c r="G58" i="188" s="1"/>
  <c r="G59" i="188" s="1"/>
  <c r="G60" i="188" s="1"/>
  <c r="A36" i="188"/>
  <c r="A38" i="188" s="1"/>
  <c r="A40" i="188" s="1"/>
  <c r="A4" i="188"/>
  <c r="A6" i="188" s="1"/>
  <c r="A8" i="188" s="1"/>
  <c r="A10" i="188" s="1"/>
  <c r="Q2" i="188"/>
  <c r="O2" i="188"/>
  <c r="M5" i="204" l="1"/>
  <c r="D10" i="204" s="1"/>
  <c r="G5" i="204"/>
  <c r="D6" i="204" s="1"/>
  <c r="J6" i="194"/>
  <c r="M4" i="194"/>
  <c r="G13" i="194"/>
  <c r="R6" i="194"/>
  <c r="P7" i="194"/>
  <c r="D9" i="194"/>
  <c r="J5" i="194"/>
  <c r="P10" i="194"/>
  <c r="AO4" i="194"/>
  <c r="AM5" i="194" s="1"/>
  <c r="AX8" i="194"/>
  <c r="AV9" i="194" s="1"/>
  <c r="AR6" i="194"/>
  <c r="AP7" i="194" s="1"/>
  <c r="BB6" i="194" s="1"/>
  <c r="J7" i="204"/>
  <c r="I8" i="204" s="1"/>
  <c r="M7" i="204"/>
  <c r="I10" i="204" s="1"/>
  <c r="M9" i="204"/>
  <c r="L10" i="204" s="1"/>
  <c r="J5" i="196"/>
  <c r="D8" i="196" s="1"/>
  <c r="M7" i="196"/>
  <c r="G10" i="196" s="1"/>
  <c r="M9" i="196"/>
  <c r="L10" i="196" s="1"/>
  <c r="M9" i="198"/>
  <c r="J10" i="198" s="1"/>
  <c r="M5" i="198"/>
  <c r="J5" i="198"/>
  <c r="D8" i="198" s="1"/>
  <c r="J5" i="193"/>
  <c r="M7" i="193"/>
  <c r="G10" i="193" s="1"/>
  <c r="G5" i="193"/>
  <c r="M9" i="193"/>
  <c r="L10" i="193" s="1"/>
  <c r="J5" i="195"/>
  <c r="D8" i="195" s="1"/>
  <c r="M7" i="195"/>
  <c r="G10" i="195" s="1"/>
  <c r="G5" i="195"/>
  <c r="D6" i="195" s="1"/>
  <c r="M9" i="195"/>
  <c r="L10" i="195" s="1"/>
  <c r="D11" i="194"/>
  <c r="O4" i="194"/>
  <c r="M5" i="194" s="1"/>
  <c r="G9" i="194"/>
  <c r="L6" i="194"/>
  <c r="J7" i="194" s="1"/>
  <c r="M13" i="194"/>
  <c r="R10" i="194"/>
  <c r="D7" i="194"/>
  <c r="I4" i="194"/>
  <c r="G5" i="194"/>
  <c r="J13" i="194"/>
  <c r="R8" i="194"/>
  <c r="P9" i="194" s="1"/>
  <c r="J5" i="206"/>
  <c r="F8" i="206" s="1"/>
  <c r="M7" i="206"/>
  <c r="I10" i="206" s="1"/>
  <c r="G5" i="206"/>
  <c r="D6" i="206" s="1"/>
  <c r="M9" i="206"/>
  <c r="L10" i="206" s="1"/>
  <c r="J5" i="200"/>
  <c r="F8" i="200" s="1"/>
  <c r="M7" i="200"/>
  <c r="I10" i="200" s="1"/>
  <c r="G5" i="200"/>
  <c r="F6" i="200" s="1"/>
  <c r="M9" i="200"/>
  <c r="L10" i="200" s="1"/>
  <c r="J5" i="190"/>
  <c r="F8" i="190" s="1"/>
  <c r="M7" i="190"/>
  <c r="G10" i="190" s="1"/>
  <c r="J5" i="202"/>
  <c r="D8" i="202" s="1"/>
  <c r="M7" i="202"/>
  <c r="I10" i="202" s="1"/>
  <c r="G5" i="202"/>
  <c r="D6" i="202" s="1"/>
  <c r="M9" i="202"/>
  <c r="J10" i="202" s="1"/>
  <c r="J5" i="203"/>
  <c r="D8" i="203" s="1"/>
  <c r="M7" i="203"/>
  <c r="I10" i="203" s="1"/>
  <c r="G5" i="203"/>
  <c r="D6" i="203" s="1"/>
  <c r="J5" i="201"/>
  <c r="F8" i="201" s="1"/>
  <c r="M7" i="201"/>
  <c r="I10" i="201" s="1"/>
  <c r="G5" i="201"/>
  <c r="F6" i="201" s="1"/>
  <c r="J5" i="205"/>
  <c r="F8" i="205" s="1"/>
  <c r="M7" i="205"/>
  <c r="I10" i="205" s="1"/>
  <c r="G5" i="205"/>
  <c r="F6" i="205" s="1"/>
  <c r="M9" i="205"/>
  <c r="J10" i="205" s="1"/>
  <c r="J5" i="199"/>
  <c r="D8" i="199" s="1"/>
  <c r="M7" i="199"/>
  <c r="G5" i="199"/>
  <c r="D6" i="199" s="1"/>
  <c r="M9" i="199"/>
  <c r="L10" i="199" s="1"/>
  <c r="J5" i="197"/>
  <c r="D8" i="197" s="1"/>
  <c r="M7" i="197"/>
  <c r="I10" i="197" s="1"/>
  <c r="G5" i="197"/>
  <c r="D6" i="197" s="1"/>
  <c r="M9" i="197"/>
  <c r="L10" i="197" s="1"/>
  <c r="AV2" i="194"/>
  <c r="BH29" i="194"/>
  <c r="AM2" i="194"/>
  <c r="BH25" i="194"/>
  <c r="AJ2" i="194"/>
  <c r="BH21" i="194"/>
  <c r="D8" i="206"/>
  <c r="F10" i="206"/>
  <c r="D10" i="206"/>
  <c r="D11" i="206" s="1"/>
  <c r="AT4" i="206"/>
  <c r="AV4" i="206"/>
  <c r="I8" i="206"/>
  <c r="G8" i="206"/>
  <c r="G9" i="206" s="1"/>
  <c r="AH4" i="206"/>
  <c r="AR6" i="206" s="1"/>
  <c r="AK4" i="206"/>
  <c r="AN4" i="206"/>
  <c r="AL5" i="206" s="1"/>
  <c r="AT10" i="206" s="1"/>
  <c r="AN6" i="206"/>
  <c r="AL7" i="206" s="1"/>
  <c r="AO6" i="206" s="1"/>
  <c r="F10" i="205"/>
  <c r="D10" i="205"/>
  <c r="D11" i="205" s="1"/>
  <c r="AT4" i="205"/>
  <c r="AV4" i="205"/>
  <c r="I8" i="205"/>
  <c r="G8" i="205"/>
  <c r="G9" i="205" s="1"/>
  <c r="AH4" i="205"/>
  <c r="AR6" i="205" s="1"/>
  <c r="AK4" i="205"/>
  <c r="AN4" i="205"/>
  <c r="AN6" i="205"/>
  <c r="AL7" i="205" s="1"/>
  <c r="AO6" i="205" s="1"/>
  <c r="D8" i="204"/>
  <c r="D9" i="204" s="1"/>
  <c r="F8" i="204"/>
  <c r="AT4" i="204"/>
  <c r="AV4" i="204" s="1"/>
  <c r="AH4" i="204"/>
  <c r="AR6" i="204" s="1"/>
  <c r="AK4" i="204"/>
  <c r="AN4" i="204"/>
  <c r="AN6" i="204"/>
  <c r="AL7" i="204" s="1"/>
  <c r="AO6" i="204" s="1"/>
  <c r="F10" i="203"/>
  <c r="D10" i="203"/>
  <c r="D11" i="203" s="1"/>
  <c r="AT4" i="203"/>
  <c r="AV4" i="203" s="1"/>
  <c r="L10" i="203"/>
  <c r="J10" i="203"/>
  <c r="J11" i="203" s="1"/>
  <c r="I8" i="203"/>
  <c r="G8" i="203"/>
  <c r="G9" i="203" s="1"/>
  <c r="AH4" i="203"/>
  <c r="AR6" i="203" s="1"/>
  <c r="AK4" i="203"/>
  <c r="AN4" i="203"/>
  <c r="AN6" i="203"/>
  <c r="AL7" i="203" s="1"/>
  <c r="AO6" i="203" s="1"/>
  <c r="D10" i="202"/>
  <c r="D11" i="202" s="1"/>
  <c r="F10" i="202"/>
  <c r="AT4" i="202"/>
  <c r="AV4" i="202"/>
  <c r="I8" i="202"/>
  <c r="G8" i="202"/>
  <c r="G9" i="202" s="1"/>
  <c r="AH4" i="202"/>
  <c r="AR6" i="202" s="1"/>
  <c r="AK4" i="202"/>
  <c r="AN4" i="202"/>
  <c r="AN6" i="202"/>
  <c r="AL7" i="202" s="1"/>
  <c r="AO6" i="202" s="1"/>
  <c r="L10" i="201"/>
  <c r="J10" i="201"/>
  <c r="F10" i="201"/>
  <c r="D10" i="201"/>
  <c r="D11" i="201" s="1"/>
  <c r="AO10" i="201"/>
  <c r="AO8" i="201"/>
  <c r="AT4" i="201"/>
  <c r="AV4" i="201" s="1"/>
  <c r="AI5" i="201"/>
  <c r="AT8" i="201" s="1"/>
  <c r="AH4" i="201"/>
  <c r="AR6" i="201" s="1"/>
  <c r="G8" i="201"/>
  <c r="G9" i="201" s="1"/>
  <c r="AK4" i="201"/>
  <c r="AR8" i="201" s="1"/>
  <c r="AL6" i="201"/>
  <c r="AL7" i="201" s="1"/>
  <c r="AO6" i="201" s="1"/>
  <c r="AL8" i="201"/>
  <c r="AL9" i="201" s="1"/>
  <c r="AN4" i="201"/>
  <c r="AR10" i="201" s="1"/>
  <c r="D10" i="200"/>
  <c r="D11" i="200" s="1"/>
  <c r="F10" i="200"/>
  <c r="AT4" i="200"/>
  <c r="AO6" i="200"/>
  <c r="AF5" i="200"/>
  <c r="AV4" i="200"/>
  <c r="AH4" i="200"/>
  <c r="AR6" i="200" s="1"/>
  <c r="G8" i="200"/>
  <c r="G9" i="200" s="1"/>
  <c r="AK4" i="200"/>
  <c r="AR8" i="200" s="1"/>
  <c r="AL6" i="200"/>
  <c r="AL7" i="200" s="1"/>
  <c r="AN4" i="200"/>
  <c r="AR10" i="200" s="1"/>
  <c r="I10" i="199"/>
  <c r="G10" i="199"/>
  <c r="G11" i="199" s="1"/>
  <c r="F10" i="199"/>
  <c r="D10" i="199"/>
  <c r="D11" i="199" s="1"/>
  <c r="AO6" i="199"/>
  <c r="AT4" i="199"/>
  <c r="AF5" i="199"/>
  <c r="AV4" i="199"/>
  <c r="AH4" i="199"/>
  <c r="AR6" i="199" s="1"/>
  <c r="G8" i="199"/>
  <c r="G9" i="199" s="1"/>
  <c r="AK4" i="199"/>
  <c r="AR8" i="199" s="1"/>
  <c r="AN4" i="199"/>
  <c r="AR10" i="199" s="1"/>
  <c r="I10" i="198"/>
  <c r="G10" i="198"/>
  <c r="G11" i="198" s="1"/>
  <c r="D6" i="198"/>
  <c r="D7" i="198" s="1"/>
  <c r="F6" i="198"/>
  <c r="D10" i="198"/>
  <c r="F10" i="198"/>
  <c r="AH4" i="198"/>
  <c r="AR6" i="198" s="1"/>
  <c r="G8" i="198"/>
  <c r="G9" i="198" s="1"/>
  <c r="AK4" i="198"/>
  <c r="AT4" i="198"/>
  <c r="AV4" i="198" s="1"/>
  <c r="AN4" i="198"/>
  <c r="AR10" i="198" s="1"/>
  <c r="AF5" i="197"/>
  <c r="AT4" i="197"/>
  <c r="F10" i="197"/>
  <c r="D10" i="197"/>
  <c r="D11" i="197" s="1"/>
  <c r="AV4" i="197"/>
  <c r="AH4" i="197"/>
  <c r="AR6" i="197" s="1"/>
  <c r="G8" i="197"/>
  <c r="G9" i="197" s="1"/>
  <c r="AK4" i="197"/>
  <c r="AN4" i="197"/>
  <c r="AN6" i="197"/>
  <c r="AL7" i="197" s="1"/>
  <c r="AO6" i="197" s="1"/>
  <c r="F10" i="196"/>
  <c r="D10" i="196"/>
  <c r="D11" i="196" s="1"/>
  <c r="AL7" i="196"/>
  <c r="D6" i="196"/>
  <c r="F6" i="196"/>
  <c r="I8" i="196"/>
  <c r="G8" i="196"/>
  <c r="G9" i="196" s="1"/>
  <c r="AT4" i="196"/>
  <c r="AV4" i="196" s="1"/>
  <c r="AO6" i="196"/>
  <c r="AH4" i="196"/>
  <c r="AR6" i="196" s="1"/>
  <c r="AK4" i="196"/>
  <c r="AN4" i="196"/>
  <c r="AN6" i="196"/>
  <c r="D10" i="195"/>
  <c r="D11" i="195" s="1"/>
  <c r="F10" i="195"/>
  <c r="AT4" i="195"/>
  <c r="J10" i="195"/>
  <c r="AV4" i="195"/>
  <c r="I8" i="195"/>
  <c r="G8" i="195"/>
  <c r="G9" i="195" s="1"/>
  <c r="AH4" i="195"/>
  <c r="AR6" i="195" s="1"/>
  <c r="AK4" i="195"/>
  <c r="AN4" i="195"/>
  <c r="AL5" i="195" s="1"/>
  <c r="AT10" i="195" s="1"/>
  <c r="AN6" i="195"/>
  <c r="AL7" i="195" s="1"/>
  <c r="AO6" i="195" s="1"/>
  <c r="AX10" i="194"/>
  <c r="AV11" i="194" s="1"/>
  <c r="AS13" i="194"/>
  <c r="AS5" i="194"/>
  <c r="AU8" i="194"/>
  <c r="BE10" i="194" s="1"/>
  <c r="AP11" i="194"/>
  <c r="AP5" i="194"/>
  <c r="BE6" i="194"/>
  <c r="AR4" i="194"/>
  <c r="BE8" i="194" s="1"/>
  <c r="AM13" i="194"/>
  <c r="BG6" i="194" s="1"/>
  <c r="AX4" i="194"/>
  <c r="AX37" i="194"/>
  <c r="AX41" i="194"/>
  <c r="AX23" i="194"/>
  <c r="AX27" i="194"/>
  <c r="AJ35" i="194"/>
  <c r="BC37" i="194"/>
  <c r="AJ39" i="194"/>
  <c r="BC41" i="194"/>
  <c r="AJ43" i="194"/>
  <c r="AJ21" i="194"/>
  <c r="BC23" i="194"/>
  <c r="AJ25" i="194"/>
  <c r="BC27" i="194"/>
  <c r="AJ29" i="194"/>
  <c r="BH37" i="194"/>
  <c r="BH41" i="194"/>
  <c r="BH23" i="194"/>
  <c r="BH27" i="194"/>
  <c r="AX35" i="194"/>
  <c r="AX39" i="194"/>
  <c r="AX43" i="194"/>
  <c r="AX21" i="194"/>
  <c r="AX25" i="194"/>
  <c r="AX29" i="194"/>
  <c r="BC35" i="194"/>
  <c r="AJ37" i="194"/>
  <c r="BC39" i="194"/>
  <c r="AJ41" i="194"/>
  <c r="BC43" i="194"/>
  <c r="AJ11" i="194"/>
  <c r="BG4" i="194" s="1"/>
  <c r="BI4" i="194" s="1"/>
  <c r="AJ23" i="194"/>
  <c r="BC25" i="194"/>
  <c r="AJ27" i="194"/>
  <c r="AC14" i="191"/>
  <c r="AM11" i="191"/>
  <c r="AU6" i="191"/>
  <c r="AJ11" i="191"/>
  <c r="AU4" i="191"/>
  <c r="AM13" i="191"/>
  <c r="BC27" i="191"/>
  <c r="AV2" i="191"/>
  <c r="AV11" i="191"/>
  <c r="AM2" i="191"/>
  <c r="AX4" i="191"/>
  <c r="AV5" i="191" s="1"/>
  <c r="BH23" i="191"/>
  <c r="AS7" i="191"/>
  <c r="AX6" i="191"/>
  <c r="AV7" i="191" s="1"/>
  <c r="BH25" i="191"/>
  <c r="I8" i="193"/>
  <c r="G8" i="193"/>
  <c r="G9" i="193" s="1"/>
  <c r="D10" i="193"/>
  <c r="D11" i="193" s="1"/>
  <c r="F10" i="193"/>
  <c r="F6" i="193"/>
  <c r="D6" i="193"/>
  <c r="D7" i="193" s="1"/>
  <c r="D8" i="193"/>
  <c r="D9" i="193" s="1"/>
  <c r="F8" i="193"/>
  <c r="AF5" i="193"/>
  <c r="AT4" i="193"/>
  <c r="AV4" i="193" s="1"/>
  <c r="AL7" i="193"/>
  <c r="AO6" i="193" s="1"/>
  <c r="AH4" i="193"/>
  <c r="AR6" i="193" s="1"/>
  <c r="AK4" i="193"/>
  <c r="AN4" i="193"/>
  <c r="AN6" i="193"/>
  <c r="AF11" i="190"/>
  <c r="AK6" i="190"/>
  <c r="AI7" i="190" s="1"/>
  <c r="AO6" i="190" s="1"/>
  <c r="AL7" i="190"/>
  <c r="AN6" i="190"/>
  <c r="AL9" i="190"/>
  <c r="AL4" i="190"/>
  <c r="AL5" i="190" s="1"/>
  <c r="AR10" i="190"/>
  <c r="AC9" i="190"/>
  <c r="AO8" i="190" s="1"/>
  <c r="AO10" i="190"/>
  <c r="AR4" i="190"/>
  <c r="AI5" i="190"/>
  <c r="AI11" i="190"/>
  <c r="BH29" i="191"/>
  <c r="AX37" i="191"/>
  <c r="BH41" i="191"/>
  <c r="BH21" i="191"/>
  <c r="G5" i="190"/>
  <c r="F6" i="190" s="1"/>
  <c r="AM9" i="191"/>
  <c r="AR6" i="191"/>
  <c r="AP7" i="191" s="1"/>
  <c r="AR4" i="191"/>
  <c r="BE8" i="191" s="1"/>
  <c r="AJ9" i="191"/>
  <c r="BB10" i="191"/>
  <c r="AS13" i="191"/>
  <c r="BB12" i="191" s="1"/>
  <c r="AU8" i="191"/>
  <c r="AS9" i="191" s="1"/>
  <c r="AP11" i="191"/>
  <c r="AJ7" i="191"/>
  <c r="AO4" i="191"/>
  <c r="BE6" i="191" s="1"/>
  <c r="AS5" i="191"/>
  <c r="AP13" i="191"/>
  <c r="AX8" i="191"/>
  <c r="AV9" i="191" s="1"/>
  <c r="BE4" i="191"/>
  <c r="AM4" i="191"/>
  <c r="AE4" i="191"/>
  <c r="AX41" i="191"/>
  <c r="AX23" i="191"/>
  <c r="AX27" i="191"/>
  <c r="AJ35" i="191"/>
  <c r="BC37" i="191"/>
  <c r="AJ39" i="191"/>
  <c r="BC41" i="191"/>
  <c r="AJ43" i="191"/>
  <c r="BH37" i="191"/>
  <c r="BH27" i="191"/>
  <c r="AJ2" i="191"/>
  <c r="AJ25" i="191"/>
  <c r="AP2" i="191"/>
  <c r="AX35" i="191"/>
  <c r="AX39" i="191"/>
  <c r="AX43" i="191"/>
  <c r="AX21" i="191"/>
  <c r="AX25" i="191"/>
  <c r="AX29" i="191"/>
  <c r="BC35" i="191"/>
  <c r="AJ37" i="191"/>
  <c r="BC39" i="191"/>
  <c r="AJ41" i="191"/>
  <c r="BC43" i="191"/>
  <c r="AJ21" i="191"/>
  <c r="BC23" i="191"/>
  <c r="AJ29" i="191"/>
  <c r="AS2" i="191"/>
  <c r="AJ23" i="191"/>
  <c r="BC25" i="191"/>
  <c r="AJ27" i="191"/>
  <c r="M9" i="190"/>
  <c r="I10" i="190"/>
  <c r="D10" i="190"/>
  <c r="D11" i="190" s="1"/>
  <c r="AH4" i="190"/>
  <c r="G8" i="190"/>
  <c r="G9" i="190" s="1"/>
  <c r="F10" i="204" l="1"/>
  <c r="D11" i="204"/>
  <c r="F6" i="204"/>
  <c r="D7" i="204" s="1"/>
  <c r="P11" i="194"/>
  <c r="BG8" i="194"/>
  <c r="BE12" i="194"/>
  <c r="G8" i="204"/>
  <c r="G9" i="204" s="1"/>
  <c r="G10" i="204"/>
  <c r="G11" i="204" s="1"/>
  <c r="J10" i="204"/>
  <c r="J11" i="204" s="1"/>
  <c r="F8" i="196"/>
  <c r="D9" i="196" s="1"/>
  <c r="I10" i="196"/>
  <c r="G11" i="196" s="1"/>
  <c r="D7" i="196"/>
  <c r="J10" i="196"/>
  <c r="J11" i="196" s="1"/>
  <c r="L10" i="198"/>
  <c r="J11" i="198" s="1"/>
  <c r="D11" i="198"/>
  <c r="F8" i="198"/>
  <c r="D9" i="198" s="1"/>
  <c r="I10" i="193"/>
  <c r="G11" i="193"/>
  <c r="J10" i="193"/>
  <c r="J11" i="193" s="1"/>
  <c r="F8" i="195"/>
  <c r="D9" i="195" s="1"/>
  <c r="I10" i="195"/>
  <c r="G11" i="195" s="1"/>
  <c r="F6" i="195"/>
  <c r="D7" i="195" s="1"/>
  <c r="J11" i="195"/>
  <c r="D9" i="206"/>
  <c r="G10" i="206"/>
  <c r="G11" i="206" s="1"/>
  <c r="F6" i="206"/>
  <c r="D7" i="206" s="1"/>
  <c r="J10" i="206"/>
  <c r="J11" i="206" s="1"/>
  <c r="D8" i="200"/>
  <c r="D9" i="200" s="1"/>
  <c r="G10" i="200"/>
  <c r="G11" i="200" s="1"/>
  <c r="D6" i="200"/>
  <c r="D7" i="200"/>
  <c r="J10" i="200"/>
  <c r="J11" i="200" s="1"/>
  <c r="D8" i="190"/>
  <c r="D9" i="190" s="1"/>
  <c r="D9" i="202"/>
  <c r="F8" i="202"/>
  <c r="G10" i="202"/>
  <c r="G11" i="202" s="1"/>
  <c r="F6" i="202"/>
  <c r="D7" i="202" s="1"/>
  <c r="L10" i="202"/>
  <c r="J11" i="202" s="1"/>
  <c r="F8" i="203"/>
  <c r="D9" i="203" s="1"/>
  <c r="G10" i="203"/>
  <c r="G11" i="203" s="1"/>
  <c r="F6" i="203"/>
  <c r="D7" i="203"/>
  <c r="D8" i="201"/>
  <c r="D9" i="201" s="1"/>
  <c r="G10" i="201"/>
  <c r="G11" i="201" s="1"/>
  <c r="D6" i="201"/>
  <c r="D7" i="201" s="1"/>
  <c r="J11" i="201"/>
  <c r="D8" i="205"/>
  <c r="D9" i="205" s="1"/>
  <c r="G10" i="205"/>
  <c r="G11" i="205" s="1"/>
  <c r="D6" i="205"/>
  <c r="D7" i="205" s="1"/>
  <c r="L10" i="205"/>
  <c r="J11" i="205" s="1"/>
  <c r="F8" i="199"/>
  <c r="D9" i="199" s="1"/>
  <c r="F6" i="199"/>
  <c r="D7" i="199" s="1"/>
  <c r="J10" i="199"/>
  <c r="J11" i="199" s="1"/>
  <c r="F8" i="197"/>
  <c r="D9" i="197" s="1"/>
  <c r="G10" i="197"/>
  <c r="G11" i="197" s="1"/>
  <c r="F6" i="197"/>
  <c r="D7" i="197"/>
  <c r="J10" i="197"/>
  <c r="J11" i="197" s="1"/>
  <c r="AR10" i="206"/>
  <c r="AV10" i="206" s="1"/>
  <c r="AR8" i="206"/>
  <c r="AV8" i="206" s="1"/>
  <c r="AI5" i="206"/>
  <c r="AT8" i="206" s="1"/>
  <c r="AF5" i="206"/>
  <c r="AR10" i="205"/>
  <c r="AR8" i="205"/>
  <c r="AI5" i="205"/>
  <c r="AT8" i="205" s="1"/>
  <c r="AF5" i="205"/>
  <c r="AL5" i="205"/>
  <c r="AT10" i="205" s="1"/>
  <c r="AR10" i="204"/>
  <c r="AR8" i="204"/>
  <c r="AI5" i="204"/>
  <c r="AT8" i="204" s="1"/>
  <c r="AF5" i="204"/>
  <c r="AL5" i="204"/>
  <c r="AT10" i="204" s="1"/>
  <c r="AR10" i="203"/>
  <c r="AV10" i="203" s="1"/>
  <c r="AL5" i="203"/>
  <c r="AT10" i="203" s="1"/>
  <c r="AR8" i="203"/>
  <c r="AI5" i="203"/>
  <c r="AT8" i="203" s="1"/>
  <c r="AF5" i="203"/>
  <c r="AR10" i="202"/>
  <c r="AR8" i="202"/>
  <c r="AI5" i="202"/>
  <c r="AT8" i="202" s="1"/>
  <c r="AF5" i="202"/>
  <c r="AL5" i="202"/>
  <c r="AT10" i="202" s="1"/>
  <c r="AV8" i="201"/>
  <c r="AF5" i="201"/>
  <c r="AL5" i="201"/>
  <c r="AT10" i="201" s="1"/>
  <c r="AV10" i="201" s="1"/>
  <c r="AO4" i="200"/>
  <c r="AT6" i="200"/>
  <c r="AV6" i="200" s="1"/>
  <c r="AL5" i="200"/>
  <c r="AT10" i="200" s="1"/>
  <c r="AV10" i="200" s="1"/>
  <c r="AI5" i="200"/>
  <c r="AT8" i="200" s="1"/>
  <c r="AV8" i="200" s="1"/>
  <c r="AT6" i="199"/>
  <c r="AO4" i="199"/>
  <c r="AI5" i="199"/>
  <c r="AT8" i="199" s="1"/>
  <c r="AV8" i="199" s="1"/>
  <c r="AV6" i="199"/>
  <c r="AL5" i="199"/>
  <c r="AT10" i="199" s="1"/>
  <c r="AV10" i="199" s="1"/>
  <c r="AF5" i="198"/>
  <c r="AL5" i="198"/>
  <c r="AT10" i="198" s="1"/>
  <c r="AV10" i="198" s="1"/>
  <c r="AR8" i="198"/>
  <c r="AI5" i="198"/>
  <c r="AT8" i="198" s="1"/>
  <c r="AR8" i="197"/>
  <c r="AI5" i="197"/>
  <c r="AT8" i="197" s="1"/>
  <c r="AR10" i="197"/>
  <c r="AO4" i="197"/>
  <c r="AT6" i="197"/>
  <c r="AV6" i="197" s="1"/>
  <c r="AL5" i="197"/>
  <c r="AT10" i="197" s="1"/>
  <c r="AR8" i="196"/>
  <c r="AI5" i="196"/>
  <c r="AT8" i="196" s="1"/>
  <c r="AR10" i="196"/>
  <c r="AL5" i="196"/>
  <c r="AT10" i="196" s="1"/>
  <c r="AF5" i="196"/>
  <c r="AR10" i="195"/>
  <c r="AV10" i="195" s="1"/>
  <c r="AR8" i="195"/>
  <c r="AI5" i="195"/>
  <c r="AT8" i="195" s="1"/>
  <c r="AF5" i="195"/>
  <c r="AS9" i="194"/>
  <c r="BB8" i="194" s="1"/>
  <c r="BN9" i="194" s="1"/>
  <c r="BB12" i="194"/>
  <c r="BI8" i="194"/>
  <c r="AV5" i="194"/>
  <c r="BB10" i="194"/>
  <c r="BI6" i="194"/>
  <c r="BN7" i="194" s="1"/>
  <c r="BE12" i="191"/>
  <c r="BI12" i="191" s="1"/>
  <c r="BN13" i="191" s="1"/>
  <c r="BG4" i="191"/>
  <c r="BG10" i="191"/>
  <c r="AP5" i="191"/>
  <c r="BG8" i="191" s="1"/>
  <c r="BI8" i="191" s="1"/>
  <c r="BG12" i="191"/>
  <c r="AO4" i="193"/>
  <c r="AR10" i="193"/>
  <c r="AV10" i="193" s="1"/>
  <c r="AT6" i="193"/>
  <c r="AR8" i="193"/>
  <c r="AI5" i="193"/>
  <c r="AT8" i="193" s="1"/>
  <c r="AV6" i="193"/>
  <c r="AL5" i="193"/>
  <c r="AT10" i="193" s="1"/>
  <c r="AR8" i="190"/>
  <c r="AV8" i="190" s="1"/>
  <c r="AT10" i="190"/>
  <c r="AV10" i="190" s="1"/>
  <c r="D6" i="190"/>
  <c r="D7" i="190" s="1"/>
  <c r="AT4" i="190"/>
  <c r="AV4" i="190" s="1"/>
  <c r="AT8" i="190"/>
  <c r="AM5" i="191"/>
  <c r="BB4" i="191" s="1"/>
  <c r="BN5" i="191" s="1"/>
  <c r="BE10" i="191"/>
  <c r="BI10" i="191" s="1"/>
  <c r="BN11" i="191" s="1"/>
  <c r="BB8" i="191"/>
  <c r="BI4" i="191"/>
  <c r="BB6" i="191"/>
  <c r="L10" i="190"/>
  <c r="J10" i="190"/>
  <c r="AR6" i="190"/>
  <c r="AF5" i="190"/>
  <c r="G11" i="190"/>
  <c r="J11" i="190" l="1"/>
  <c r="AO4" i="206"/>
  <c r="AT6" i="206"/>
  <c r="AV6" i="206" s="1"/>
  <c r="AO4" i="205"/>
  <c r="AT6" i="205"/>
  <c r="AV6" i="205" s="1"/>
  <c r="AV8" i="205"/>
  <c r="AV10" i="205"/>
  <c r="AO4" i="204"/>
  <c r="AT6" i="204"/>
  <c r="AV6" i="204" s="1"/>
  <c r="AV8" i="204"/>
  <c r="AV10" i="204"/>
  <c r="AO4" i="203"/>
  <c r="AT6" i="203"/>
  <c r="AV6" i="203" s="1"/>
  <c r="AV8" i="203"/>
  <c r="AO4" i="202"/>
  <c r="AT6" i="202"/>
  <c r="AV6" i="202" s="1"/>
  <c r="AV8" i="202"/>
  <c r="AV10" i="202"/>
  <c r="AO4" i="201"/>
  <c r="AT6" i="201"/>
  <c r="AV6" i="201" s="1"/>
  <c r="AV8" i="198"/>
  <c r="AO4" i="198"/>
  <c r="AT6" i="198"/>
  <c r="AV6" i="198" s="1"/>
  <c r="AV10" i="197"/>
  <c r="AV8" i="197"/>
  <c r="AO4" i="196"/>
  <c r="AT6" i="196"/>
  <c r="AV6" i="196" s="1"/>
  <c r="AV10" i="196"/>
  <c r="AV8" i="196"/>
  <c r="AO4" i="195"/>
  <c r="AT6" i="195"/>
  <c r="AV6" i="195" s="1"/>
  <c r="AV8" i="195"/>
  <c r="BG12" i="194"/>
  <c r="BI12" i="194" s="1"/>
  <c r="BN13" i="194" s="1"/>
  <c r="BB4" i="194"/>
  <c r="BN5" i="194" s="1"/>
  <c r="BG10" i="194"/>
  <c r="BI10" i="194" s="1"/>
  <c r="BN11" i="194" s="1"/>
  <c r="BN9" i="191"/>
  <c r="AV8" i="193"/>
  <c r="BG6" i="191"/>
  <c r="BI6" i="191" s="1"/>
  <c r="BN7" i="191" s="1"/>
  <c r="BJ6" i="191" s="1"/>
  <c r="AT6" i="190"/>
  <c r="AV6" i="190" s="1"/>
  <c r="AO4" i="190"/>
  <c r="BJ10" i="194" l="1"/>
  <c r="BJ4" i="194"/>
  <c r="BJ8" i="194"/>
  <c r="BJ12" i="194"/>
  <c r="BJ6" i="194"/>
  <c r="BJ4" i="191"/>
  <c r="BJ8" i="191"/>
  <c r="BJ10" i="191"/>
  <c r="BJ12" i="19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鈴木和幸</author>
  </authors>
  <commentList>
    <comment ref="B4" authorId="0" shapeId="0" xr:uid="{018DC710-8BEB-4F38-BE40-2BA68C0E6CA0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4" authorId="0" shapeId="0" xr:uid="{A030D058-6C5D-4B69-A5D6-4E97E252432A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6" authorId="0" shapeId="0" xr:uid="{E79E11DC-9617-428E-8D44-7532E32EE496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8" authorId="0" shapeId="0" xr:uid="{F80CB3A7-74D6-480D-874E-111B7C0B6763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10" authorId="0" shapeId="0" xr:uid="{E37698A0-2017-4192-BC2F-D19AFE0336B1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鈴木和幸</author>
  </authors>
  <commentList>
    <comment ref="B4" authorId="0" shapeId="0" xr:uid="{95A4F98C-B0AB-42E3-B37E-3239FFF59A6C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4" authorId="0" shapeId="0" xr:uid="{AE8F44FD-B67C-4143-B2A2-5913DCF3ED37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6" authorId="0" shapeId="0" xr:uid="{1B2B48FE-B3E8-43C7-AEC7-28E832F4DC5E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8" authorId="0" shapeId="0" xr:uid="{2A064CB1-BC2A-4D6F-B7A9-7B4D21AC8ACE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10" authorId="0" shapeId="0" xr:uid="{4E2ACFD2-8F7D-4B62-A66B-6FD92C4DD4F2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鈴木和幸</author>
  </authors>
  <commentList>
    <comment ref="B4" authorId="0" shapeId="0" xr:uid="{3CB06549-E6EF-4B40-8307-CB964CD8754F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4" authorId="0" shapeId="0" xr:uid="{FBCC32E1-5B19-4063-AD0B-7D6F4FFCFA5C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6" authorId="0" shapeId="0" xr:uid="{555ACC08-1066-4FB5-ADBD-3E7FFB1E68D3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8" authorId="0" shapeId="0" xr:uid="{DD76F0A3-4A20-4571-9BC8-F82DDDB01153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10" authorId="0" shapeId="0" xr:uid="{CF88AE5B-952C-41EA-B6C8-5D722DB8D21E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鈴木和幸</author>
  </authors>
  <commentList>
    <comment ref="B4" authorId="0" shapeId="0" xr:uid="{CD3EBDCA-AFFA-4388-8335-3C45D4565334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4" authorId="0" shapeId="0" xr:uid="{C9689AAC-9CF3-4B93-BE61-E9E8F91D4172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6" authorId="0" shapeId="0" xr:uid="{36728EC8-67DB-4D13-A783-4A99C5761C1A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8" authorId="0" shapeId="0" xr:uid="{93E7C561-8C4A-461D-9B44-EBFA5308F3A4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10" authorId="0" shapeId="0" xr:uid="{BBDC3A6F-F06F-4A87-ABA2-686EE12B2DE9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鈴木和幸</author>
  </authors>
  <commentList>
    <comment ref="B4" authorId="0" shapeId="0" xr:uid="{7F915C92-7499-4D5E-AABF-55587EE0A753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4" authorId="0" shapeId="0" xr:uid="{6FE367BE-9598-4536-916F-F741E1A16172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6" authorId="0" shapeId="0" xr:uid="{1586FB0A-447A-4131-B743-84A3ABBBF3E1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8" authorId="0" shapeId="0" xr:uid="{C3592853-B9E2-404D-A37D-0AC48128CF84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10" authorId="0" shapeId="0" xr:uid="{5BE89FD4-427D-46D4-B4C5-E5BF2A78F1F3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鈴木和幸</author>
  </authors>
  <commentList>
    <comment ref="B4" authorId="0" shapeId="0" xr:uid="{FD8E264F-080A-4A3A-A365-CACB5618BE3E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4" authorId="0" shapeId="0" xr:uid="{F4F7122C-5CFA-4835-AD6D-53B3139DB515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6" authorId="0" shapeId="0" xr:uid="{FE875A40-6927-4049-BE95-324970869B7F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8" authorId="0" shapeId="0" xr:uid="{054F4794-C92E-45EB-90F8-8EC96EBECB82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10" authorId="0" shapeId="0" xr:uid="{7958C371-02F7-4C9E-85C4-AEDAB7DAA71A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鈴木和幸</author>
  </authors>
  <commentList>
    <comment ref="B4" authorId="0" shapeId="0" xr:uid="{FDEEBBD9-D140-4899-9585-32EC4420B950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4" authorId="0" shapeId="0" xr:uid="{53074AA1-4E5B-402A-BFAB-507E1584CB00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6" authorId="0" shapeId="0" xr:uid="{F69E7624-C107-4C13-8C06-9CF3DF0C595A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8" authorId="0" shapeId="0" xr:uid="{03C83F4F-3E96-4559-8D5C-07E052C5EF98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10" authorId="0" shapeId="0" xr:uid="{F355CF90-CEE1-4BCF-BC21-D848DA69E770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鈴木和幸</author>
  </authors>
  <commentList>
    <comment ref="B4" authorId="0" shapeId="0" xr:uid="{D3CCCD65-BCE2-4C0A-8E65-84F0BBC69123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4" authorId="0" shapeId="0" xr:uid="{589B4747-2ABC-4882-8E5E-847F8A452A92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6" authorId="0" shapeId="0" xr:uid="{8F0D2705-DB78-4335-A210-83D73B875F77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8" authorId="0" shapeId="0" xr:uid="{948480B7-9058-43B4-9FAF-C1F764A7E6DD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10" authorId="0" shapeId="0" xr:uid="{2B4E0C06-45F9-4150-AD1A-FE7A72D0F8C2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鈴木和幸</author>
  </authors>
  <commentList>
    <comment ref="B4" authorId="0" shapeId="0" xr:uid="{EE902D5A-7236-48D5-B52F-DE9F9B6574A9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H4" authorId="0" shapeId="0" xr:uid="{46A7AE4C-55BC-43A2-96A5-C9D9A5DC9037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H6" authorId="0" shapeId="0" xr:uid="{BD97C325-241F-4947-A242-688E3F5780B9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H8" authorId="0" shapeId="0" xr:uid="{9D6CB91E-442F-4968-B527-EB3C5F1E3B5D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H10" authorId="0" shapeId="0" xr:uid="{D48254B1-B104-4C88-AEC2-99C19B97BD2E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H12" authorId="0" shapeId="0" xr:uid="{048AAC80-743B-4FEA-9F25-7F560A7532F5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鈴木和幸</author>
  </authors>
  <commentList>
    <comment ref="B4" authorId="0" shapeId="0" xr:uid="{493D419D-6B0A-40DD-B61B-3035E8EA982B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4" authorId="0" shapeId="0" xr:uid="{8AC0D08A-B3EB-411D-BDAA-72C3FD8AD59C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6" authorId="0" shapeId="0" xr:uid="{9C747690-B1FD-4A83-9CFA-46497690D9CC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8" authorId="0" shapeId="0" xr:uid="{0F5E4F75-1D22-49BC-B8D4-1CE642952001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10" authorId="0" shapeId="0" xr:uid="{0159F1FE-8774-4B1F-BEFF-D8EBEE2416D0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鈴木和幸</author>
  </authors>
  <commentList>
    <comment ref="B4" authorId="0" shapeId="0" xr:uid="{76743960-795B-4302-ACC2-A1778EF9EB44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4" authorId="0" shapeId="0" xr:uid="{E1111F42-2E4E-477F-BC0E-24FE75490995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6" authorId="0" shapeId="0" xr:uid="{FE2974EF-A5A7-4D05-8D96-C558D62ADCD3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8" authorId="0" shapeId="0" xr:uid="{A043815A-705C-4A34-807C-5B1C81BA6F10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10" authorId="0" shapeId="0" xr:uid="{93DAF42D-A450-49C8-B96B-0473BF55AEE5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鈴木和幸</author>
  </authors>
  <commentList>
    <comment ref="B4" authorId="0" shapeId="0" xr:uid="{E244E02F-F226-41AD-B931-B274A2C52E49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4" authorId="0" shapeId="0" xr:uid="{4C616DFD-4654-44EA-A7FD-7DD7F9F84FDF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6" authorId="0" shapeId="0" xr:uid="{E604EB22-310B-4997-AD7C-FFB58284CCD0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8" authorId="0" shapeId="0" xr:uid="{CD76E8CA-ED92-4241-A409-CDF4D6A957C5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10" authorId="0" shapeId="0" xr:uid="{98991ABD-1278-4CDE-A1AA-9507537F4B8E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鈴木和幸</author>
  </authors>
  <commentList>
    <comment ref="B4" authorId="0" shapeId="0" xr:uid="{3F82A87F-7A6E-459F-AB20-9DE201237083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H4" authorId="0" shapeId="0" xr:uid="{6CB40813-3256-44A8-BD1B-913070D2DE48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H6" authorId="0" shapeId="0" xr:uid="{2D347344-B6A1-41B1-8D3E-70A9BDFCB95D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H8" authorId="0" shapeId="0" xr:uid="{F46B753E-513C-4377-83BC-332984D17A2E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H10" authorId="0" shapeId="0" xr:uid="{682A0740-DF1C-41EF-9BEB-E89BA574006E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H12" authorId="0" shapeId="0" xr:uid="{486BAB65-6733-4999-B802-A54AFE846AEC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鈴木和幸</author>
  </authors>
  <commentList>
    <comment ref="B4" authorId="0" shapeId="0" xr:uid="{EC5CF76D-6A87-4E68-8948-C03DF1641AC3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4" authorId="0" shapeId="0" xr:uid="{6BEAC905-4872-4592-B2D7-65CE35292A38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6" authorId="0" shapeId="0" xr:uid="{799A2522-D593-4285-9381-C7D4FE0C1F40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8" authorId="0" shapeId="0" xr:uid="{2F65EC19-7F0B-4B8E-82EB-E611B4850E10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10" authorId="0" shapeId="0" xr:uid="{8BE54E1B-9960-48C3-91F4-63E90F9B974A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鈴木和幸</author>
  </authors>
  <commentList>
    <comment ref="B4" authorId="0" shapeId="0" xr:uid="{C427D476-F644-4479-8129-70BF6E849555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4" authorId="0" shapeId="0" xr:uid="{A5B6B257-CE54-46C9-8B61-195CD150DD12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6" authorId="0" shapeId="0" xr:uid="{D9313A84-65E5-457F-A804-D17FAF977722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8" authorId="0" shapeId="0" xr:uid="{FB9145D4-F970-44A9-B1B7-C97065F955C7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10" authorId="0" shapeId="0" xr:uid="{AB766D1E-81D9-41A6-9FD2-C40EBF9D5A63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鈴木和幸</author>
  </authors>
  <commentList>
    <comment ref="B4" authorId="0" shapeId="0" xr:uid="{FAE046B6-3365-438D-A248-774A11121112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4" authorId="0" shapeId="0" xr:uid="{6508CCCB-5259-4CE9-B542-1290FDB1C36C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6" authorId="0" shapeId="0" xr:uid="{9E430934-F543-4E6E-980C-990D63365B87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8" authorId="0" shapeId="0" xr:uid="{F49CA888-95C8-4957-99FD-AD37321F0308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  <comment ref="AA10" authorId="0" shapeId="0" xr:uid="{BA4EC1CE-41DC-4101-B5C6-95FE2F3D6216}">
      <text>
        <r>
          <rPr>
            <sz val="9"/>
            <color indexed="81"/>
            <rFont val="ＭＳ Ｐゴシック"/>
            <family val="3"/>
            <charset val="128"/>
          </rPr>
          <t xml:space="preserve">色の部分のみ記入
</t>
        </r>
      </text>
    </comment>
  </commentList>
</comments>
</file>

<file path=xl/sharedStrings.xml><?xml version="1.0" encoding="utf-8"?>
<sst xmlns="http://schemas.openxmlformats.org/spreadsheetml/2006/main" count="2536" uniqueCount="271">
  <si>
    <t>順序</t>
    <rPh sb="0" eb="2">
      <t>ジュンジョ</t>
    </rPh>
    <phoneticPr fontId="4"/>
  </si>
  <si>
    <t>開始時刻</t>
    <rPh sb="0" eb="2">
      <t>カイシ</t>
    </rPh>
    <rPh sb="2" eb="4">
      <t>ジコク</t>
    </rPh>
    <phoneticPr fontId="4"/>
  </si>
  <si>
    <t>副審</t>
    <rPh sb="0" eb="2">
      <t>フクシン</t>
    </rPh>
    <phoneticPr fontId="4"/>
  </si>
  <si>
    <t>①</t>
    <phoneticPr fontId="4"/>
  </si>
  <si>
    <t>②</t>
    <phoneticPr fontId="4"/>
  </si>
  <si>
    <t>③</t>
    <phoneticPr fontId="4"/>
  </si>
  <si>
    <t>閉会式</t>
    <rPh sb="0" eb="3">
      <t>ヘイカイシキ</t>
    </rPh>
    <phoneticPr fontId="4"/>
  </si>
  <si>
    <t>Ａ</t>
    <phoneticPr fontId="4"/>
  </si>
  <si>
    <t>⑤</t>
    <phoneticPr fontId="4"/>
  </si>
  <si>
    <t>2日目</t>
    <rPh sb="1" eb="3">
      <t>ニチメ</t>
    </rPh>
    <phoneticPr fontId="4"/>
  </si>
  <si>
    <t>パート</t>
    <phoneticPr fontId="4"/>
  </si>
  <si>
    <t>順位</t>
    <rPh sb="0" eb="2">
      <t>ジュンイ</t>
    </rPh>
    <phoneticPr fontId="4"/>
  </si>
  <si>
    <t>勝点</t>
    <rPh sb="0" eb="1">
      <t>カ</t>
    </rPh>
    <rPh sb="1" eb="2">
      <t>テン</t>
    </rPh>
    <phoneticPr fontId="4"/>
  </si>
  <si>
    <t>得点</t>
    <rPh sb="0" eb="2">
      <t>トクテン</t>
    </rPh>
    <phoneticPr fontId="4"/>
  </si>
  <si>
    <t>-</t>
  </si>
  <si>
    <t>主審・４審</t>
    <rPh sb="0" eb="2">
      <t>シュシン</t>
    </rPh>
    <rPh sb="4" eb="5">
      <t>シン</t>
    </rPh>
    <phoneticPr fontId="4"/>
  </si>
  <si>
    <t>-</t>
    <phoneticPr fontId="4"/>
  </si>
  <si>
    <t>（</t>
    <phoneticPr fontId="4"/>
  </si>
  <si>
    <t>）</t>
    <phoneticPr fontId="4"/>
  </si>
  <si>
    <t>1日目</t>
    <rPh sb="1" eb="3">
      <t>ニチメ</t>
    </rPh>
    <phoneticPr fontId="4"/>
  </si>
  <si>
    <t>C</t>
    <phoneticPr fontId="4"/>
  </si>
  <si>
    <t>失点</t>
    <rPh sb="0" eb="2">
      <t>シッテン</t>
    </rPh>
    <phoneticPr fontId="4"/>
  </si>
  <si>
    <t>得失</t>
    <rPh sb="0" eb="2">
      <t>トクシツ</t>
    </rPh>
    <phoneticPr fontId="4"/>
  </si>
  <si>
    <t>点差</t>
    <rPh sb="0" eb="2">
      <t>テンサ</t>
    </rPh>
    <phoneticPr fontId="4"/>
  </si>
  <si>
    <t>1日目</t>
    <rPh sb="1" eb="2">
      <t>ニチ</t>
    </rPh>
    <rPh sb="2" eb="3">
      <t>メ</t>
    </rPh>
    <phoneticPr fontId="4"/>
  </si>
  <si>
    <t>主審
4審</t>
    <rPh sb="0" eb="2">
      <t>シュシン</t>
    </rPh>
    <rPh sb="4" eb="5">
      <t>シン</t>
    </rPh>
    <phoneticPr fontId="4"/>
  </si>
  <si>
    <t>2日目</t>
    <rPh sb="1" eb="2">
      <t>ニチ</t>
    </rPh>
    <rPh sb="2" eb="3">
      <t>メ</t>
    </rPh>
    <phoneticPr fontId="4"/>
  </si>
  <si>
    <t>3位決定戦</t>
    <rPh sb="1" eb="2">
      <t>イ</t>
    </rPh>
    <rPh sb="2" eb="5">
      <t>ケッテイセン</t>
    </rPh>
    <phoneticPr fontId="4"/>
  </si>
  <si>
    <t>B</t>
    <phoneticPr fontId="4"/>
  </si>
  <si>
    <t>国母SS</t>
    <rPh sb="0" eb="2">
      <t>コクボ</t>
    </rPh>
    <phoneticPr fontId="4"/>
  </si>
  <si>
    <t>大里SSS</t>
    <rPh sb="0" eb="2">
      <t>オオサト</t>
    </rPh>
    <phoneticPr fontId="4"/>
  </si>
  <si>
    <t>中道セレソン</t>
    <rPh sb="0" eb="2">
      <t>ナカミチ</t>
    </rPh>
    <phoneticPr fontId="4"/>
  </si>
  <si>
    <t>小瀬補助競技場北</t>
    <rPh sb="0" eb="2">
      <t>コセ</t>
    </rPh>
    <rPh sb="2" eb="4">
      <t>ホジョ</t>
    </rPh>
    <rPh sb="4" eb="7">
      <t>キョウギジョウ</t>
    </rPh>
    <rPh sb="7" eb="8">
      <t>キタ</t>
    </rPh>
    <phoneticPr fontId="4"/>
  </si>
  <si>
    <t>エルフシュリット一宮</t>
    <rPh sb="8" eb="10">
      <t>イチミヤ</t>
    </rPh>
    <phoneticPr fontId="4"/>
  </si>
  <si>
    <t>アミーゴスFC</t>
    <phoneticPr fontId="4"/>
  </si>
  <si>
    <t>双葉SSS</t>
    <rPh sb="0" eb="2">
      <t>フタバ</t>
    </rPh>
    <phoneticPr fontId="4"/>
  </si>
  <si>
    <t>御坂SSS</t>
    <rPh sb="0" eb="2">
      <t>ミサカ</t>
    </rPh>
    <phoneticPr fontId="4"/>
  </si>
  <si>
    <t>FCジョカーレ</t>
    <phoneticPr fontId="4"/>
  </si>
  <si>
    <t>池田SSS</t>
    <rPh sb="0" eb="2">
      <t>イケダ</t>
    </rPh>
    <phoneticPr fontId="4"/>
  </si>
  <si>
    <t>プレジール敷島</t>
    <rPh sb="5" eb="7">
      <t>シキシマ</t>
    </rPh>
    <phoneticPr fontId="4"/>
  </si>
  <si>
    <t>第3試合の開始時刻は試合が連続するチームがあるため弾力的に運営してください。</t>
    <rPh sb="0" eb="1">
      <t>ダイ</t>
    </rPh>
    <rPh sb="2" eb="4">
      <t>シアイ</t>
    </rPh>
    <rPh sb="5" eb="7">
      <t>カイシ</t>
    </rPh>
    <rPh sb="7" eb="9">
      <t>ジコク</t>
    </rPh>
    <rPh sb="10" eb="12">
      <t>シアイ</t>
    </rPh>
    <rPh sb="13" eb="15">
      <t>レンゾク</t>
    </rPh>
    <rPh sb="25" eb="28">
      <t>ダンリョクテキ</t>
    </rPh>
    <rPh sb="29" eb="31">
      <t>ウンエイ</t>
    </rPh>
    <phoneticPr fontId="4"/>
  </si>
  <si>
    <t>伊勢SSS</t>
    <rPh sb="0" eb="2">
      <t>イセ</t>
    </rPh>
    <phoneticPr fontId="4"/>
  </si>
  <si>
    <t>エアフォルク山梨</t>
    <rPh sb="6" eb="8">
      <t>ヤマナシ</t>
    </rPh>
    <phoneticPr fontId="4"/>
  </si>
  <si>
    <t>羽黒SSS</t>
    <rPh sb="0" eb="2">
      <t>ハグロ</t>
    </rPh>
    <phoneticPr fontId="4"/>
  </si>
  <si>
    <t>石田SSS</t>
    <rPh sb="0" eb="2">
      <t>イシダ</t>
    </rPh>
    <phoneticPr fontId="4"/>
  </si>
  <si>
    <t>試合開始時刻</t>
    <rPh sb="0" eb="2">
      <t>シアイ</t>
    </rPh>
    <rPh sb="2" eb="4">
      <t>カイシ</t>
    </rPh>
    <rPh sb="4" eb="6">
      <t>ジコク</t>
    </rPh>
    <phoneticPr fontId="4"/>
  </si>
  <si>
    <t>決勝戦</t>
    <rPh sb="0" eb="2">
      <t>ケッショウ</t>
    </rPh>
    <rPh sb="2" eb="3">
      <t>セン</t>
    </rPh>
    <phoneticPr fontId="4"/>
  </si>
  <si>
    <t>エルドラードFC</t>
    <phoneticPr fontId="4"/>
  </si>
  <si>
    <t>最終日</t>
    <rPh sb="0" eb="3">
      <t>サイシュウビ</t>
    </rPh>
    <phoneticPr fontId="4"/>
  </si>
  <si>
    <t>千塚FC</t>
    <rPh sb="0" eb="2">
      <t>チヅカ</t>
    </rPh>
    <phoneticPr fontId="4"/>
  </si>
  <si>
    <t>山城SSS</t>
    <rPh sb="0" eb="2">
      <t>ヤマシロ</t>
    </rPh>
    <phoneticPr fontId="4"/>
  </si>
  <si>
    <t>2021nanahoCupU-12山梨県少年サッカー大会</t>
    <rPh sb="17" eb="20">
      <t>ヤマナシケン</t>
    </rPh>
    <rPh sb="20" eb="22">
      <t>ショウネン</t>
    </rPh>
    <rPh sb="26" eb="28">
      <t>タイカイ</t>
    </rPh>
    <phoneticPr fontId="4"/>
  </si>
  <si>
    <t>小瀬補助</t>
    <rPh sb="0" eb="4">
      <t>コセホジョ</t>
    </rPh>
    <phoneticPr fontId="24"/>
  </si>
  <si>
    <t>押原公園(天然芝生)</t>
    <rPh sb="0" eb="4">
      <t>オシハラコウエン</t>
    </rPh>
    <rPh sb="5" eb="7">
      <t>テンネン</t>
    </rPh>
    <rPh sb="7" eb="9">
      <t>シバフ</t>
    </rPh>
    <phoneticPr fontId="24"/>
  </si>
  <si>
    <t>A</t>
    <phoneticPr fontId="24"/>
  </si>
  <si>
    <t>A1位</t>
    <rPh sb="2" eb="3">
      <t>イ</t>
    </rPh>
    <phoneticPr fontId="4"/>
  </si>
  <si>
    <t>A2位</t>
    <rPh sb="2" eb="3">
      <t>イ</t>
    </rPh>
    <phoneticPr fontId="4"/>
  </si>
  <si>
    <t>C</t>
    <phoneticPr fontId="24"/>
  </si>
  <si>
    <t>B2位</t>
    <rPh sb="2" eb="3">
      <t>イ</t>
    </rPh>
    <phoneticPr fontId="4"/>
  </si>
  <si>
    <t>B1位</t>
    <rPh sb="2" eb="3">
      <t>イ</t>
    </rPh>
    <phoneticPr fontId="4"/>
  </si>
  <si>
    <t>5</t>
    <phoneticPr fontId="24"/>
  </si>
  <si>
    <t>C1位</t>
    <rPh sb="2" eb="3">
      <t>イ</t>
    </rPh>
    <phoneticPr fontId="4"/>
  </si>
  <si>
    <t>C2位</t>
    <rPh sb="2" eb="3">
      <t>イ</t>
    </rPh>
    <phoneticPr fontId="4"/>
  </si>
  <si>
    <t>D2位</t>
    <rPh sb="2" eb="3">
      <t>イ</t>
    </rPh>
    <phoneticPr fontId="4"/>
  </si>
  <si>
    <t>D1位</t>
    <rPh sb="2" eb="3">
      <t>イ</t>
    </rPh>
    <phoneticPr fontId="4"/>
  </si>
  <si>
    <t>E1位</t>
    <rPh sb="2" eb="3">
      <t>イ</t>
    </rPh>
    <phoneticPr fontId="4"/>
  </si>
  <si>
    <t>E2位</t>
    <rPh sb="2" eb="3">
      <t>イ</t>
    </rPh>
    <phoneticPr fontId="4"/>
  </si>
  <si>
    <t>F2位</t>
    <rPh sb="2" eb="3">
      <t>イ</t>
    </rPh>
    <phoneticPr fontId="4"/>
  </si>
  <si>
    <t>F1位</t>
    <rPh sb="2" eb="3">
      <t>イ</t>
    </rPh>
    <phoneticPr fontId="4"/>
  </si>
  <si>
    <t>6</t>
    <phoneticPr fontId="24"/>
  </si>
  <si>
    <t>G1位</t>
    <rPh sb="2" eb="3">
      <t>イ</t>
    </rPh>
    <phoneticPr fontId="4"/>
  </si>
  <si>
    <t>G2位</t>
    <rPh sb="2" eb="3">
      <t>イ</t>
    </rPh>
    <phoneticPr fontId="4"/>
  </si>
  <si>
    <t>H2位</t>
    <rPh sb="2" eb="3">
      <t>イ</t>
    </rPh>
    <phoneticPr fontId="4"/>
  </si>
  <si>
    <t>H1位</t>
    <rPh sb="2" eb="3">
      <t>イ</t>
    </rPh>
    <phoneticPr fontId="4"/>
  </si>
  <si>
    <t>④</t>
    <phoneticPr fontId="4"/>
  </si>
  <si>
    <t>(3)</t>
    <phoneticPr fontId="4"/>
  </si>
  <si>
    <t>B</t>
    <phoneticPr fontId="24"/>
  </si>
  <si>
    <t>I1位</t>
    <rPh sb="2" eb="3">
      <t>イ</t>
    </rPh>
    <phoneticPr fontId="4"/>
  </si>
  <si>
    <t>I2位</t>
    <rPh sb="2" eb="3">
      <t>イ</t>
    </rPh>
    <phoneticPr fontId="4"/>
  </si>
  <si>
    <t>D</t>
    <phoneticPr fontId="4"/>
  </si>
  <si>
    <t>J1位</t>
    <rPh sb="2" eb="3">
      <t>イ</t>
    </rPh>
    <phoneticPr fontId="4"/>
  </si>
  <si>
    <t>J2位</t>
    <rPh sb="2" eb="3">
      <t>イ</t>
    </rPh>
    <phoneticPr fontId="4"/>
  </si>
  <si>
    <t>K1位</t>
    <rPh sb="2" eb="3">
      <t>イ</t>
    </rPh>
    <phoneticPr fontId="4"/>
  </si>
  <si>
    <t>K2位</t>
    <rPh sb="2" eb="3">
      <t>イ</t>
    </rPh>
    <phoneticPr fontId="4"/>
  </si>
  <si>
    <t>(2)</t>
    <phoneticPr fontId="4"/>
  </si>
  <si>
    <t>L2位</t>
    <rPh sb="2" eb="3">
      <t>イ</t>
    </rPh>
    <phoneticPr fontId="4"/>
  </si>
  <si>
    <t>L1位</t>
    <rPh sb="2" eb="3">
      <t>イ</t>
    </rPh>
    <phoneticPr fontId="4"/>
  </si>
  <si>
    <t>M1位</t>
    <rPh sb="2" eb="3">
      <t>イ</t>
    </rPh>
    <phoneticPr fontId="4"/>
  </si>
  <si>
    <t>M2位</t>
    <rPh sb="2" eb="3">
      <t>イ</t>
    </rPh>
    <phoneticPr fontId="4"/>
  </si>
  <si>
    <t>N2位</t>
    <rPh sb="2" eb="3">
      <t>イ</t>
    </rPh>
    <phoneticPr fontId="4"/>
  </si>
  <si>
    <t>N1位</t>
    <rPh sb="2" eb="3">
      <t>イ</t>
    </rPh>
    <phoneticPr fontId="4"/>
  </si>
  <si>
    <t>O1位</t>
    <rPh sb="2" eb="3">
      <t>イ</t>
    </rPh>
    <phoneticPr fontId="4"/>
  </si>
  <si>
    <t>O2位</t>
    <rPh sb="2" eb="3">
      <t>イ</t>
    </rPh>
    <phoneticPr fontId="4"/>
  </si>
  <si>
    <t>P2位</t>
    <rPh sb="2" eb="3">
      <t>イ</t>
    </rPh>
    <phoneticPr fontId="4"/>
  </si>
  <si>
    <t>P1位</t>
    <rPh sb="2" eb="3">
      <t>イ</t>
    </rPh>
    <phoneticPr fontId="4"/>
  </si>
  <si>
    <t>①敗退チーム</t>
    <rPh sb="1" eb="3">
      <t>ハイタイ</t>
    </rPh>
    <phoneticPr fontId="4"/>
  </si>
  <si>
    <t>②敗退チーム</t>
    <rPh sb="1" eb="3">
      <t>ハイタイ</t>
    </rPh>
    <phoneticPr fontId="4"/>
  </si>
  <si>
    <t>5位決定戦</t>
    <rPh sb="1" eb="2">
      <t>イ</t>
    </rPh>
    <rPh sb="2" eb="5">
      <t>ケッテイセン</t>
    </rPh>
    <phoneticPr fontId="4"/>
  </si>
  <si>
    <t>(1)</t>
    <phoneticPr fontId="4"/>
  </si>
  <si>
    <t>7位決定戦</t>
    <rPh sb="1" eb="2">
      <t>イ</t>
    </rPh>
    <rPh sb="2" eb="5">
      <t>ケッテイセン</t>
    </rPh>
    <phoneticPr fontId="4"/>
  </si>
  <si>
    <t>３日目</t>
    <rPh sb="1" eb="2">
      <t>ニチ</t>
    </rPh>
    <rPh sb="2" eb="3">
      <t>メ</t>
    </rPh>
    <phoneticPr fontId="4"/>
  </si>
  <si>
    <t>４日目</t>
    <rPh sb="1" eb="2">
      <t>ニチ</t>
    </rPh>
    <rPh sb="2" eb="3">
      <t>メ</t>
    </rPh>
    <phoneticPr fontId="4"/>
  </si>
  <si>
    <t>(1)</t>
    <phoneticPr fontId="4"/>
  </si>
  <si>
    <t>(3)</t>
    <phoneticPr fontId="4"/>
  </si>
  <si>
    <t>2021 CHALLENGEトーナメント</t>
    <phoneticPr fontId="4"/>
  </si>
  <si>
    <t>E</t>
    <phoneticPr fontId="24"/>
  </si>
  <si>
    <t>A3位</t>
    <rPh sb="2" eb="3">
      <t>イ</t>
    </rPh>
    <phoneticPr fontId="4"/>
  </si>
  <si>
    <t>A4位</t>
    <rPh sb="2" eb="3">
      <t>イ</t>
    </rPh>
    <phoneticPr fontId="4"/>
  </si>
  <si>
    <t>G</t>
    <phoneticPr fontId="24"/>
  </si>
  <si>
    <t>B4位</t>
    <rPh sb="2" eb="3">
      <t>イ</t>
    </rPh>
    <phoneticPr fontId="4"/>
  </si>
  <si>
    <t xml:space="preserve"> </t>
    <phoneticPr fontId="4"/>
  </si>
  <si>
    <t>B3位</t>
    <rPh sb="2" eb="3">
      <t>イ</t>
    </rPh>
    <phoneticPr fontId="4"/>
  </si>
  <si>
    <t>①</t>
    <phoneticPr fontId="24"/>
  </si>
  <si>
    <t>①</t>
    <phoneticPr fontId="24"/>
  </si>
  <si>
    <t>O5位</t>
    <rPh sb="2" eb="3">
      <t>イ</t>
    </rPh>
    <phoneticPr fontId="4"/>
  </si>
  <si>
    <t>G5位</t>
    <rPh sb="2" eb="3">
      <t>イ</t>
    </rPh>
    <phoneticPr fontId="4"/>
  </si>
  <si>
    <t>C3位</t>
    <rPh sb="2" eb="3">
      <t>イ</t>
    </rPh>
    <phoneticPr fontId="4"/>
  </si>
  <si>
    <t>C4位</t>
    <rPh sb="2" eb="3">
      <t>イ</t>
    </rPh>
    <phoneticPr fontId="4"/>
  </si>
  <si>
    <t>D4位</t>
    <rPh sb="2" eb="3">
      <t>イ</t>
    </rPh>
    <phoneticPr fontId="4"/>
  </si>
  <si>
    <t>D3位</t>
    <rPh sb="2" eb="3">
      <t>イ</t>
    </rPh>
    <phoneticPr fontId="4"/>
  </si>
  <si>
    <t>⑤</t>
    <phoneticPr fontId="24"/>
  </si>
  <si>
    <t>E3位</t>
    <rPh sb="2" eb="3">
      <t>イ</t>
    </rPh>
    <phoneticPr fontId="4"/>
  </si>
  <si>
    <t>E4位</t>
    <rPh sb="2" eb="3">
      <t>イ</t>
    </rPh>
    <phoneticPr fontId="4"/>
  </si>
  <si>
    <t>F4位</t>
    <rPh sb="2" eb="3">
      <t>イ</t>
    </rPh>
    <phoneticPr fontId="4"/>
  </si>
  <si>
    <t>F3位</t>
    <rPh sb="2" eb="3">
      <t>イ</t>
    </rPh>
    <phoneticPr fontId="4"/>
  </si>
  <si>
    <t>②</t>
    <phoneticPr fontId="24"/>
  </si>
  <si>
    <t>N5位</t>
    <rPh sb="2" eb="3">
      <t>イ</t>
    </rPh>
    <phoneticPr fontId="4"/>
  </si>
  <si>
    <t>F5位</t>
    <rPh sb="2" eb="3">
      <t>イ</t>
    </rPh>
    <phoneticPr fontId="4"/>
  </si>
  <si>
    <t>G3位</t>
    <rPh sb="2" eb="3">
      <t>イ</t>
    </rPh>
    <phoneticPr fontId="4"/>
  </si>
  <si>
    <t>G4位</t>
    <rPh sb="2" eb="3">
      <t>イ</t>
    </rPh>
    <phoneticPr fontId="4"/>
  </si>
  <si>
    <t>H4位</t>
    <rPh sb="2" eb="3">
      <t>イ</t>
    </rPh>
    <phoneticPr fontId="4"/>
  </si>
  <si>
    <t>H3位</t>
    <rPh sb="2" eb="3">
      <t>イ</t>
    </rPh>
    <phoneticPr fontId="4"/>
  </si>
  <si>
    <t>⑷</t>
    <phoneticPr fontId="4"/>
  </si>
  <si>
    <t>⑴</t>
    <phoneticPr fontId="4"/>
  </si>
  <si>
    <t>⑵</t>
    <phoneticPr fontId="4"/>
  </si>
  <si>
    <t>F</t>
    <phoneticPr fontId="24"/>
  </si>
  <si>
    <t>I3位</t>
    <rPh sb="2" eb="3">
      <t>イ</t>
    </rPh>
    <phoneticPr fontId="4"/>
  </si>
  <si>
    <t>I4位</t>
    <rPh sb="2" eb="3">
      <t>イ</t>
    </rPh>
    <phoneticPr fontId="4"/>
  </si>
  <si>
    <t>H</t>
    <phoneticPr fontId="24"/>
  </si>
  <si>
    <t>J3位</t>
    <rPh sb="2" eb="3">
      <t>イ</t>
    </rPh>
    <phoneticPr fontId="4"/>
  </si>
  <si>
    <t>J4位</t>
    <rPh sb="2" eb="3">
      <t>イ</t>
    </rPh>
    <phoneticPr fontId="4"/>
  </si>
  <si>
    <t>③</t>
    <phoneticPr fontId="24"/>
  </si>
  <si>
    <t>⑶</t>
    <phoneticPr fontId="4"/>
  </si>
  <si>
    <t>K5位</t>
    <rPh sb="2" eb="3">
      <t>イ</t>
    </rPh>
    <phoneticPr fontId="4"/>
  </si>
  <si>
    <t>C5位</t>
    <rPh sb="2" eb="3">
      <t>イ</t>
    </rPh>
    <phoneticPr fontId="4"/>
  </si>
  <si>
    <t>K3位</t>
    <rPh sb="2" eb="3">
      <t>イ</t>
    </rPh>
    <phoneticPr fontId="4"/>
  </si>
  <si>
    <t>K4位</t>
    <rPh sb="2" eb="3">
      <t>イ</t>
    </rPh>
    <phoneticPr fontId="4"/>
  </si>
  <si>
    <t>L4位</t>
    <rPh sb="2" eb="3">
      <t>イ</t>
    </rPh>
    <phoneticPr fontId="4"/>
  </si>
  <si>
    <t>L3位</t>
    <rPh sb="2" eb="3">
      <t>イ</t>
    </rPh>
    <phoneticPr fontId="4"/>
  </si>
  <si>
    <t>⑥</t>
    <phoneticPr fontId="4"/>
  </si>
  <si>
    <t>⑥</t>
    <phoneticPr fontId="4"/>
  </si>
  <si>
    <t>M3位</t>
    <rPh sb="2" eb="3">
      <t>イ</t>
    </rPh>
    <phoneticPr fontId="4"/>
  </si>
  <si>
    <t>M4位</t>
    <rPh sb="2" eb="3">
      <t>イ</t>
    </rPh>
    <phoneticPr fontId="4"/>
  </si>
  <si>
    <t>N4位</t>
    <rPh sb="2" eb="3">
      <t>イ</t>
    </rPh>
    <phoneticPr fontId="4"/>
  </si>
  <si>
    <t>N3位</t>
    <rPh sb="2" eb="3">
      <t>イ</t>
    </rPh>
    <phoneticPr fontId="4"/>
  </si>
  <si>
    <t>④</t>
    <phoneticPr fontId="24"/>
  </si>
  <si>
    <t>④</t>
    <phoneticPr fontId="24"/>
  </si>
  <si>
    <t>J5位</t>
    <rPh sb="2" eb="3">
      <t>イ</t>
    </rPh>
    <phoneticPr fontId="4"/>
  </si>
  <si>
    <t>B5位</t>
    <rPh sb="2" eb="3">
      <t>イ</t>
    </rPh>
    <phoneticPr fontId="4"/>
  </si>
  <si>
    <t>O3位</t>
    <rPh sb="2" eb="3">
      <t>イ</t>
    </rPh>
    <phoneticPr fontId="4"/>
  </si>
  <si>
    <t>O4位</t>
    <rPh sb="2" eb="3">
      <t>イ</t>
    </rPh>
    <phoneticPr fontId="4"/>
  </si>
  <si>
    <t>P4位</t>
    <rPh sb="2" eb="3">
      <t>イ</t>
    </rPh>
    <phoneticPr fontId="4"/>
  </si>
  <si>
    <t>P3位</t>
    <rPh sb="2" eb="3">
      <t>イ</t>
    </rPh>
    <phoneticPr fontId="4"/>
  </si>
  <si>
    <t>①</t>
    <phoneticPr fontId="4"/>
  </si>
  <si>
    <t>②</t>
    <phoneticPr fontId="4"/>
  </si>
  <si>
    <t>(1)</t>
    <phoneticPr fontId="4"/>
  </si>
  <si>
    <t>③</t>
    <phoneticPr fontId="4"/>
  </si>
  <si>
    <t>⑤</t>
    <phoneticPr fontId="24"/>
  </si>
  <si>
    <t>(4)</t>
  </si>
  <si>
    <t>⑥</t>
    <phoneticPr fontId="24"/>
  </si>
  <si>
    <t>山梨SSS</t>
    <rPh sb="0" eb="2">
      <t>ヤマナシ</t>
    </rPh>
    <phoneticPr fontId="4"/>
  </si>
  <si>
    <t>リスカーレ牧丘</t>
    <rPh sb="5" eb="7">
      <t>マキオカ</t>
    </rPh>
    <phoneticPr fontId="4"/>
  </si>
  <si>
    <t>敷島南小学校G</t>
    <rPh sb="0" eb="2">
      <t>シキシマ</t>
    </rPh>
    <rPh sb="2" eb="3">
      <t>ミナミ</t>
    </rPh>
    <rPh sb="3" eb="6">
      <t>ショウガッコウ</t>
    </rPh>
    <phoneticPr fontId="4"/>
  </si>
  <si>
    <t>敷島南小学校G</t>
    <rPh sb="0" eb="2">
      <t>シキシマ</t>
    </rPh>
    <rPh sb="2" eb="6">
      <t>ミナミショウガッコウ</t>
    </rPh>
    <phoneticPr fontId="4"/>
  </si>
  <si>
    <t>○参加チーム</t>
    <rPh sb="1" eb="3">
      <t>サンカ</t>
    </rPh>
    <phoneticPr fontId="4"/>
  </si>
  <si>
    <t>☓不参加チーム</t>
    <rPh sb="1" eb="4">
      <t>フサンカ</t>
    </rPh>
    <phoneticPr fontId="4"/>
  </si>
  <si>
    <t>CHALLENGEトーナメント参加チーム（最終確認用）記載欄　対象チームのみ</t>
    <rPh sb="15" eb="17">
      <t>サンカ</t>
    </rPh>
    <rPh sb="21" eb="23">
      <t>サイシュウ</t>
    </rPh>
    <rPh sb="23" eb="25">
      <t>カクニン</t>
    </rPh>
    <rPh sb="25" eb="26">
      <t>ヨウ</t>
    </rPh>
    <rPh sb="27" eb="30">
      <t>キサイラン</t>
    </rPh>
    <rPh sb="31" eb="33">
      <t>タイショウ</t>
    </rPh>
    <phoneticPr fontId="4"/>
  </si>
  <si>
    <r>
      <rPr>
        <sz val="12"/>
        <rFont val="Segoe UI Symbol"/>
        <family val="3"/>
      </rPr>
      <t>◼</t>
    </r>
    <r>
      <rPr>
        <sz val="12"/>
        <rFont val="ＭＳ Ｐゴシック"/>
        <family val="3"/>
        <charset val="128"/>
      </rPr>
      <t>CHALLENGEトーナメント参加チーム（最終確認用）記載欄　対象チームのみ</t>
    </r>
    <rPh sb="16" eb="18">
      <t>サンカ</t>
    </rPh>
    <rPh sb="22" eb="24">
      <t>サイシュウ</t>
    </rPh>
    <rPh sb="24" eb="26">
      <t>カクニン</t>
    </rPh>
    <rPh sb="26" eb="27">
      <t>ヨウ</t>
    </rPh>
    <rPh sb="28" eb="31">
      <t>キサイラン</t>
    </rPh>
    <rPh sb="32" eb="34">
      <t>タイショウ</t>
    </rPh>
    <phoneticPr fontId="4"/>
  </si>
  <si>
    <t>八ヶ岳グランデ</t>
    <rPh sb="0" eb="3">
      <t>ヤツガタケ</t>
    </rPh>
    <phoneticPr fontId="4"/>
  </si>
  <si>
    <t>FCレックス</t>
    <phoneticPr fontId="4"/>
  </si>
  <si>
    <t>勝沼SSS</t>
    <rPh sb="0" eb="2">
      <t>カツヌマ</t>
    </rPh>
    <phoneticPr fontId="4"/>
  </si>
  <si>
    <t>身延ユナイテッド</t>
    <rPh sb="0" eb="2">
      <t>ミノブ</t>
    </rPh>
    <phoneticPr fontId="4"/>
  </si>
  <si>
    <t>F</t>
    <phoneticPr fontId="4"/>
  </si>
  <si>
    <t>E</t>
    <phoneticPr fontId="4"/>
  </si>
  <si>
    <t>G</t>
    <phoneticPr fontId="4"/>
  </si>
  <si>
    <t>H</t>
    <phoneticPr fontId="4"/>
  </si>
  <si>
    <t>I</t>
    <phoneticPr fontId="4"/>
  </si>
  <si>
    <t>J</t>
    <phoneticPr fontId="4"/>
  </si>
  <si>
    <t>K</t>
    <phoneticPr fontId="4"/>
  </si>
  <si>
    <t>L</t>
    <phoneticPr fontId="4"/>
  </si>
  <si>
    <t>M</t>
    <phoneticPr fontId="4"/>
  </si>
  <si>
    <t>N</t>
    <phoneticPr fontId="4"/>
  </si>
  <si>
    <t>O</t>
    <phoneticPr fontId="4"/>
  </si>
  <si>
    <t>P</t>
    <phoneticPr fontId="4"/>
  </si>
  <si>
    <t>塩山総合G</t>
    <rPh sb="0" eb="2">
      <t>エンザン</t>
    </rPh>
    <rPh sb="2" eb="4">
      <t>ソウゴウ</t>
    </rPh>
    <phoneticPr fontId="4"/>
  </si>
  <si>
    <t>増穂SC</t>
    <rPh sb="0" eb="2">
      <t>マスホ</t>
    </rPh>
    <phoneticPr fontId="4"/>
  </si>
  <si>
    <t>FCトラベッソ</t>
    <phoneticPr fontId="4"/>
  </si>
  <si>
    <t>JFC白根</t>
    <rPh sb="3" eb="5">
      <t>シラネ</t>
    </rPh>
    <phoneticPr fontId="4"/>
  </si>
  <si>
    <t>エス・ヴィエント</t>
    <phoneticPr fontId="4"/>
  </si>
  <si>
    <t>FC.SABIO</t>
    <phoneticPr fontId="4"/>
  </si>
  <si>
    <t>U韮崎FC</t>
    <rPh sb="1" eb="3">
      <t>ニラサキ</t>
    </rPh>
    <phoneticPr fontId="4"/>
  </si>
  <si>
    <t>甲府東SSS</t>
    <rPh sb="0" eb="2">
      <t>コウフ</t>
    </rPh>
    <rPh sb="2" eb="3">
      <t>ヒガシ</t>
    </rPh>
    <phoneticPr fontId="4"/>
  </si>
  <si>
    <t>FCアルピーノ</t>
    <phoneticPr fontId="4"/>
  </si>
  <si>
    <t>FCグリュック</t>
    <phoneticPr fontId="4"/>
  </si>
  <si>
    <t>甲府相川JFC</t>
    <rPh sb="0" eb="2">
      <t>コウフ</t>
    </rPh>
    <rPh sb="2" eb="4">
      <t>アイカワ</t>
    </rPh>
    <phoneticPr fontId="4"/>
  </si>
  <si>
    <t>FCラーゴU-12</t>
    <phoneticPr fontId="4"/>
  </si>
  <si>
    <t>山梨ジュニアSSS</t>
    <rPh sb="0" eb="2">
      <t>ヤマナシ</t>
    </rPh>
    <phoneticPr fontId="4"/>
  </si>
  <si>
    <t>昭和町SSS</t>
    <rPh sb="0" eb="3">
      <t>ショウワチョウ</t>
    </rPh>
    <phoneticPr fontId="4"/>
  </si>
  <si>
    <t>VC富士吉田Jr</t>
    <rPh sb="2" eb="6">
      <t>フジヨシダ</t>
    </rPh>
    <phoneticPr fontId="4"/>
  </si>
  <si>
    <t>JFC竜王</t>
    <rPh sb="3" eb="5">
      <t>リュウオウ</t>
    </rPh>
    <phoneticPr fontId="4"/>
  </si>
  <si>
    <t>玉諸SSS</t>
    <rPh sb="0" eb="2">
      <t>タマモロ</t>
    </rPh>
    <phoneticPr fontId="4"/>
  </si>
  <si>
    <t>UFC.DREAM</t>
    <phoneticPr fontId="4"/>
  </si>
  <si>
    <t>スペリオール上吉田</t>
    <rPh sb="6" eb="9">
      <t>カミヨシダ</t>
    </rPh>
    <phoneticPr fontId="4"/>
  </si>
  <si>
    <t>新紺屋朝日SSS</t>
    <rPh sb="0" eb="3">
      <t>シンコンヤ</t>
    </rPh>
    <rPh sb="3" eb="5">
      <t>アサヒ</t>
    </rPh>
    <phoneticPr fontId="4"/>
  </si>
  <si>
    <t>Uスポーツ</t>
    <phoneticPr fontId="4"/>
  </si>
  <si>
    <t>北杜UFC</t>
    <rPh sb="0" eb="2">
      <t>ホクト</t>
    </rPh>
    <phoneticPr fontId="4"/>
  </si>
  <si>
    <t>石和SSS</t>
    <rPh sb="0" eb="2">
      <t>イサワ</t>
    </rPh>
    <phoneticPr fontId="4"/>
  </si>
  <si>
    <t>VF甲府U-12</t>
    <rPh sb="2" eb="4">
      <t>コウフ</t>
    </rPh>
    <phoneticPr fontId="4"/>
  </si>
  <si>
    <t>テクニカルSjr</t>
    <phoneticPr fontId="4"/>
  </si>
  <si>
    <t>浅川ジュニア</t>
    <rPh sb="0" eb="2">
      <t>アサカワ</t>
    </rPh>
    <phoneticPr fontId="4"/>
  </si>
  <si>
    <t>若草バイキング</t>
    <rPh sb="0" eb="2">
      <t>ワカクサ</t>
    </rPh>
    <phoneticPr fontId="4"/>
  </si>
  <si>
    <t>竜北SSS</t>
    <rPh sb="0" eb="2">
      <t>リュウホク</t>
    </rPh>
    <phoneticPr fontId="4"/>
  </si>
  <si>
    <t>韮崎SC</t>
    <rPh sb="0" eb="2">
      <t>ニラサキ</t>
    </rPh>
    <phoneticPr fontId="4"/>
  </si>
  <si>
    <t>JFC青桐</t>
    <rPh sb="3" eb="5">
      <t>アオギリ</t>
    </rPh>
    <phoneticPr fontId="4"/>
  </si>
  <si>
    <t>都留VMC</t>
    <rPh sb="0" eb="2">
      <t>ツル</t>
    </rPh>
    <phoneticPr fontId="4"/>
  </si>
  <si>
    <t>甲府西Jr</t>
    <rPh sb="0" eb="3">
      <t>コウフニシ</t>
    </rPh>
    <phoneticPr fontId="4"/>
  </si>
  <si>
    <t>フォルトゥナU-12</t>
    <phoneticPr fontId="4"/>
  </si>
  <si>
    <t>エイブルSC</t>
    <phoneticPr fontId="4"/>
  </si>
  <si>
    <t>玉穂FC</t>
    <rPh sb="0" eb="2">
      <t>タマホ</t>
    </rPh>
    <phoneticPr fontId="4"/>
  </si>
  <si>
    <t>FC.PARTIRE</t>
    <phoneticPr fontId="4"/>
  </si>
  <si>
    <t>リヴィエールFC</t>
    <phoneticPr fontId="4"/>
  </si>
  <si>
    <t>南部FC</t>
    <rPh sb="0" eb="2">
      <t>ナンブ</t>
    </rPh>
    <phoneticPr fontId="4"/>
  </si>
  <si>
    <t>アロンドラFC</t>
    <phoneticPr fontId="4"/>
  </si>
  <si>
    <t>FCヴァリエ都留</t>
    <rPh sb="6" eb="8">
      <t>ツル</t>
    </rPh>
    <phoneticPr fontId="4"/>
  </si>
  <si>
    <t>ファンタジスタFC</t>
    <phoneticPr fontId="4"/>
  </si>
  <si>
    <t>田富SSS</t>
    <rPh sb="0" eb="2">
      <t>タトミ</t>
    </rPh>
    <phoneticPr fontId="4"/>
  </si>
  <si>
    <t>アバンソFC</t>
    <phoneticPr fontId="4"/>
  </si>
  <si>
    <t>塩山SSS</t>
    <rPh sb="0" eb="2">
      <t>エンザン</t>
    </rPh>
    <phoneticPr fontId="4"/>
  </si>
  <si>
    <t>白根百田小学校G</t>
    <rPh sb="0" eb="2">
      <t>シラネ</t>
    </rPh>
    <rPh sb="2" eb="5">
      <t>ヒャクタシ</t>
    </rPh>
    <rPh sb="5" eb="7">
      <t>ガッコウ</t>
    </rPh>
    <phoneticPr fontId="4"/>
  </si>
  <si>
    <t>日世南アルプス</t>
    <rPh sb="0" eb="2">
      <t>ニッセイ</t>
    </rPh>
    <rPh sb="2" eb="3">
      <t>ミナミ</t>
    </rPh>
    <phoneticPr fontId="4"/>
  </si>
  <si>
    <t>小笠原小学校G</t>
    <rPh sb="0" eb="3">
      <t>オガサワラ</t>
    </rPh>
    <rPh sb="3" eb="6">
      <t>ショウガッコウ</t>
    </rPh>
    <phoneticPr fontId="4"/>
  </si>
  <si>
    <t>日世南アルプス</t>
    <rPh sb="0" eb="2">
      <t>ニッセ</t>
    </rPh>
    <rPh sb="2" eb="3">
      <t>ミナミ</t>
    </rPh>
    <phoneticPr fontId="4"/>
  </si>
  <si>
    <t>西条小学校G</t>
    <rPh sb="0" eb="5">
      <t>サイジョウショウガッコウ</t>
    </rPh>
    <phoneticPr fontId="4"/>
  </si>
  <si>
    <t>西条小学校G</t>
    <rPh sb="0" eb="5">
      <t>サイジョウ</t>
    </rPh>
    <phoneticPr fontId="4"/>
  </si>
  <si>
    <t>南部公園G</t>
    <rPh sb="0" eb="4">
      <t>ナンブコウエン</t>
    </rPh>
    <phoneticPr fontId="4"/>
  </si>
  <si>
    <t>南部公園G</t>
    <rPh sb="0" eb="2">
      <t>ナンブ</t>
    </rPh>
    <rPh sb="2" eb="4">
      <t>コウエン</t>
    </rPh>
    <phoneticPr fontId="4"/>
  </si>
  <si>
    <t>小瀬補助競技場　南</t>
    <rPh sb="0" eb="2">
      <t>コセ</t>
    </rPh>
    <rPh sb="2" eb="4">
      <t>ホジョ</t>
    </rPh>
    <rPh sb="4" eb="6">
      <t>キョウギ</t>
    </rPh>
    <rPh sb="6" eb="7">
      <t>ジョウ</t>
    </rPh>
    <rPh sb="8" eb="9">
      <t>ミナミ</t>
    </rPh>
    <phoneticPr fontId="4"/>
  </si>
  <si>
    <t>御坂花鳥の里G</t>
    <rPh sb="0" eb="2">
      <t>ミサカ</t>
    </rPh>
    <rPh sb="2" eb="3">
      <t>ハナ</t>
    </rPh>
    <rPh sb="3" eb="4">
      <t>トリ</t>
    </rPh>
    <rPh sb="5" eb="6">
      <t>サト</t>
    </rPh>
    <phoneticPr fontId="4"/>
  </si>
  <si>
    <t>羽黒小学校G</t>
    <rPh sb="0" eb="2">
      <t>ハグロ</t>
    </rPh>
    <rPh sb="2" eb="5">
      <t>ショウガッコウ</t>
    </rPh>
    <phoneticPr fontId="4"/>
  </si>
  <si>
    <t>千塚小学校G</t>
    <rPh sb="0" eb="2">
      <t>チヅカ</t>
    </rPh>
    <rPh sb="2" eb="5">
      <t>ショウガッコウ</t>
    </rPh>
    <phoneticPr fontId="4"/>
  </si>
  <si>
    <t>貢川小学校G</t>
    <rPh sb="0" eb="2">
      <t>クガワ</t>
    </rPh>
    <rPh sb="2" eb="5">
      <t>ショウガッコウ</t>
    </rPh>
    <phoneticPr fontId="4"/>
  </si>
  <si>
    <t>Fアルプスプラッツ</t>
    <phoneticPr fontId="4"/>
  </si>
  <si>
    <t>伊勢小学校G</t>
    <rPh sb="0" eb="2">
      <t>イセ</t>
    </rPh>
    <rPh sb="2" eb="5">
      <t>ショウガッコウ</t>
    </rPh>
    <phoneticPr fontId="4"/>
  </si>
  <si>
    <t>5/9
12:00</t>
    <phoneticPr fontId="4"/>
  </si>
  <si>
    <t>玉諸公園</t>
    <rPh sb="0" eb="2">
      <t>タマモロ</t>
    </rPh>
    <rPh sb="2" eb="4">
      <t>コウエン</t>
    </rPh>
    <phoneticPr fontId="4"/>
  </si>
  <si>
    <t>5/23
11:00</t>
    <phoneticPr fontId="4"/>
  </si>
  <si>
    <t>5/9
13：00</t>
    <phoneticPr fontId="4"/>
  </si>
  <si>
    <t>東雲小学校G</t>
    <rPh sb="0" eb="5">
      <t>シノノメ</t>
    </rPh>
    <phoneticPr fontId="4"/>
  </si>
  <si>
    <t>若草小学校G</t>
    <rPh sb="0" eb="5">
      <t>ワカクサショウガッコウ</t>
    </rPh>
    <phoneticPr fontId="4"/>
  </si>
  <si>
    <t>大和グラウンド</t>
    <rPh sb="0" eb="2">
      <t>ヤマト</t>
    </rPh>
    <phoneticPr fontId="4"/>
  </si>
  <si>
    <t>長坂総合G東側</t>
    <rPh sb="0" eb="2">
      <t>ナガサカ</t>
    </rPh>
    <rPh sb="2" eb="4">
      <t>ソウゴウ</t>
    </rPh>
    <rPh sb="5" eb="7">
      <t>ヒガシガワ</t>
    </rPh>
    <phoneticPr fontId="4"/>
  </si>
  <si>
    <t>長坂総合G西側</t>
    <rPh sb="0" eb="2">
      <t>ナガサカ</t>
    </rPh>
    <rPh sb="2" eb="4">
      <t>ソウゴウ</t>
    </rPh>
    <rPh sb="5" eb="7">
      <t>ニシガワ</t>
    </rPh>
    <phoneticPr fontId="4"/>
  </si>
  <si>
    <t>FM・相互審判</t>
    <rPh sb="3" eb="5">
      <t>ソウゴ</t>
    </rPh>
    <rPh sb="5" eb="7">
      <t>シンパン</t>
    </rPh>
    <phoneticPr fontId="4"/>
  </si>
  <si>
    <t>境川小学校G</t>
    <rPh sb="0" eb="2">
      <t>サカイガワ</t>
    </rPh>
    <rPh sb="2" eb="5">
      <t>ショウガッコウ</t>
    </rPh>
    <phoneticPr fontId="4"/>
  </si>
  <si>
    <t>5/15
9:30</t>
    <phoneticPr fontId="4"/>
  </si>
  <si>
    <t>5/15
10:35</t>
    <phoneticPr fontId="4"/>
  </si>
  <si>
    <t>5/30 11:00
中道南小</t>
    <rPh sb="11" eb="13">
      <t>ナカミチ</t>
    </rPh>
    <rPh sb="13" eb="14">
      <t>ミナミ</t>
    </rPh>
    <rPh sb="14" eb="15">
      <t>ショウ</t>
    </rPh>
    <phoneticPr fontId="4"/>
  </si>
  <si>
    <t>5/30 10:00
中道南小</t>
    <rPh sb="11" eb="13">
      <t>ナカミチ</t>
    </rPh>
    <rPh sb="13" eb="14">
      <t>ミナミ</t>
    </rPh>
    <rPh sb="14" eb="15">
      <t>ショウ</t>
    </rPh>
    <phoneticPr fontId="4"/>
  </si>
  <si>
    <t>5/23
10:00</t>
    <phoneticPr fontId="4"/>
  </si>
  <si>
    <t>初狩憩い公園</t>
    <rPh sb="0" eb="6">
      <t>ハツカリ</t>
    </rPh>
    <phoneticPr fontId="4"/>
  </si>
  <si>
    <t>都留玉川G</t>
    <rPh sb="0" eb="2">
      <t>ツル</t>
    </rPh>
    <rPh sb="2" eb="4">
      <t>タマガワ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</si>
</sst>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\(aaa\)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Arial"/>
      <family val="2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6"/>
      <name val="Meiryo UI"/>
      <family val="3"/>
      <charset val="128"/>
    </font>
    <font>
      <sz val="10"/>
      <name val="Meiryo UI"/>
      <family val="3"/>
      <charset val="128"/>
    </font>
    <font>
      <sz val="12"/>
      <name val="Segoe UI Symbol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>
      <alignment vertical="center"/>
    </xf>
    <xf numFmtId="40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0">
      <alignment vertical="center"/>
    </xf>
    <xf numFmtId="0" fontId="3" fillId="0" borderId="0">
      <alignment vertical="center"/>
    </xf>
    <xf numFmtId="0" fontId="18" fillId="0" borderId="0"/>
    <xf numFmtId="0" fontId="2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9" fillId="0" borderId="0">
      <alignment vertical="center"/>
    </xf>
  </cellStyleXfs>
  <cellXfs count="468">
    <xf numFmtId="0" fontId="0" fillId="0" borderId="0" xfId="0">
      <alignment vertical="center"/>
    </xf>
    <xf numFmtId="0" fontId="0" fillId="0" borderId="6" xfId="7" applyFont="1" applyFill="1" applyBorder="1" applyAlignment="1">
      <alignment shrinkToFit="1"/>
    </xf>
    <xf numFmtId="0" fontId="0" fillId="0" borderId="7" xfId="7" applyFont="1" applyFill="1" applyBorder="1" applyAlignment="1">
      <alignment shrinkToFit="1"/>
    </xf>
    <xf numFmtId="0" fontId="0" fillId="0" borderId="14" xfId="7" applyFont="1" applyFill="1" applyBorder="1" applyAlignment="1" applyProtection="1">
      <alignment horizontal="center" vertical="center" shrinkToFit="1"/>
      <protection locked="0"/>
    </xf>
    <xf numFmtId="0" fontId="0" fillId="0" borderId="6" xfId="7" applyFont="1" applyFill="1" applyBorder="1" applyAlignment="1" applyProtection="1">
      <alignment horizontal="center" vertical="center" shrinkToFit="1"/>
      <protection locked="0"/>
    </xf>
    <xf numFmtId="0" fontId="0" fillId="0" borderId="1" xfId="7" applyFont="1" applyFill="1" applyBorder="1" applyAlignment="1" applyProtection="1">
      <alignment horizontal="center" vertical="center" shrinkToFit="1"/>
      <protection locked="0"/>
    </xf>
    <xf numFmtId="0" fontId="0" fillId="0" borderId="0" xfId="7" applyFont="1" applyFill="1" applyBorder="1" applyAlignment="1" applyProtection="1">
      <alignment horizontal="distributed" vertical="center" shrinkToFit="1"/>
    </xf>
    <xf numFmtId="0" fontId="0" fillId="0" borderId="6" xfId="7" applyFont="1" applyFill="1" applyBorder="1" applyAlignment="1">
      <alignment horizontal="center" shrinkToFit="1"/>
    </xf>
    <xf numFmtId="0" fontId="0" fillId="0" borderId="7" xfId="7" applyFont="1" applyFill="1" applyBorder="1" applyAlignment="1">
      <alignment horizontal="center" shrinkToFit="1"/>
    </xf>
    <xf numFmtId="0" fontId="0" fillId="0" borderId="0" xfId="7" applyFont="1" applyFill="1" applyBorder="1" applyAlignment="1">
      <alignment horizontal="center" shrinkToFit="1"/>
    </xf>
    <xf numFmtId="20" fontId="10" fillId="0" borderId="0" xfId="7" applyNumberFormat="1" applyFont="1" applyFill="1" applyAlignment="1">
      <alignment vertical="center" shrinkToFit="1"/>
    </xf>
    <xf numFmtId="0" fontId="10" fillId="0" borderId="0" xfId="7" applyFont="1" applyFill="1" applyAlignment="1">
      <alignment vertical="center" shrinkToFit="1"/>
    </xf>
    <xf numFmtId="0" fontId="7" fillId="0" borderId="0" xfId="7" applyFont="1" applyFill="1" applyAlignment="1">
      <alignment vertical="center" shrinkToFit="1"/>
    </xf>
    <xf numFmtId="0" fontId="0" fillId="0" borderId="0" xfId="7" applyFont="1" applyFill="1" applyAlignment="1">
      <alignment shrinkToFit="1"/>
    </xf>
    <xf numFmtId="0" fontId="0" fillId="0" borderId="0" xfId="7" applyFont="1" applyFill="1" applyAlignment="1">
      <alignment vertical="center" shrinkToFit="1"/>
    </xf>
    <xf numFmtId="0" fontId="0" fillId="0" borderId="0" xfId="7" applyFont="1" applyFill="1" applyAlignment="1">
      <alignment horizontal="center" shrinkToFit="1"/>
    </xf>
    <xf numFmtId="0" fontId="10" fillId="0" borderId="0" xfId="7" applyNumberFormat="1" applyFont="1" applyFill="1" applyBorder="1" applyAlignment="1">
      <alignment horizontal="center" vertical="center" shrinkToFit="1"/>
    </xf>
    <xf numFmtId="0" fontId="0" fillId="0" borderId="0" xfId="7" applyFont="1" applyFill="1" applyBorder="1" applyAlignment="1">
      <alignment horizontal="left" shrinkToFit="1"/>
    </xf>
    <xf numFmtId="0" fontId="7" fillId="0" borderId="0" xfId="7" applyFont="1" applyFill="1" applyBorder="1" applyAlignment="1">
      <alignment horizontal="distributed" vertical="center" shrinkToFit="1"/>
    </xf>
    <xf numFmtId="0" fontId="3" fillId="0" borderId="0" xfId="7" applyFont="1" applyFill="1" applyBorder="1" applyAlignment="1">
      <alignment horizontal="center" vertical="center" shrinkToFit="1"/>
    </xf>
    <xf numFmtId="20" fontId="0" fillId="0" borderId="0" xfId="7" applyNumberFormat="1" applyFont="1" applyFill="1" applyAlignment="1">
      <alignment vertical="center" shrinkToFit="1"/>
    </xf>
    <xf numFmtId="0" fontId="10" fillId="0" borderId="0" xfId="7" applyFont="1" applyFill="1" applyAlignment="1">
      <alignment horizontal="center" vertical="center" shrinkToFit="1"/>
    </xf>
    <xf numFmtId="0" fontId="0" fillId="0" borderId="0" xfId="7" applyFont="1" applyFill="1" applyAlignment="1">
      <alignment horizontal="right" shrinkToFit="1"/>
    </xf>
    <xf numFmtId="0" fontId="0" fillId="0" borderId="0" xfId="7" applyFont="1" applyFill="1" applyAlignment="1">
      <alignment horizontal="right" vertical="center" shrinkToFit="1"/>
    </xf>
    <xf numFmtId="0" fontId="0" fillId="0" borderId="0" xfId="7" applyFont="1" applyFill="1" applyAlignment="1">
      <alignment horizontal="center" vertical="center" shrinkToFit="1"/>
    </xf>
    <xf numFmtId="0" fontId="7" fillId="0" borderId="0" xfId="7" applyFont="1" applyFill="1" applyAlignment="1">
      <alignment horizontal="left" vertical="center" shrinkToFit="1"/>
    </xf>
    <xf numFmtId="0" fontId="0" fillId="0" borderId="0" xfId="7" applyFont="1" applyFill="1" applyAlignment="1">
      <alignment horizontal="left" shrinkToFit="1"/>
    </xf>
    <xf numFmtId="0" fontId="0" fillId="0" borderId="0" xfId="0" applyFill="1">
      <alignment vertical="center"/>
    </xf>
    <xf numFmtId="0" fontId="0" fillId="0" borderId="0" xfId="7" applyFont="1" applyFill="1" applyBorder="1" applyAlignment="1">
      <alignment horizontal="center" vertical="center" shrinkToFit="1"/>
    </xf>
    <xf numFmtId="20" fontId="0" fillId="0" borderId="0" xfId="7" applyNumberFormat="1" applyFont="1" applyFill="1" applyAlignment="1">
      <alignment horizontal="center" vertical="center" shrinkToFit="1"/>
    </xf>
    <xf numFmtId="20" fontId="10" fillId="0" borderId="0" xfId="7" applyNumberFormat="1" applyFont="1" applyFill="1" applyAlignment="1">
      <alignment horizontal="center" vertical="center" shrinkToFit="1"/>
    </xf>
    <xf numFmtId="0" fontId="7" fillId="0" borderId="0" xfId="7" applyFont="1" applyFill="1" applyAlignment="1">
      <alignment horizontal="right" vertical="center" shrinkToFit="1"/>
    </xf>
    <xf numFmtId="0" fontId="9" fillId="0" borderId="7" xfId="7" applyFont="1" applyFill="1" applyBorder="1" applyAlignment="1">
      <alignment vertical="center" shrinkToFit="1"/>
    </xf>
    <xf numFmtId="0" fontId="3" fillId="0" borderId="14" xfId="7" applyFont="1" applyFill="1" applyBorder="1" applyAlignment="1">
      <alignment shrinkToFit="1"/>
    </xf>
    <xf numFmtId="0" fontId="5" fillId="0" borderId="1" xfId="7" applyFont="1" applyFill="1" applyBorder="1" applyAlignment="1">
      <alignment horizontal="distributed" vertical="center" shrinkToFit="1"/>
    </xf>
    <xf numFmtId="0" fontId="3" fillId="0" borderId="4" xfId="7" applyFont="1" applyFill="1" applyBorder="1" applyAlignment="1">
      <alignment shrinkToFit="1"/>
    </xf>
    <xf numFmtId="0" fontId="5" fillId="0" borderId="2" xfId="7" applyFont="1" applyFill="1" applyBorder="1" applyAlignment="1">
      <alignment horizontal="distributed" vertical="center" shrinkToFit="1"/>
    </xf>
    <xf numFmtId="0" fontId="10" fillId="0" borderId="6" xfId="7" applyFont="1" applyFill="1" applyBorder="1" applyAlignment="1">
      <alignment vertical="center" shrinkToFit="1"/>
    </xf>
    <xf numFmtId="0" fontId="0" fillId="0" borderId="1" xfId="7" applyFont="1" applyFill="1" applyBorder="1" applyAlignment="1">
      <alignment horizontal="distributed" vertical="center" shrinkToFit="1"/>
    </xf>
    <xf numFmtId="0" fontId="0" fillId="0" borderId="0" xfId="7" applyFont="1" applyFill="1" applyAlignment="1">
      <alignment horizontal="distributed" vertical="center" shrinkToFit="1"/>
    </xf>
    <xf numFmtId="0" fontId="0" fillId="0" borderId="14" xfId="7" applyFont="1" applyFill="1" applyBorder="1" applyAlignment="1">
      <alignment horizontal="distributed" vertical="center" shrinkToFit="1"/>
    </xf>
    <xf numFmtId="0" fontId="0" fillId="0" borderId="6" xfId="7" applyFont="1" applyFill="1" applyBorder="1" applyAlignment="1">
      <alignment horizontal="distributed" vertical="center" shrinkToFit="1"/>
    </xf>
    <xf numFmtId="0" fontId="8" fillId="0" borderId="6" xfId="7" applyFont="1" applyFill="1" applyBorder="1" applyAlignment="1">
      <alignment shrinkToFit="1"/>
    </xf>
    <xf numFmtId="0" fontId="8" fillId="0" borderId="7" xfId="7" applyFont="1" applyFill="1" applyBorder="1" applyAlignment="1">
      <alignment shrinkToFit="1"/>
    </xf>
    <xf numFmtId="0" fontId="3" fillId="0" borderId="6" xfId="7" applyFont="1" applyFill="1" applyBorder="1" applyAlignment="1">
      <alignment shrinkToFit="1"/>
    </xf>
    <xf numFmtId="0" fontId="3" fillId="0" borderId="0" xfId="7" applyFont="1" applyFill="1" applyBorder="1" applyAlignment="1">
      <alignment shrinkToFit="1"/>
    </xf>
    <xf numFmtId="0" fontId="17" fillId="0" borderId="0" xfId="7" applyFont="1" applyFill="1" applyBorder="1" applyAlignment="1">
      <alignment horizontal="distributed" vertical="center" shrinkToFit="1"/>
    </xf>
    <xf numFmtId="0" fontId="0" fillId="0" borderId="0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0" fontId="10" fillId="0" borderId="0" xfId="7" applyFont="1" applyFill="1" applyBorder="1" applyAlignment="1">
      <alignment horizontal="center" vertical="center" shrinkToFit="1"/>
    </xf>
    <xf numFmtId="0" fontId="0" fillId="0" borderId="0" xfId="7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>
      <alignment vertical="center"/>
    </xf>
    <xf numFmtId="0" fontId="20" fillId="0" borderId="0" xfId="0" applyFont="1" applyFill="1" applyAlignment="1">
      <alignment vertical="center" shrinkToFit="1"/>
    </xf>
    <xf numFmtId="0" fontId="20" fillId="0" borderId="0" xfId="0" applyFont="1" applyFill="1" applyBorder="1" applyAlignment="1">
      <alignment vertical="center" textRotation="255"/>
    </xf>
    <xf numFmtId="0" fontId="20" fillId="0" borderId="11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left" vertical="center"/>
    </xf>
    <xf numFmtId="176" fontId="23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>
      <alignment vertical="center"/>
    </xf>
    <xf numFmtId="0" fontId="20" fillId="0" borderId="0" xfId="0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 shrinkToFit="1"/>
    </xf>
    <xf numFmtId="49" fontId="20" fillId="0" borderId="2" xfId="0" applyNumberFormat="1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vertical="center"/>
    </xf>
    <xf numFmtId="49" fontId="20" fillId="0" borderId="9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 shrinkToFit="1"/>
    </xf>
    <xf numFmtId="0" fontId="20" fillId="0" borderId="1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vertical="center" shrinkToFit="1"/>
    </xf>
    <xf numFmtId="0" fontId="20" fillId="0" borderId="4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vertical="center" shrinkToFit="1"/>
    </xf>
    <xf numFmtId="49" fontId="20" fillId="0" borderId="6" xfId="0" applyNumberFormat="1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 shrinkToFit="1"/>
    </xf>
    <xf numFmtId="0" fontId="20" fillId="0" borderId="4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left" vertical="center" shrinkToFit="1"/>
    </xf>
    <xf numFmtId="0" fontId="20" fillId="0" borderId="4" xfId="0" applyFont="1" applyFill="1" applyBorder="1">
      <alignment vertical="center"/>
    </xf>
    <xf numFmtId="0" fontId="20" fillId="0" borderId="5" xfId="0" applyFont="1" applyFill="1" applyBorder="1" applyAlignment="1">
      <alignment horizontal="right" vertical="center"/>
    </xf>
    <xf numFmtId="49" fontId="20" fillId="0" borderId="5" xfId="0" applyNumberFormat="1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left" vertical="center" shrinkToFit="1"/>
    </xf>
    <xf numFmtId="0" fontId="20" fillId="0" borderId="13" xfId="0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right" vertical="center"/>
    </xf>
    <xf numFmtId="49" fontId="20" fillId="0" borderId="4" xfId="0" applyNumberFormat="1" applyFont="1" applyFill="1" applyBorder="1">
      <alignment vertical="center"/>
    </xf>
    <xf numFmtId="0" fontId="20" fillId="0" borderId="21" xfId="0" applyFont="1" applyFill="1" applyBorder="1" applyAlignment="1">
      <alignment vertical="center" textRotation="255" shrinkToFit="1"/>
    </xf>
    <xf numFmtId="0" fontId="20" fillId="0" borderId="21" xfId="0" applyFont="1" applyFill="1" applyBorder="1">
      <alignment vertical="center"/>
    </xf>
    <xf numFmtId="0" fontId="23" fillId="0" borderId="22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2" xfId="0" applyFont="1" applyFill="1" applyBorder="1">
      <alignment vertical="center"/>
    </xf>
    <xf numFmtId="0" fontId="20" fillId="0" borderId="7" xfId="0" applyFont="1" applyFill="1" applyBorder="1">
      <alignment vertical="center"/>
    </xf>
    <xf numFmtId="49" fontId="20" fillId="0" borderId="21" xfId="0" applyNumberFormat="1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vertical="center" shrinkToFit="1"/>
    </xf>
    <xf numFmtId="0" fontId="20" fillId="0" borderId="23" xfId="0" applyFont="1" applyFill="1" applyBorder="1" applyAlignment="1">
      <alignment vertical="center" textRotation="255" shrinkToFit="1"/>
    </xf>
    <xf numFmtId="0" fontId="20" fillId="0" borderId="23" xfId="0" applyFont="1" applyFill="1" applyBorder="1">
      <alignment vertical="center"/>
    </xf>
    <xf numFmtId="0" fontId="23" fillId="0" borderId="26" xfId="0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left" vertical="center"/>
    </xf>
    <xf numFmtId="0" fontId="20" fillId="0" borderId="1" xfId="0" applyFont="1" applyFill="1" applyBorder="1">
      <alignment vertical="center"/>
    </xf>
    <xf numFmtId="49" fontId="20" fillId="0" borderId="23" xfId="0" applyNumberFormat="1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right" vertical="center"/>
    </xf>
    <xf numFmtId="0" fontId="20" fillId="0" borderId="23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left" vertical="center" shrinkToFit="1"/>
    </xf>
    <xf numFmtId="0" fontId="20" fillId="0" borderId="11" xfId="0" applyFont="1" applyFill="1" applyBorder="1">
      <alignment vertical="center"/>
    </xf>
    <xf numFmtId="0" fontId="20" fillId="0" borderId="5" xfId="0" applyFont="1" applyFill="1" applyBorder="1">
      <alignment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3" xfId="0" applyFont="1" applyFill="1" applyBorder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textRotation="255" shrinkToFit="1"/>
    </xf>
    <xf numFmtId="0" fontId="23" fillId="0" borderId="6" xfId="0" applyFont="1" applyFill="1" applyBorder="1" applyAlignment="1">
      <alignment horizontal="center" vertical="center" shrinkToFit="1"/>
    </xf>
    <xf numFmtId="0" fontId="20" fillId="0" borderId="14" xfId="0" applyFont="1" applyFill="1" applyBorder="1">
      <alignment vertical="center"/>
    </xf>
    <xf numFmtId="0" fontId="20" fillId="0" borderId="0" xfId="0" applyFont="1" applyFill="1" applyBorder="1" applyAlignment="1">
      <alignment vertical="center" shrinkToFit="1"/>
    </xf>
    <xf numFmtId="0" fontId="0" fillId="0" borderId="11" xfId="0" applyFill="1" applyBorder="1">
      <alignment vertical="center"/>
    </xf>
    <xf numFmtId="0" fontId="0" fillId="0" borderId="2" xfId="0" applyFill="1" applyBorder="1">
      <alignment vertical="center"/>
    </xf>
    <xf numFmtId="0" fontId="20" fillId="0" borderId="0" xfId="0" applyFont="1" applyFill="1" applyBorder="1" applyAlignment="1">
      <alignment horizontal="right" vertical="center" shrinkToFit="1"/>
    </xf>
    <xf numFmtId="56" fontId="20" fillId="0" borderId="0" xfId="0" applyNumberFormat="1" applyFont="1" applyFill="1" applyBorder="1" applyAlignment="1">
      <alignment horizontal="center" vertical="center"/>
    </xf>
    <xf numFmtId="20" fontId="20" fillId="0" borderId="0" xfId="0" applyNumberFormat="1" applyFont="1" applyFill="1" applyAlignment="1">
      <alignment horizontal="center" vertical="center" shrinkToFit="1"/>
    </xf>
    <xf numFmtId="0" fontId="20" fillId="0" borderId="0" xfId="0" applyNumberFormat="1" applyFont="1" applyFill="1" applyAlignment="1">
      <alignment horizontal="center" vertical="center" shrinkToFit="1"/>
    </xf>
    <xf numFmtId="49" fontId="20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>
      <alignment vertical="center"/>
    </xf>
    <xf numFmtId="49" fontId="20" fillId="0" borderId="0" xfId="0" applyNumberFormat="1" applyFont="1" applyFill="1" applyAlignment="1">
      <alignment horizontal="right" vertical="center" shrinkToFit="1"/>
    </xf>
    <xf numFmtId="20" fontId="20" fillId="0" borderId="0" xfId="0" applyNumberFormat="1" applyFont="1" applyFill="1" applyAlignment="1">
      <alignment horizontal="right" vertical="center" shrinkToFit="1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right" vertical="center" shrinkToFit="1"/>
    </xf>
    <xf numFmtId="0" fontId="20" fillId="0" borderId="0" xfId="0" applyFont="1" applyFill="1" applyAlignment="1">
      <alignment vertical="center"/>
    </xf>
    <xf numFmtId="20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49" fontId="22" fillId="0" borderId="0" xfId="0" quotePrefix="1" applyNumberFormat="1" applyFont="1" applyFill="1" applyBorder="1" applyAlignment="1">
      <alignment horizontal="center" vertical="center"/>
    </xf>
    <xf numFmtId="0" fontId="20" fillId="0" borderId="0" xfId="0" quotePrefix="1" applyFont="1" applyFill="1" applyBorder="1" applyAlignment="1">
      <alignment horizontal="center" vertical="center"/>
    </xf>
    <xf numFmtId="49" fontId="20" fillId="0" borderId="0" xfId="0" quotePrefix="1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right" vertical="center" shrinkToFit="1"/>
    </xf>
    <xf numFmtId="0" fontId="20" fillId="0" borderId="2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shrinkToFit="1"/>
    </xf>
    <xf numFmtId="0" fontId="20" fillId="0" borderId="2" xfId="0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left" vertical="center" shrinkToFit="1"/>
    </xf>
    <xf numFmtId="0" fontId="20" fillId="0" borderId="9" xfId="0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shrinkToFit="1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vertical="center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right" vertical="center" shrinkToFit="1"/>
    </xf>
    <xf numFmtId="49" fontId="20" fillId="0" borderId="7" xfId="0" applyNumberFormat="1" applyFont="1" applyFill="1" applyBorder="1" applyAlignment="1">
      <alignment horizontal="center" vertical="center" shrinkToFit="1"/>
    </xf>
    <xf numFmtId="49" fontId="20" fillId="0" borderId="4" xfId="0" applyNumberFormat="1" applyFont="1" applyFill="1" applyBorder="1" applyAlignment="1">
      <alignment horizontal="center" vertical="center" shrinkToFit="1"/>
    </xf>
    <xf numFmtId="49" fontId="20" fillId="0" borderId="3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 shrinkToFit="1"/>
    </xf>
    <xf numFmtId="0" fontId="8" fillId="0" borderId="6" xfId="7" applyFont="1" applyFill="1" applyBorder="1" applyAlignment="1">
      <alignment horizontal="center" shrinkToFit="1"/>
    </xf>
    <xf numFmtId="0" fontId="8" fillId="0" borderId="7" xfId="7" applyFont="1" applyFill="1" applyBorder="1" applyAlignment="1">
      <alignment horizontal="center" shrinkToFit="1"/>
    </xf>
    <xf numFmtId="0" fontId="0" fillId="0" borderId="0" xfId="7" applyFont="1" applyFill="1" applyBorder="1" applyAlignment="1">
      <alignment horizontal="right" shrinkToFit="1"/>
    </xf>
    <xf numFmtId="0" fontId="0" fillId="0" borderId="0" xfId="7" applyFont="1" applyFill="1" applyBorder="1" applyAlignment="1">
      <alignment horizontal="right" vertical="center" shrinkToFit="1"/>
    </xf>
    <xf numFmtId="0" fontId="0" fillId="0" borderId="0" xfId="7" applyFont="1" applyFill="1" applyBorder="1" applyAlignment="1">
      <alignment vertical="center" shrinkToFit="1"/>
    </xf>
    <xf numFmtId="0" fontId="8" fillId="0" borderId="0" xfId="7" applyFont="1" applyFill="1" applyBorder="1" applyAlignment="1">
      <alignment horizontal="center" shrinkToFit="1"/>
    </xf>
    <xf numFmtId="0" fontId="0" fillId="0" borderId="14" xfId="7" applyFont="1" applyFill="1" applyBorder="1" applyAlignment="1">
      <alignment horizontal="center" vertical="center" shrinkToFit="1"/>
    </xf>
    <xf numFmtId="0" fontId="0" fillId="0" borderId="0" xfId="7" applyFont="1" applyFill="1" applyBorder="1" applyAlignment="1">
      <alignment horizontal="distributed" vertical="center" shrinkToFit="1"/>
    </xf>
    <xf numFmtId="0" fontId="0" fillId="0" borderId="0" xfId="7" applyFont="1" applyFill="1" applyBorder="1" applyAlignment="1">
      <alignment shrinkToFit="1"/>
    </xf>
    <xf numFmtId="0" fontId="10" fillId="0" borderId="7" xfId="7" applyFont="1" applyFill="1" applyBorder="1" applyAlignment="1">
      <alignment vertical="center" shrinkToFit="1"/>
    </xf>
    <xf numFmtId="0" fontId="0" fillId="0" borderId="1" xfId="7" applyFont="1" applyFill="1" applyBorder="1" applyAlignment="1">
      <alignment horizontal="center" vertical="center" shrinkToFit="1"/>
    </xf>
    <xf numFmtId="0" fontId="0" fillId="0" borderId="6" xfId="7" applyFont="1" applyFill="1" applyBorder="1" applyAlignment="1">
      <alignment horizontal="center" vertical="center" shrinkToFit="1"/>
    </xf>
    <xf numFmtId="0" fontId="16" fillId="0" borderId="0" xfId="9" applyFont="1" applyFill="1" applyBorder="1" applyAlignment="1">
      <alignment horizontal="center" vertical="center"/>
    </xf>
    <xf numFmtId="0" fontId="0" fillId="0" borderId="14" xfId="7" applyFont="1" applyFill="1" applyBorder="1" applyAlignment="1">
      <alignment horizontal="center" vertical="center" shrinkToFit="1"/>
    </xf>
    <xf numFmtId="0" fontId="8" fillId="0" borderId="6" xfId="7" applyFont="1" applyFill="1" applyBorder="1" applyAlignment="1">
      <alignment horizontal="center" shrinkToFit="1"/>
    </xf>
    <xf numFmtId="0" fontId="8" fillId="0" borderId="7" xfId="7" applyFont="1" applyFill="1" applyBorder="1" applyAlignment="1">
      <alignment horizontal="center" shrinkToFit="1"/>
    </xf>
    <xf numFmtId="0" fontId="0" fillId="0" borderId="7" xfId="7" applyFont="1" applyFill="1" applyBorder="1" applyAlignment="1">
      <alignment vertical="center" shrinkToFit="1"/>
    </xf>
    <xf numFmtId="0" fontId="0" fillId="0" borderId="0" xfId="7" applyFont="1" applyFill="1" applyBorder="1" applyAlignment="1">
      <alignment horizontal="right" shrinkToFit="1"/>
    </xf>
    <xf numFmtId="0" fontId="0" fillId="0" borderId="0" xfId="7" applyFont="1" applyFill="1" applyBorder="1" applyAlignment="1">
      <alignment horizontal="right" vertical="center" shrinkToFit="1"/>
    </xf>
    <xf numFmtId="0" fontId="0" fillId="0" borderId="0" xfId="7" applyFont="1" applyFill="1" applyBorder="1" applyAlignment="1">
      <alignment vertical="center" shrinkToFit="1"/>
    </xf>
    <xf numFmtId="0" fontId="8" fillId="0" borderId="0" xfId="7" applyFont="1" applyFill="1" applyBorder="1" applyAlignment="1">
      <alignment horizontal="center" shrinkToFit="1"/>
    </xf>
    <xf numFmtId="0" fontId="0" fillId="0" borderId="0" xfId="7" applyFont="1" applyFill="1" applyBorder="1" applyAlignment="1">
      <alignment horizontal="distributed" vertical="center" shrinkToFit="1"/>
    </xf>
    <xf numFmtId="0" fontId="0" fillId="0" borderId="6" xfId="7" applyFont="1" applyFill="1" applyBorder="1" applyAlignment="1">
      <alignment horizontal="center" vertical="center" shrinkToFit="1"/>
    </xf>
    <xf numFmtId="0" fontId="0" fillId="0" borderId="1" xfId="7" applyFont="1" applyFill="1" applyBorder="1" applyAlignment="1">
      <alignment horizontal="center" vertical="center" shrinkToFit="1"/>
    </xf>
    <xf numFmtId="0" fontId="0" fillId="0" borderId="0" xfId="7" applyFont="1" applyFill="1" applyBorder="1" applyAlignment="1">
      <alignment shrinkToFit="1"/>
    </xf>
    <xf numFmtId="0" fontId="10" fillId="0" borderId="7" xfId="7" applyFont="1" applyFill="1" applyBorder="1" applyAlignment="1">
      <alignment vertical="center" shrinkToFit="1"/>
    </xf>
    <xf numFmtId="0" fontId="0" fillId="0" borderId="2" xfId="7" applyFont="1" applyFill="1" applyBorder="1" applyAlignment="1">
      <alignment horizontal="distributed" vertical="center" shrinkToFit="1"/>
    </xf>
    <xf numFmtId="0" fontId="7" fillId="0" borderId="0" xfId="7" applyFont="1" applyFill="1" applyBorder="1" applyAlignment="1">
      <alignment horizontal="left" vertical="center" shrinkToFit="1"/>
    </xf>
    <xf numFmtId="0" fontId="0" fillId="0" borderId="0" xfId="7" applyFont="1" applyFill="1" applyBorder="1" applyAlignment="1" applyProtection="1">
      <alignment horizontal="center" vertical="center" shrinkToFit="1"/>
    </xf>
    <xf numFmtId="0" fontId="10" fillId="0" borderId="0" xfId="9" applyFont="1" applyFill="1" applyBorder="1" applyAlignment="1">
      <alignment horizontal="center" vertical="center" wrapText="1"/>
    </xf>
    <xf numFmtId="0" fontId="0" fillId="0" borderId="4" xfId="7" applyFont="1" applyFill="1" applyBorder="1" applyAlignment="1">
      <alignment horizontal="center" vertical="center" shrinkToFit="1"/>
    </xf>
    <xf numFmtId="0" fontId="0" fillId="0" borderId="3" xfId="7" applyFont="1" applyFill="1" applyBorder="1" applyAlignment="1">
      <alignment horizontal="center" vertical="top" shrinkToFit="1"/>
    </xf>
    <xf numFmtId="0" fontId="0" fillId="0" borderId="4" xfId="7" applyFont="1" applyFill="1" applyBorder="1" applyAlignment="1" applyProtection="1">
      <alignment horizontal="center" vertical="center" shrinkToFit="1"/>
    </xf>
    <xf numFmtId="0" fontId="8" fillId="0" borderId="6" xfId="7" applyFont="1" applyFill="1" applyBorder="1" applyAlignment="1">
      <alignment horizontal="center" shrinkToFit="1"/>
    </xf>
    <xf numFmtId="0" fontId="8" fillId="0" borderId="7" xfId="7" applyFont="1" applyFill="1" applyBorder="1" applyAlignment="1">
      <alignment horizontal="center" shrinkToFit="1"/>
    </xf>
    <xf numFmtId="0" fontId="0" fillId="0" borderId="7" xfId="7" applyFont="1" applyFill="1" applyBorder="1" applyAlignment="1">
      <alignment vertical="center" shrinkToFit="1"/>
    </xf>
    <xf numFmtId="0" fontId="0" fillId="0" borderId="0" xfId="7" applyFont="1" applyFill="1" applyBorder="1" applyAlignment="1">
      <alignment horizontal="right" vertical="center" shrinkToFit="1"/>
    </xf>
    <xf numFmtId="0" fontId="0" fillId="0" borderId="0" xfId="7" applyFont="1" applyFill="1" applyBorder="1" applyAlignment="1">
      <alignment vertical="center" shrinkToFit="1"/>
    </xf>
    <xf numFmtId="0" fontId="0" fillId="0" borderId="0" xfId="7" applyFont="1" applyFill="1" applyBorder="1" applyAlignment="1">
      <alignment horizontal="right" shrinkToFit="1"/>
    </xf>
    <xf numFmtId="0" fontId="7" fillId="0" borderId="0" xfId="7" applyFont="1" applyFill="1" applyBorder="1" applyAlignment="1">
      <alignment horizontal="left" vertical="center" shrinkToFit="1"/>
    </xf>
    <xf numFmtId="0" fontId="10" fillId="0" borderId="0" xfId="7" applyFont="1" applyFill="1" applyBorder="1" applyAlignment="1">
      <alignment horizontal="center" vertical="center" shrinkToFit="1"/>
    </xf>
    <xf numFmtId="0" fontId="0" fillId="0" borderId="14" xfId="7" applyFont="1" applyFill="1" applyBorder="1" applyAlignment="1">
      <alignment horizontal="center" vertical="center" shrinkToFit="1"/>
    </xf>
    <xf numFmtId="0" fontId="8" fillId="0" borderId="0" xfId="7" applyFont="1" applyFill="1" applyBorder="1" applyAlignment="1">
      <alignment horizontal="center" shrinkToFit="1"/>
    </xf>
    <xf numFmtId="0" fontId="0" fillId="0" borderId="0" xfId="7" applyFont="1" applyFill="1" applyBorder="1" applyAlignment="1">
      <alignment horizontal="distributed" vertical="center" shrinkToFit="1"/>
    </xf>
    <xf numFmtId="0" fontId="0" fillId="0" borderId="6" xfId="7" applyFont="1" applyFill="1" applyBorder="1" applyAlignment="1">
      <alignment horizontal="center" vertical="center" shrinkToFit="1"/>
    </xf>
    <xf numFmtId="0" fontId="0" fillId="0" borderId="1" xfId="7" applyFont="1" applyFill="1" applyBorder="1" applyAlignment="1">
      <alignment horizontal="center" vertical="center" shrinkToFit="1"/>
    </xf>
    <xf numFmtId="0" fontId="0" fillId="0" borderId="0" xfId="7" applyFont="1" applyFill="1" applyBorder="1" applyAlignment="1">
      <alignment shrinkToFit="1"/>
    </xf>
    <xf numFmtId="0" fontId="0" fillId="0" borderId="2" xfId="7" applyFont="1" applyFill="1" applyBorder="1" applyAlignment="1">
      <alignment horizontal="distributed" vertical="center" shrinkToFit="1"/>
    </xf>
    <xf numFmtId="0" fontId="8" fillId="2" borderId="6" xfId="7" applyFont="1" applyFill="1" applyBorder="1" applyAlignment="1">
      <alignment horizontal="center" shrinkToFit="1"/>
    </xf>
    <xf numFmtId="0" fontId="8" fillId="2" borderId="7" xfId="7" applyFont="1" applyFill="1" applyBorder="1" applyAlignment="1">
      <alignment horizontal="center" shrinkToFit="1"/>
    </xf>
    <xf numFmtId="0" fontId="8" fillId="2" borderId="0" xfId="7" applyFont="1" applyFill="1" applyBorder="1" applyAlignment="1">
      <alignment horizontal="center" shrinkToFit="1"/>
    </xf>
    <xf numFmtId="0" fontId="10" fillId="0" borderId="0" xfId="7" applyFont="1" applyFill="1" applyBorder="1" applyAlignment="1">
      <alignment horizontal="center" vertical="center" shrinkToFit="1"/>
    </xf>
    <xf numFmtId="0" fontId="0" fillId="0" borderId="27" xfId="7" applyFont="1" applyFill="1" applyBorder="1" applyAlignment="1">
      <alignment horizontal="center" vertical="center" shrinkToFit="1"/>
    </xf>
    <xf numFmtId="0" fontId="0" fillId="0" borderId="28" xfId="7" applyFont="1" applyFill="1" applyBorder="1" applyAlignment="1">
      <alignment horizontal="center" vertical="center" shrinkToFit="1"/>
    </xf>
    <xf numFmtId="0" fontId="0" fillId="0" borderId="30" xfId="7" applyFont="1" applyFill="1" applyBorder="1" applyAlignment="1">
      <alignment horizontal="center" vertical="center" shrinkToFit="1"/>
    </xf>
    <xf numFmtId="0" fontId="0" fillId="0" borderId="31" xfId="7" applyFont="1" applyFill="1" applyBorder="1" applyAlignment="1">
      <alignment horizontal="center" vertical="center" shrinkToFit="1"/>
    </xf>
    <xf numFmtId="0" fontId="0" fillId="0" borderId="28" xfId="7" applyFont="1" applyFill="1" applyBorder="1" applyAlignment="1" applyProtection="1">
      <alignment horizontal="center" vertical="center" shrinkToFit="1"/>
    </xf>
    <xf numFmtId="0" fontId="0" fillId="0" borderId="29" xfId="7" applyFont="1" applyFill="1" applyBorder="1" applyAlignment="1" applyProtection="1">
      <alignment horizontal="center" vertical="center" shrinkToFit="1"/>
    </xf>
    <xf numFmtId="0" fontId="0" fillId="0" borderId="31" xfId="7" applyFont="1" applyFill="1" applyBorder="1" applyAlignment="1" applyProtection="1">
      <alignment horizontal="center" vertical="center" shrinkToFit="1"/>
    </xf>
    <xf numFmtId="0" fontId="0" fillId="0" borderId="32" xfId="7" applyFont="1" applyFill="1" applyBorder="1" applyAlignment="1" applyProtection="1">
      <alignment horizontal="center" vertical="center" shrinkToFit="1"/>
    </xf>
    <xf numFmtId="0" fontId="11" fillId="0" borderId="7" xfId="7" applyFont="1" applyFill="1" applyBorder="1" applyAlignment="1">
      <alignment horizontal="right" vertical="center" shrinkToFit="1"/>
    </xf>
    <xf numFmtId="0" fontId="11" fillId="0" borderId="7" xfId="7" applyFont="1" applyFill="1" applyBorder="1" applyAlignment="1">
      <alignment horizontal="left" vertical="center" shrinkToFit="1"/>
    </xf>
    <xf numFmtId="0" fontId="7" fillId="0" borderId="14" xfId="7" applyFont="1" applyFill="1" applyBorder="1" applyAlignment="1">
      <alignment horizontal="center" vertical="center" shrinkToFit="1"/>
    </xf>
    <xf numFmtId="0" fontId="7" fillId="0" borderId="1" xfId="7" applyFont="1" applyFill="1" applyBorder="1" applyAlignment="1">
      <alignment horizontal="center" vertical="center" shrinkToFit="1"/>
    </xf>
    <xf numFmtId="0" fontId="7" fillId="0" borderId="11" xfId="7" applyFont="1" applyFill="1" applyBorder="1" applyAlignment="1">
      <alignment horizontal="center" vertical="center" shrinkToFit="1"/>
    </xf>
    <xf numFmtId="0" fontId="7" fillId="0" borderId="2" xfId="7" applyFont="1" applyFill="1" applyBorder="1" applyAlignment="1">
      <alignment horizontal="center" vertical="center" shrinkToFit="1"/>
    </xf>
    <xf numFmtId="0" fontId="3" fillId="0" borderId="14" xfId="7" applyFont="1" applyFill="1" applyBorder="1" applyAlignment="1">
      <alignment horizontal="center" vertical="center" shrinkToFit="1"/>
    </xf>
    <xf numFmtId="0" fontId="3" fillId="0" borderId="6" xfId="7" applyFont="1" applyFill="1" applyBorder="1" applyAlignment="1">
      <alignment horizontal="center" vertical="center" shrinkToFit="1"/>
    </xf>
    <xf numFmtId="0" fontId="3" fillId="0" borderId="1" xfId="7" applyFont="1" applyFill="1" applyBorder="1" applyAlignment="1">
      <alignment horizontal="center" vertical="center" shrinkToFit="1"/>
    </xf>
    <xf numFmtId="0" fontId="3" fillId="0" borderId="11" xfId="7" applyFont="1" applyFill="1" applyBorder="1" applyAlignment="1">
      <alignment horizontal="center" vertical="center" shrinkToFit="1"/>
    </xf>
    <xf numFmtId="0" fontId="3" fillId="0" borderId="7" xfId="7" applyFont="1" applyFill="1" applyBorder="1" applyAlignment="1">
      <alignment horizontal="center" vertical="center" shrinkToFit="1"/>
    </xf>
    <xf numFmtId="0" fontId="3" fillId="0" borderId="2" xfId="7" applyFont="1" applyFill="1" applyBorder="1" applyAlignment="1">
      <alignment horizontal="center" vertical="center" shrinkToFit="1"/>
    </xf>
    <xf numFmtId="0" fontId="3" fillId="0" borderId="8" xfId="7" applyFont="1" applyFill="1" applyBorder="1" applyAlignment="1">
      <alignment horizontal="center" vertical="center" shrinkToFit="1"/>
    </xf>
    <xf numFmtId="0" fontId="0" fillId="0" borderId="8" xfId="7" applyFont="1" applyFill="1" applyBorder="1" applyAlignment="1">
      <alignment horizontal="center" vertical="center" shrinkToFit="1"/>
    </xf>
    <xf numFmtId="0" fontId="7" fillId="0" borderId="12" xfId="7" applyFont="1" applyFill="1" applyBorder="1" applyAlignment="1">
      <alignment horizontal="distributed" vertical="center" shrinkToFit="1"/>
    </xf>
    <xf numFmtId="0" fontId="7" fillId="0" borderId="8" xfId="7" applyFont="1" applyFill="1" applyBorder="1" applyAlignment="1">
      <alignment horizontal="distributed" vertical="center" shrinkToFit="1"/>
    </xf>
    <xf numFmtId="0" fontId="7" fillId="0" borderId="6" xfId="7" applyFont="1" applyFill="1" applyBorder="1" applyAlignment="1">
      <alignment horizontal="center" vertical="center" shrinkToFit="1"/>
    </xf>
    <xf numFmtId="0" fontId="7" fillId="0" borderId="7" xfId="7" applyFont="1" applyFill="1" applyBorder="1" applyAlignment="1">
      <alignment horizontal="center" vertical="center" shrinkToFit="1"/>
    </xf>
    <xf numFmtId="0" fontId="10" fillId="0" borderId="8" xfId="9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horizontal="center" vertical="center"/>
    </xf>
    <xf numFmtId="0" fontId="0" fillId="0" borderId="9" xfId="7" applyFont="1" applyFill="1" applyBorder="1" applyAlignment="1">
      <alignment horizontal="distributed" vertical="center" shrinkToFit="1"/>
    </xf>
    <xf numFmtId="0" fontId="0" fillId="0" borderId="13" xfId="7" applyFont="1" applyFill="1" applyBorder="1" applyAlignment="1">
      <alignment horizontal="distributed" vertical="center" shrinkToFit="1"/>
    </xf>
    <xf numFmtId="0" fontId="0" fillId="0" borderId="11" xfId="7" applyFont="1" applyFill="1" applyBorder="1" applyAlignment="1">
      <alignment horizontal="center" vertical="center" shrinkToFit="1"/>
    </xf>
    <xf numFmtId="0" fontId="0" fillId="0" borderId="7" xfId="7" applyFont="1" applyFill="1" applyBorder="1" applyAlignment="1">
      <alignment horizontal="center" vertical="center" shrinkToFit="1"/>
    </xf>
    <xf numFmtId="0" fontId="0" fillId="0" borderId="2" xfId="7" applyFont="1" applyFill="1" applyBorder="1" applyAlignment="1">
      <alignment horizontal="center" vertical="center" shrinkToFit="1"/>
    </xf>
    <xf numFmtId="0" fontId="0" fillId="0" borderId="9" xfId="7" applyFont="1" applyFill="1" applyBorder="1" applyAlignment="1">
      <alignment horizontal="center" vertical="center" shrinkToFit="1"/>
    </xf>
    <xf numFmtId="0" fontId="0" fillId="0" borderId="13" xfId="7" applyFont="1" applyFill="1" applyBorder="1" applyAlignment="1">
      <alignment horizontal="center" vertical="center" shrinkToFit="1"/>
    </xf>
    <xf numFmtId="0" fontId="10" fillId="0" borderId="14" xfId="7" applyFont="1" applyFill="1" applyBorder="1" applyAlignment="1" applyProtection="1">
      <alignment horizontal="center" vertical="center" shrinkToFit="1"/>
      <protection locked="0"/>
    </xf>
    <xf numFmtId="0" fontId="10" fillId="0" borderId="1" xfId="7" applyFont="1" applyFill="1" applyBorder="1" applyAlignment="1">
      <alignment horizontal="center" vertical="center" shrinkToFit="1"/>
    </xf>
    <xf numFmtId="0" fontId="10" fillId="0" borderId="11" xfId="7" applyFont="1" applyFill="1" applyBorder="1" applyAlignment="1">
      <alignment horizontal="center" vertical="center" shrinkToFit="1"/>
    </xf>
    <xf numFmtId="0" fontId="10" fillId="0" borderId="2" xfId="7" applyFont="1" applyFill="1" applyBorder="1" applyAlignment="1">
      <alignment horizontal="center" vertical="center" shrinkToFit="1"/>
    </xf>
    <xf numFmtId="0" fontId="0" fillId="0" borderId="15" xfId="7" applyFont="1" applyFill="1" applyBorder="1" applyAlignment="1">
      <alignment horizontal="center" vertical="center" shrinkToFit="1"/>
    </xf>
    <xf numFmtId="0" fontId="0" fillId="0" borderId="16" xfId="7" applyFont="1" applyFill="1" applyBorder="1" applyAlignment="1">
      <alignment horizontal="center" vertical="center" shrinkToFit="1"/>
    </xf>
    <xf numFmtId="0" fontId="0" fillId="0" borderId="17" xfId="7" applyFont="1" applyFill="1" applyBorder="1" applyAlignment="1">
      <alignment horizontal="center" vertical="center" shrinkToFit="1"/>
    </xf>
    <xf numFmtId="0" fontId="0" fillId="0" borderId="18" xfId="7" applyFont="1" applyFill="1" applyBorder="1" applyAlignment="1">
      <alignment horizontal="center" vertical="center" shrinkToFit="1"/>
    </xf>
    <xf numFmtId="0" fontId="0" fillId="0" borderId="19" xfId="7" applyFont="1" applyFill="1" applyBorder="1" applyAlignment="1">
      <alignment horizontal="center" vertical="center" shrinkToFit="1"/>
    </xf>
    <xf numFmtId="0" fontId="0" fillId="0" borderId="20" xfId="7" applyFont="1" applyFill="1" applyBorder="1" applyAlignment="1">
      <alignment horizontal="center" vertical="center" shrinkToFit="1"/>
    </xf>
    <xf numFmtId="0" fontId="0" fillId="0" borderId="14" xfId="7" applyFont="1" applyFill="1" applyBorder="1" applyAlignment="1">
      <alignment horizontal="center" vertical="center" shrinkToFit="1"/>
    </xf>
    <xf numFmtId="0" fontId="0" fillId="0" borderId="11" xfId="7" applyFont="1" applyFill="1" applyBorder="1" applyAlignment="1" applyProtection="1">
      <alignment horizontal="center" vertical="center" shrinkToFit="1"/>
    </xf>
    <xf numFmtId="0" fontId="0" fillId="0" borderId="7" xfId="7" applyFont="1" applyFill="1" applyBorder="1" applyAlignment="1" applyProtection="1">
      <alignment horizontal="center" vertical="center" shrinkToFit="1"/>
    </xf>
    <xf numFmtId="0" fontId="0" fillId="0" borderId="2" xfId="7" applyFont="1" applyFill="1" applyBorder="1" applyAlignment="1" applyProtection="1">
      <alignment horizontal="center" vertical="center" shrinkToFit="1"/>
    </xf>
    <xf numFmtId="0" fontId="0" fillId="0" borderId="12" xfId="7" applyFont="1" applyFill="1" applyBorder="1" applyAlignment="1">
      <alignment horizontal="center" vertical="center" shrinkToFit="1"/>
    </xf>
    <xf numFmtId="0" fontId="10" fillId="0" borderId="14" xfId="7" applyNumberFormat="1" applyFont="1" applyFill="1" applyBorder="1" applyAlignment="1" applyProtection="1">
      <alignment horizontal="center" vertical="center" shrinkToFit="1"/>
      <protection locked="0"/>
    </xf>
    <xf numFmtId="0" fontId="10" fillId="0" borderId="1" xfId="7" applyNumberFormat="1" applyFont="1" applyFill="1" applyBorder="1" applyAlignment="1">
      <alignment horizontal="center" vertical="center" shrinkToFit="1"/>
    </xf>
    <xf numFmtId="0" fontId="10" fillId="0" borderId="11" xfId="7" applyNumberFormat="1" applyFont="1" applyFill="1" applyBorder="1" applyAlignment="1">
      <alignment horizontal="center" vertical="center" shrinkToFit="1"/>
    </xf>
    <xf numFmtId="0" fontId="10" fillId="0" borderId="2" xfId="7" applyNumberFormat="1" applyFont="1" applyFill="1" applyBorder="1" applyAlignment="1">
      <alignment horizontal="center" vertical="center" shrinkToFit="1"/>
    </xf>
    <xf numFmtId="0" fontId="10" fillId="0" borderId="6" xfId="7" applyFont="1" applyFill="1" applyBorder="1" applyAlignment="1">
      <alignment horizontal="center" vertical="center" shrinkToFit="1"/>
    </xf>
    <xf numFmtId="0" fontId="10" fillId="0" borderId="7" xfId="7" applyFont="1" applyFill="1" applyBorder="1" applyAlignment="1">
      <alignment horizontal="center" vertical="center" shrinkToFit="1"/>
    </xf>
    <xf numFmtId="0" fontId="0" fillId="0" borderId="9" xfId="7" applyFont="1" applyFill="1" applyBorder="1" applyAlignment="1">
      <alignment horizontal="center" vertical="center" wrapText="1" shrinkToFit="1"/>
    </xf>
    <xf numFmtId="0" fontId="3" fillId="0" borderId="13" xfId="7" applyFont="1" applyFill="1" applyBorder="1" applyAlignment="1">
      <alignment horizontal="center" vertical="center" shrinkToFit="1"/>
    </xf>
    <xf numFmtId="0" fontId="0" fillId="0" borderId="8" xfId="7" applyFont="1" applyFill="1" applyBorder="1" applyAlignment="1">
      <alignment vertical="center" shrinkToFit="1"/>
    </xf>
    <xf numFmtId="20" fontId="0" fillId="0" borderId="14" xfId="7" applyNumberFormat="1" applyFont="1" applyFill="1" applyBorder="1" applyAlignment="1">
      <alignment horizontal="center" vertical="center" shrinkToFit="1"/>
    </xf>
    <xf numFmtId="20" fontId="0" fillId="0" borderId="1" xfId="7" applyNumberFormat="1" applyFont="1" applyFill="1" applyBorder="1" applyAlignment="1">
      <alignment horizontal="center" vertical="center" shrinkToFit="1"/>
    </xf>
    <xf numFmtId="20" fontId="0" fillId="0" borderId="11" xfId="7" applyNumberFormat="1" applyFont="1" applyFill="1" applyBorder="1" applyAlignment="1">
      <alignment horizontal="center" vertical="center" shrinkToFit="1"/>
    </xf>
    <xf numFmtId="20" fontId="0" fillId="0" borderId="2" xfId="7" applyNumberFormat="1" applyFont="1" applyFill="1" applyBorder="1" applyAlignment="1">
      <alignment horizontal="center" vertical="center" shrinkToFit="1"/>
    </xf>
    <xf numFmtId="0" fontId="9" fillId="0" borderId="13" xfId="7" applyNumberFormat="1" applyFont="1" applyFill="1" applyBorder="1" applyAlignment="1">
      <alignment horizontal="center" vertical="center" shrinkToFit="1"/>
    </xf>
    <xf numFmtId="0" fontId="9" fillId="0" borderId="8" xfId="7" applyNumberFormat="1" applyFont="1" applyFill="1" applyBorder="1" applyAlignment="1">
      <alignment horizontal="center" vertical="center" shrinkToFit="1"/>
    </xf>
    <xf numFmtId="0" fontId="6" fillId="0" borderId="14" xfId="7" applyFont="1" applyFill="1" applyBorder="1" applyAlignment="1">
      <alignment horizontal="center" vertical="center" shrinkToFit="1"/>
    </xf>
    <xf numFmtId="0" fontId="8" fillId="0" borderId="6" xfId="7" applyFont="1" applyFill="1" applyBorder="1" applyAlignment="1">
      <alignment horizontal="center" shrinkToFit="1"/>
    </xf>
    <xf numFmtId="0" fontId="8" fillId="0" borderId="11" xfId="7" applyFont="1" applyFill="1" applyBorder="1" applyAlignment="1">
      <alignment horizontal="center" shrinkToFit="1"/>
    </xf>
    <xf numFmtId="0" fontId="8" fillId="0" borderId="7" xfId="7" applyFont="1" applyFill="1" applyBorder="1" applyAlignment="1">
      <alignment horizontal="center" shrinkToFit="1"/>
    </xf>
    <xf numFmtId="0" fontId="8" fillId="0" borderId="6" xfId="7" applyFont="1" applyFill="1" applyBorder="1" applyAlignment="1">
      <alignment horizontal="center" vertical="center" shrinkToFit="1"/>
    </xf>
    <xf numFmtId="0" fontId="8" fillId="0" borderId="7" xfId="7" applyFont="1" applyFill="1" applyBorder="1" applyAlignment="1">
      <alignment horizontal="center" vertical="center" shrinkToFit="1"/>
    </xf>
    <xf numFmtId="0" fontId="3" fillId="0" borderId="8" xfId="7" applyFont="1" applyFill="1" applyBorder="1" applyAlignment="1">
      <alignment shrinkToFit="1"/>
    </xf>
    <xf numFmtId="0" fontId="10" fillId="0" borderId="14" xfId="7" applyFont="1" applyFill="1" applyBorder="1" applyAlignment="1">
      <alignment horizontal="center" vertical="center" shrinkToFit="1"/>
    </xf>
    <xf numFmtId="56" fontId="3" fillId="0" borderId="14" xfId="7" applyNumberFormat="1" applyFont="1" applyFill="1" applyBorder="1" applyAlignment="1">
      <alignment horizontal="center" vertical="center" shrinkToFit="1"/>
    </xf>
    <xf numFmtId="0" fontId="3" fillId="0" borderId="9" xfId="7" applyFont="1" applyFill="1" applyBorder="1" applyAlignment="1">
      <alignment horizontal="center" vertical="center" shrinkToFit="1"/>
    </xf>
    <xf numFmtId="0" fontId="6" fillId="0" borderId="6" xfId="7" applyFont="1" applyFill="1" applyBorder="1" applyAlignment="1">
      <alignment horizontal="center" vertical="center" shrinkToFit="1"/>
    </xf>
    <xf numFmtId="0" fontId="6" fillId="0" borderId="1" xfId="7" applyFont="1" applyFill="1" applyBorder="1" applyAlignment="1">
      <alignment horizontal="center" vertical="center" shrinkToFit="1"/>
    </xf>
    <xf numFmtId="0" fontId="6" fillId="0" borderId="7" xfId="7" applyFont="1" applyFill="1" applyBorder="1" applyAlignment="1">
      <alignment horizontal="center" vertical="center" shrinkToFit="1"/>
    </xf>
    <xf numFmtId="0" fontId="6" fillId="0" borderId="2" xfId="7" applyFont="1" applyFill="1" applyBorder="1" applyAlignment="1">
      <alignment horizontal="center" vertical="center" shrinkToFit="1"/>
    </xf>
    <xf numFmtId="0" fontId="10" fillId="0" borderId="13" xfId="7" applyNumberFormat="1" applyFont="1" applyFill="1" applyBorder="1" applyAlignment="1">
      <alignment horizontal="center" vertical="center" shrinkToFit="1"/>
    </xf>
    <xf numFmtId="0" fontId="10" fillId="0" borderId="8" xfId="7" applyNumberFormat="1" applyFont="1" applyFill="1" applyBorder="1" applyAlignment="1">
      <alignment horizontal="center" vertical="center" shrinkToFit="1"/>
    </xf>
    <xf numFmtId="0" fontId="7" fillId="0" borderId="14" xfId="7" applyFont="1" applyFill="1" applyBorder="1" applyAlignment="1">
      <alignment horizontal="right" vertical="center" shrinkToFit="1"/>
    </xf>
    <xf numFmtId="0" fontId="0" fillId="0" borderId="6" xfId="7" applyFont="1" applyFill="1" applyBorder="1" applyAlignment="1">
      <alignment horizontal="right" shrinkToFit="1"/>
    </xf>
    <xf numFmtId="0" fontId="0" fillId="0" borderId="11" xfId="7" applyFont="1" applyFill="1" applyBorder="1" applyAlignment="1">
      <alignment horizontal="right" shrinkToFit="1"/>
    </xf>
    <xf numFmtId="0" fontId="0" fillId="0" borderId="7" xfId="7" applyFont="1" applyFill="1" applyBorder="1" applyAlignment="1">
      <alignment horizontal="right" shrinkToFit="1"/>
    </xf>
    <xf numFmtId="0" fontId="0" fillId="0" borderId="6" xfId="7" applyFont="1" applyFill="1" applyBorder="1" applyAlignment="1">
      <alignment horizontal="right" vertical="center" shrinkToFit="1"/>
    </xf>
    <xf numFmtId="0" fontId="0" fillId="0" borderId="7" xfId="7" applyFont="1" applyFill="1" applyBorder="1" applyAlignment="1">
      <alignment horizontal="right" vertical="center" shrinkToFit="1"/>
    </xf>
    <xf numFmtId="0" fontId="0" fillId="0" borderId="6" xfId="7" applyFont="1" applyFill="1" applyBorder="1" applyAlignment="1">
      <alignment vertical="center" shrinkToFit="1"/>
    </xf>
    <xf numFmtId="0" fontId="0" fillId="0" borderId="7" xfId="7" applyFont="1" applyFill="1" applyBorder="1" applyAlignment="1">
      <alignment vertical="center" shrinkToFit="1"/>
    </xf>
    <xf numFmtId="0" fontId="8" fillId="0" borderId="0" xfId="7" applyFont="1" applyFill="1" applyBorder="1" applyAlignment="1">
      <alignment horizontal="center" vertical="center" shrinkToFit="1"/>
    </xf>
    <xf numFmtId="0" fontId="7" fillId="0" borderId="4" xfId="7" applyFont="1" applyFill="1" applyBorder="1" applyAlignment="1">
      <alignment horizontal="right" vertical="center" shrinkToFit="1"/>
    </xf>
    <xf numFmtId="0" fontId="0" fillId="0" borderId="0" xfId="7" applyFont="1" applyFill="1" applyBorder="1" applyAlignment="1">
      <alignment horizontal="right" shrinkToFit="1"/>
    </xf>
    <xf numFmtId="0" fontId="0" fillId="0" borderId="0" xfId="7" applyFont="1" applyFill="1" applyBorder="1" applyAlignment="1">
      <alignment horizontal="right" vertical="center" shrinkToFit="1"/>
    </xf>
    <xf numFmtId="0" fontId="0" fillId="0" borderId="0" xfId="7" applyFont="1" applyFill="1" applyBorder="1" applyAlignment="1">
      <alignment vertical="center" shrinkToFit="1"/>
    </xf>
    <xf numFmtId="0" fontId="8" fillId="0" borderId="1" xfId="7" applyFont="1" applyFill="1" applyBorder="1" applyAlignment="1">
      <alignment horizontal="center" vertical="center" shrinkToFit="1"/>
    </xf>
    <xf numFmtId="0" fontId="8" fillId="0" borderId="2" xfId="7" applyFont="1" applyFill="1" applyBorder="1" applyAlignment="1">
      <alignment horizontal="center" vertical="center" shrinkToFit="1"/>
    </xf>
    <xf numFmtId="0" fontId="6" fillId="0" borderId="4" xfId="7" applyFont="1" applyFill="1" applyBorder="1" applyAlignment="1">
      <alignment horizontal="center" vertical="center" shrinkToFit="1"/>
    </xf>
    <xf numFmtId="0" fontId="8" fillId="0" borderId="0" xfId="7" applyFont="1" applyFill="1" applyBorder="1" applyAlignment="1">
      <alignment horizontal="center" shrinkToFit="1"/>
    </xf>
    <xf numFmtId="0" fontId="0" fillId="0" borderId="0" xfId="7" applyFont="1" applyFill="1" applyBorder="1" applyAlignment="1">
      <alignment horizontal="distributed" vertical="center" shrinkToFit="1"/>
    </xf>
    <xf numFmtId="0" fontId="0" fillId="0" borderId="6" xfId="7" applyFont="1" applyFill="1" applyBorder="1" applyAlignment="1">
      <alignment horizontal="center" vertical="center" shrinkToFit="1"/>
    </xf>
    <xf numFmtId="0" fontId="0" fillId="0" borderId="1" xfId="7" applyFont="1" applyFill="1" applyBorder="1" applyAlignment="1">
      <alignment horizontal="center" vertical="center" shrinkToFit="1"/>
    </xf>
    <xf numFmtId="0" fontId="0" fillId="0" borderId="0" xfId="7" applyFont="1" applyFill="1" applyBorder="1" applyAlignment="1">
      <alignment shrinkToFit="1"/>
    </xf>
    <xf numFmtId="0" fontId="10" fillId="0" borderId="6" xfId="7" applyFont="1" applyFill="1" applyBorder="1" applyAlignment="1" applyProtection="1">
      <alignment vertical="center" shrinkToFit="1"/>
      <protection locked="0"/>
    </xf>
    <xf numFmtId="0" fontId="10" fillId="0" borderId="1" xfId="7" applyFont="1" applyFill="1" applyBorder="1" applyAlignment="1">
      <alignment vertical="center" shrinkToFit="1"/>
    </xf>
    <xf numFmtId="0" fontId="10" fillId="0" borderId="7" xfId="7" applyFont="1" applyFill="1" applyBorder="1" applyAlignment="1">
      <alignment vertical="center" shrinkToFit="1"/>
    </xf>
    <xf numFmtId="0" fontId="10" fillId="0" borderId="2" xfId="7" applyFont="1" applyFill="1" applyBorder="1" applyAlignment="1">
      <alignment vertical="center" shrinkToFit="1"/>
    </xf>
    <xf numFmtId="0" fontId="10" fillId="0" borderId="6" xfId="7" applyNumberFormat="1" applyFont="1" applyFill="1" applyBorder="1" applyAlignment="1" applyProtection="1">
      <alignment horizontal="center" vertical="center" shrinkToFit="1"/>
      <protection locked="0"/>
    </xf>
    <xf numFmtId="0" fontId="10" fillId="0" borderId="7" xfId="7" applyNumberFormat="1" applyFont="1" applyFill="1" applyBorder="1" applyAlignment="1">
      <alignment horizontal="center" vertical="center" shrinkToFit="1"/>
    </xf>
    <xf numFmtId="0" fontId="0" fillId="0" borderId="11" xfId="7" applyFont="1" applyFill="1" applyBorder="1" applyAlignment="1">
      <alignment horizontal="distributed" vertical="center" shrinkToFit="1"/>
    </xf>
    <xf numFmtId="0" fontId="0" fillId="0" borderId="7" xfId="7" applyFont="1" applyFill="1" applyBorder="1" applyAlignment="1">
      <alignment horizontal="distributed" vertical="center" shrinkToFit="1"/>
    </xf>
    <xf numFmtId="0" fontId="0" fillId="0" borderId="2" xfId="7" applyFont="1" applyFill="1" applyBorder="1" applyAlignment="1">
      <alignment horizontal="distributed" vertical="center" shrinkToFit="1"/>
    </xf>
    <xf numFmtId="0" fontId="0" fillId="0" borderId="10" xfId="7" applyFont="1" applyFill="1" applyBorder="1" applyAlignment="1">
      <alignment horizontal="center" vertical="center" shrinkToFit="1"/>
    </xf>
    <xf numFmtId="0" fontId="10" fillId="0" borderId="0" xfId="7" applyFont="1" applyFill="1" applyBorder="1" applyAlignment="1" applyProtection="1">
      <alignment horizontal="center" vertical="center" shrinkToFit="1"/>
      <protection locked="0"/>
    </xf>
    <xf numFmtId="0" fontId="10" fillId="0" borderId="3" xfId="7" applyFont="1" applyFill="1" applyBorder="1" applyAlignment="1">
      <alignment horizontal="center" vertical="center" shrinkToFit="1"/>
    </xf>
    <xf numFmtId="0" fontId="10" fillId="0" borderId="6" xfId="7" applyFont="1" applyFill="1" applyBorder="1" applyAlignment="1">
      <alignment horizontal="left" vertical="center" shrinkToFit="1"/>
    </xf>
    <xf numFmtId="0" fontId="10" fillId="0" borderId="1" xfId="7" applyFont="1" applyFill="1" applyBorder="1" applyAlignment="1">
      <alignment horizontal="left" vertical="center" shrinkToFit="1"/>
    </xf>
    <xf numFmtId="0" fontId="10" fillId="0" borderId="7" xfId="7" applyFont="1" applyFill="1" applyBorder="1" applyAlignment="1">
      <alignment horizontal="left" vertical="center" shrinkToFit="1"/>
    </xf>
    <xf numFmtId="0" fontId="10" fillId="0" borderId="2" xfId="7" applyFont="1" applyFill="1" applyBorder="1" applyAlignment="1">
      <alignment horizontal="left" vertical="center" shrinkToFit="1"/>
    </xf>
    <xf numFmtId="0" fontId="0" fillId="0" borderId="9" xfId="7" applyFont="1" applyFill="1" applyBorder="1" applyAlignment="1">
      <alignment vertical="center" shrinkToFit="1"/>
    </xf>
    <xf numFmtId="0" fontId="0" fillId="0" borderId="13" xfId="7" applyFont="1" applyFill="1" applyBorder="1" applyAlignment="1">
      <alignment vertical="center" shrinkToFit="1"/>
    </xf>
    <xf numFmtId="49" fontId="10" fillId="0" borderId="14" xfId="7" applyNumberFormat="1" applyFont="1" applyFill="1" applyBorder="1" applyAlignment="1">
      <alignment horizontal="center" vertical="center" shrinkToFit="1"/>
    </xf>
    <xf numFmtId="49" fontId="10" fillId="0" borderId="6" xfId="7" applyNumberFormat="1" applyFont="1" applyFill="1" applyBorder="1" applyAlignment="1">
      <alignment horizontal="center" vertical="center" shrinkToFit="1"/>
    </xf>
    <xf numFmtId="49" fontId="10" fillId="0" borderId="1" xfId="7" applyNumberFormat="1" applyFont="1" applyFill="1" applyBorder="1" applyAlignment="1">
      <alignment horizontal="center" vertical="center" shrinkToFit="1"/>
    </xf>
    <xf numFmtId="49" fontId="10" fillId="0" borderId="11" xfId="7" applyNumberFormat="1" applyFont="1" applyFill="1" applyBorder="1" applyAlignment="1">
      <alignment horizontal="center" vertical="center" shrinkToFit="1"/>
    </xf>
    <xf numFmtId="49" fontId="10" fillId="0" borderId="7" xfId="7" applyNumberFormat="1" applyFont="1" applyFill="1" applyBorder="1" applyAlignment="1">
      <alignment horizontal="center" vertical="center" shrinkToFit="1"/>
    </xf>
    <xf numFmtId="49" fontId="10" fillId="0" borderId="2" xfId="7" applyNumberFormat="1" applyFont="1" applyFill="1" applyBorder="1" applyAlignment="1">
      <alignment horizontal="center" vertical="center" shrinkToFit="1"/>
    </xf>
    <xf numFmtId="0" fontId="6" fillId="0" borderId="11" xfId="7" applyFont="1" applyFill="1" applyBorder="1" applyAlignment="1">
      <alignment horizontal="center" vertical="center" shrinkToFit="1"/>
    </xf>
    <xf numFmtId="0" fontId="3" fillId="0" borderId="10" xfId="7" applyFont="1" applyFill="1" applyBorder="1" applyAlignment="1">
      <alignment shrinkToFit="1"/>
    </xf>
    <xf numFmtId="0" fontId="3" fillId="0" borderId="9" xfId="7" applyFont="1" applyFill="1" applyBorder="1" applyAlignment="1">
      <alignment shrinkToFit="1"/>
    </xf>
    <xf numFmtId="0" fontId="3" fillId="0" borderId="13" xfId="7" applyFont="1" applyFill="1" applyBorder="1" applyAlignment="1">
      <alignment shrinkToFit="1"/>
    </xf>
    <xf numFmtId="56" fontId="3" fillId="0" borderId="1" xfId="7" applyNumberFormat="1" applyFont="1" applyFill="1" applyBorder="1" applyAlignment="1">
      <alignment horizontal="center" vertical="center" shrinkToFit="1"/>
    </xf>
    <xf numFmtId="56" fontId="3" fillId="0" borderId="11" xfId="7" applyNumberFormat="1" applyFont="1" applyFill="1" applyBorder="1" applyAlignment="1">
      <alignment horizontal="center" vertical="center" shrinkToFit="1"/>
    </xf>
    <xf numFmtId="56" fontId="3" fillId="0" borderId="2" xfId="7" applyNumberFormat="1" applyFont="1" applyFill="1" applyBorder="1" applyAlignment="1">
      <alignment horizontal="center" vertical="center" shrinkToFit="1"/>
    </xf>
    <xf numFmtId="0" fontId="10" fillId="0" borderId="14" xfId="7" applyNumberFormat="1" applyFont="1" applyFill="1" applyBorder="1" applyAlignment="1">
      <alignment horizontal="center" vertical="center" shrinkToFit="1"/>
    </xf>
    <xf numFmtId="0" fontId="10" fillId="0" borderId="6" xfId="7" applyNumberFormat="1" applyFont="1" applyFill="1" applyBorder="1" applyAlignment="1">
      <alignment horizontal="center" vertical="center" shrinkToFit="1"/>
    </xf>
    <xf numFmtId="49" fontId="10" fillId="0" borderId="13" xfId="7" applyNumberFormat="1" applyFont="1" applyFill="1" applyBorder="1" applyAlignment="1">
      <alignment horizontal="center" vertical="center" shrinkToFit="1"/>
    </xf>
    <xf numFmtId="49" fontId="10" fillId="0" borderId="8" xfId="7" applyNumberFormat="1" applyFont="1" applyFill="1" applyBorder="1" applyAlignment="1">
      <alignment horizontal="center" vertical="center" shrinkToFit="1"/>
    </xf>
    <xf numFmtId="0" fontId="7" fillId="0" borderId="6" xfId="7" applyFont="1" applyFill="1" applyBorder="1" applyAlignment="1">
      <alignment horizontal="left" vertical="center" shrinkToFit="1"/>
    </xf>
    <xf numFmtId="0" fontId="0" fillId="0" borderId="1" xfId="7" applyFont="1" applyFill="1" applyBorder="1" applyAlignment="1">
      <alignment horizontal="left" shrinkToFit="1"/>
    </xf>
    <xf numFmtId="0" fontId="7" fillId="0" borderId="7" xfId="7" applyFont="1" applyFill="1" applyBorder="1" applyAlignment="1">
      <alignment horizontal="left" vertical="center" shrinkToFit="1"/>
    </xf>
    <xf numFmtId="0" fontId="0" fillId="0" borderId="2" xfId="7" applyFont="1" applyFill="1" applyBorder="1" applyAlignment="1">
      <alignment horizontal="left" shrinkToFit="1"/>
    </xf>
    <xf numFmtId="0" fontId="10" fillId="0" borderId="13" xfId="7" applyFont="1" applyFill="1" applyBorder="1" applyAlignment="1">
      <alignment horizontal="center" vertical="center" shrinkToFit="1"/>
    </xf>
    <xf numFmtId="0" fontId="0" fillId="0" borderId="10" xfId="7" applyFont="1" applyFill="1" applyBorder="1" applyAlignment="1">
      <alignment vertical="center" shrinkToFit="1"/>
    </xf>
    <xf numFmtId="0" fontId="10" fillId="0" borderId="8" xfId="7" applyFont="1" applyFill="1" applyBorder="1" applyAlignment="1">
      <alignment horizontal="center" vertical="center" shrinkToFit="1"/>
    </xf>
    <xf numFmtId="0" fontId="7" fillId="0" borderId="0" xfId="7" applyFont="1" applyFill="1" applyBorder="1" applyAlignment="1">
      <alignment horizontal="left" vertical="center" shrinkToFit="1"/>
    </xf>
    <xf numFmtId="0" fontId="0" fillId="0" borderId="3" xfId="7" applyFont="1" applyFill="1" applyBorder="1" applyAlignment="1">
      <alignment horizontal="left" shrinkToFit="1"/>
    </xf>
    <xf numFmtId="0" fontId="8" fillId="0" borderId="6" xfId="7" applyFont="1" applyFill="1" applyBorder="1" applyAlignment="1">
      <alignment horizontal="right" vertical="center" shrinkToFit="1"/>
    </xf>
    <xf numFmtId="0" fontId="8" fillId="0" borderId="7" xfId="7" applyFont="1" applyFill="1" applyBorder="1" applyAlignment="1">
      <alignment horizontal="right" vertical="center" shrinkToFit="1"/>
    </xf>
    <xf numFmtId="0" fontId="8" fillId="0" borderId="6" xfId="7" applyFont="1" applyFill="1" applyBorder="1" applyAlignment="1">
      <alignment vertical="center" shrinkToFit="1"/>
    </xf>
    <xf numFmtId="0" fontId="8" fillId="0" borderId="7" xfId="7" applyFont="1" applyFill="1" applyBorder="1" applyAlignment="1">
      <alignment vertical="center" shrinkToFit="1"/>
    </xf>
    <xf numFmtId="0" fontId="7" fillId="0" borderId="6" xfId="7" applyFont="1" applyFill="1" applyBorder="1" applyAlignment="1">
      <alignment horizontal="right" vertical="center" shrinkToFit="1"/>
    </xf>
    <xf numFmtId="0" fontId="7" fillId="0" borderId="11" xfId="7" applyFont="1" applyFill="1" applyBorder="1" applyAlignment="1">
      <alignment horizontal="right" vertical="center" shrinkToFit="1"/>
    </xf>
    <xf numFmtId="0" fontId="7" fillId="0" borderId="7" xfId="7" applyFont="1" applyFill="1" applyBorder="1" applyAlignment="1">
      <alignment horizontal="right" vertical="center" shrinkToFit="1"/>
    </xf>
    <xf numFmtId="0" fontId="7" fillId="0" borderId="1" xfId="7" applyFont="1" applyFill="1" applyBorder="1" applyAlignment="1">
      <alignment horizontal="left" vertical="center" shrinkToFit="1"/>
    </xf>
    <xf numFmtId="0" fontId="7" fillId="0" borderId="2" xfId="7" applyFont="1" applyFill="1" applyBorder="1" applyAlignment="1">
      <alignment horizontal="left" vertical="center" shrinkToFit="1"/>
    </xf>
    <xf numFmtId="20" fontId="3" fillId="0" borderId="14" xfId="7" applyNumberFormat="1" applyFont="1" applyFill="1" applyBorder="1" applyAlignment="1">
      <alignment horizontal="center" vertical="center" wrapText="1" shrinkToFit="1"/>
    </xf>
    <xf numFmtId="20" fontId="3" fillId="0" borderId="1" xfId="7" applyNumberFormat="1" applyFont="1" applyFill="1" applyBorder="1" applyAlignment="1">
      <alignment horizontal="center" vertical="center" shrinkToFit="1"/>
    </xf>
    <xf numFmtId="20" fontId="3" fillId="0" borderId="11" xfId="7" applyNumberFormat="1" applyFont="1" applyFill="1" applyBorder="1" applyAlignment="1">
      <alignment horizontal="center" vertical="center" shrinkToFit="1"/>
    </xf>
    <xf numFmtId="20" fontId="3" fillId="0" borderId="2" xfId="7" applyNumberFormat="1" applyFont="1" applyFill="1" applyBorder="1" applyAlignment="1">
      <alignment horizontal="center" vertical="center" shrinkToFit="1"/>
    </xf>
    <xf numFmtId="49" fontId="15" fillId="0" borderId="14" xfId="7" applyNumberFormat="1" applyFont="1" applyFill="1" applyBorder="1" applyAlignment="1">
      <alignment horizontal="center" vertical="center" wrapText="1" shrinkToFit="1"/>
    </xf>
    <xf numFmtId="49" fontId="15" fillId="0" borderId="1" xfId="7" applyNumberFormat="1" applyFont="1" applyFill="1" applyBorder="1" applyAlignment="1">
      <alignment horizontal="center" vertical="center" shrinkToFit="1"/>
    </xf>
    <xf numFmtId="49" fontId="15" fillId="0" borderId="11" xfId="7" applyNumberFormat="1" applyFont="1" applyFill="1" applyBorder="1" applyAlignment="1">
      <alignment horizontal="center" vertical="center" shrinkToFit="1"/>
    </xf>
    <xf numFmtId="49" fontId="15" fillId="0" borderId="2" xfId="7" applyNumberFormat="1" applyFont="1" applyFill="1" applyBorder="1" applyAlignment="1">
      <alignment horizontal="center" vertical="center" shrinkToFit="1"/>
    </xf>
    <xf numFmtId="20" fontId="15" fillId="0" borderId="14" xfId="7" applyNumberFormat="1" applyFont="1" applyFill="1" applyBorder="1" applyAlignment="1">
      <alignment horizontal="center" vertical="center" wrapText="1" shrinkToFit="1"/>
    </xf>
    <xf numFmtId="20" fontId="15" fillId="0" borderId="1" xfId="7" applyNumberFormat="1" applyFont="1" applyFill="1" applyBorder="1" applyAlignment="1">
      <alignment horizontal="center" vertical="center" shrinkToFit="1"/>
    </xf>
    <xf numFmtId="20" fontId="15" fillId="0" borderId="11" xfId="7" applyNumberFormat="1" applyFont="1" applyFill="1" applyBorder="1" applyAlignment="1">
      <alignment horizontal="center" vertical="center" shrinkToFit="1"/>
    </xf>
    <xf numFmtId="20" fontId="15" fillId="0" borderId="2" xfId="7" applyNumberFormat="1" applyFont="1" applyFill="1" applyBorder="1" applyAlignment="1">
      <alignment horizontal="center" vertical="center" shrinkToFit="1"/>
    </xf>
    <xf numFmtId="0" fontId="0" fillId="2" borderId="14" xfId="7" applyFont="1" applyFill="1" applyBorder="1" applyAlignment="1">
      <alignment horizontal="center" vertical="center" shrinkToFit="1"/>
    </xf>
    <xf numFmtId="0" fontId="0" fillId="2" borderId="1" xfId="7" applyFont="1" applyFill="1" applyBorder="1" applyAlignment="1">
      <alignment horizontal="center" vertical="center" shrinkToFit="1"/>
    </xf>
    <xf numFmtId="0" fontId="0" fillId="2" borderId="11" xfId="7" applyFont="1" applyFill="1" applyBorder="1" applyAlignment="1">
      <alignment horizontal="center" vertical="center" shrinkToFit="1"/>
    </xf>
    <xf numFmtId="0" fontId="0" fillId="2" borderId="2" xfId="7" applyFont="1" applyFill="1" applyBorder="1" applyAlignment="1">
      <alignment horizontal="center" vertical="center" shrinkToFit="1"/>
    </xf>
    <xf numFmtId="0" fontId="0" fillId="2" borderId="8" xfId="7" applyFont="1" applyFill="1" applyBorder="1" applyAlignment="1">
      <alignment vertical="center" shrinkToFit="1"/>
    </xf>
    <xf numFmtId="20" fontId="0" fillId="2" borderId="14" xfId="7" applyNumberFormat="1" applyFont="1" applyFill="1" applyBorder="1" applyAlignment="1">
      <alignment horizontal="center" vertical="center" shrinkToFit="1"/>
    </xf>
    <xf numFmtId="20" fontId="0" fillId="2" borderId="1" xfId="7" applyNumberFormat="1" applyFont="1" applyFill="1" applyBorder="1" applyAlignment="1">
      <alignment horizontal="center" vertical="center" shrinkToFit="1"/>
    </xf>
    <xf numFmtId="20" fontId="0" fillId="2" borderId="11" xfId="7" applyNumberFormat="1" applyFont="1" applyFill="1" applyBorder="1" applyAlignment="1">
      <alignment horizontal="center" vertical="center" shrinkToFit="1"/>
    </xf>
    <xf numFmtId="20" fontId="0" fillId="2" borderId="2" xfId="7" applyNumberFormat="1" applyFont="1" applyFill="1" applyBorder="1" applyAlignment="1">
      <alignment horizontal="center" vertical="center" shrinkToFit="1"/>
    </xf>
    <xf numFmtId="0" fontId="10" fillId="2" borderId="8" xfId="7" applyNumberFormat="1" applyFont="1" applyFill="1" applyBorder="1" applyAlignment="1">
      <alignment horizontal="center" vertical="center" shrinkToFit="1"/>
    </xf>
    <xf numFmtId="0" fontId="6" fillId="2" borderId="4" xfId="7" applyFont="1" applyFill="1" applyBorder="1" applyAlignment="1">
      <alignment horizontal="center" vertical="center" shrinkToFit="1"/>
    </xf>
    <xf numFmtId="0" fontId="8" fillId="2" borderId="0" xfId="7" applyFont="1" applyFill="1" applyBorder="1" applyAlignment="1">
      <alignment horizontal="center" shrinkToFit="1"/>
    </xf>
    <xf numFmtId="0" fontId="8" fillId="2" borderId="11" xfId="7" applyFont="1" applyFill="1" applyBorder="1" applyAlignment="1">
      <alignment horizontal="center" shrinkToFit="1"/>
    </xf>
    <xf numFmtId="0" fontId="8" fillId="2" borderId="7" xfId="7" applyFont="1" applyFill="1" applyBorder="1" applyAlignment="1">
      <alignment horizontal="center" shrinkToFit="1"/>
    </xf>
    <xf numFmtId="0" fontId="8" fillId="2" borderId="0" xfId="7" applyFont="1" applyFill="1" applyBorder="1" applyAlignment="1">
      <alignment horizontal="center" vertical="center" shrinkToFit="1"/>
    </xf>
    <xf numFmtId="0" fontId="8" fillId="2" borderId="7" xfId="7" applyFont="1" applyFill="1" applyBorder="1" applyAlignment="1">
      <alignment horizontal="center" vertical="center" shrinkToFit="1"/>
    </xf>
    <xf numFmtId="0" fontId="8" fillId="2" borderId="6" xfId="7" applyFont="1" applyFill="1" applyBorder="1" applyAlignment="1">
      <alignment horizontal="center" vertical="center" shrinkToFit="1"/>
    </xf>
    <xf numFmtId="0" fontId="8" fillId="2" borderId="1" xfId="7" applyFont="1" applyFill="1" applyBorder="1" applyAlignment="1">
      <alignment horizontal="center" vertical="center" shrinkToFit="1"/>
    </xf>
    <xf numFmtId="0" fontId="8" fillId="2" borderId="2" xfId="7" applyFont="1" applyFill="1" applyBorder="1" applyAlignment="1">
      <alignment horizontal="center" vertical="center" shrinkToFit="1"/>
    </xf>
    <xf numFmtId="0" fontId="3" fillId="2" borderId="6" xfId="7" applyFont="1" applyFill="1" applyBorder="1" applyAlignment="1">
      <alignment horizontal="center" vertical="center" shrinkToFit="1"/>
    </xf>
    <xf numFmtId="0" fontId="3" fillId="2" borderId="1" xfId="7" applyFont="1" applyFill="1" applyBorder="1" applyAlignment="1">
      <alignment horizontal="center" vertical="center" shrinkToFit="1"/>
    </xf>
    <xf numFmtId="0" fontId="3" fillId="2" borderId="11" xfId="7" applyFont="1" applyFill="1" applyBorder="1" applyAlignment="1">
      <alignment horizontal="center" vertical="center" shrinkToFit="1"/>
    </xf>
    <xf numFmtId="0" fontId="3" fillId="2" borderId="7" xfId="7" applyFont="1" applyFill="1" applyBorder="1" applyAlignment="1">
      <alignment horizontal="center" vertical="center" shrinkToFit="1"/>
    </xf>
    <xf numFmtId="0" fontId="3" fillId="2" borderId="2" xfId="7" applyFont="1" applyFill="1" applyBorder="1" applyAlignment="1">
      <alignment horizontal="center" vertical="center" shrinkToFit="1"/>
    </xf>
    <xf numFmtId="0" fontId="6" fillId="2" borderId="14" xfId="7" applyFont="1" applyFill="1" applyBorder="1" applyAlignment="1">
      <alignment horizontal="center" vertical="center" shrinkToFit="1"/>
    </xf>
    <xf numFmtId="0" fontId="8" fillId="2" borderId="6" xfId="7" applyFont="1" applyFill="1" applyBorder="1" applyAlignment="1">
      <alignment horizontal="center" shrinkToFit="1"/>
    </xf>
    <xf numFmtId="0" fontId="3" fillId="2" borderId="14" xfId="7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/>
    </xf>
    <xf numFmtId="176" fontId="23" fillId="0" borderId="0" xfId="0" applyNumberFormat="1" applyFont="1" applyFill="1" applyAlignment="1">
      <alignment horizontal="center" vertical="center" shrinkToFit="1"/>
    </xf>
    <xf numFmtId="176" fontId="23" fillId="0" borderId="0" xfId="0" applyNumberFormat="1" applyFont="1" applyFill="1" applyBorder="1" applyAlignment="1">
      <alignment horizontal="center" vertical="center" shrinkToFit="1"/>
    </xf>
    <xf numFmtId="56" fontId="23" fillId="0" borderId="0" xfId="0" applyNumberFormat="1" applyFont="1" applyFill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top" shrinkToFit="1"/>
    </xf>
    <xf numFmtId="0" fontId="20" fillId="0" borderId="0" xfId="0" applyFont="1" applyFill="1" applyAlignment="1">
      <alignment horizontal="center" vertical="center"/>
    </xf>
    <xf numFmtId="0" fontId="20" fillId="0" borderId="9" xfId="0" applyFont="1" applyFill="1" applyBorder="1" applyAlignment="1">
      <alignment horizontal="center" vertical="center" textRotation="255" shrinkToFit="1"/>
    </xf>
    <xf numFmtId="0" fontId="20" fillId="0" borderId="5" xfId="0" applyFont="1" applyFill="1" applyBorder="1" applyAlignment="1">
      <alignment horizontal="center" vertical="center" textRotation="255" shrinkToFit="1"/>
    </xf>
    <xf numFmtId="0" fontId="20" fillId="0" borderId="13" xfId="0" applyFont="1" applyFill="1" applyBorder="1" applyAlignment="1">
      <alignment horizontal="center" vertical="center" textRotation="255" shrinkToFit="1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3" fillId="0" borderId="6" xfId="0" quotePrefix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quotePrefix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textRotation="255"/>
    </xf>
    <xf numFmtId="0" fontId="20" fillId="0" borderId="0" xfId="0" applyFont="1" applyFill="1" applyBorder="1" applyAlignment="1">
      <alignment horizontal="right" vertical="center"/>
    </xf>
    <xf numFmtId="0" fontId="22" fillId="0" borderId="14" xfId="0" quotePrefix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56" fontId="20" fillId="0" borderId="0" xfId="0" applyNumberFormat="1" applyFont="1" applyFill="1" applyBorder="1" applyAlignment="1">
      <alignment horizontal="center" vertical="center"/>
    </xf>
    <xf numFmtId="49" fontId="22" fillId="0" borderId="4" xfId="0" quotePrefix="1" applyNumberFormat="1" applyFont="1" applyFill="1" applyBorder="1" applyAlignment="1">
      <alignment horizontal="center" vertical="center"/>
    </xf>
    <xf numFmtId="0" fontId="22" fillId="0" borderId="0" xfId="0" quotePrefix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20" fillId="0" borderId="9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 wrapText="1"/>
    </xf>
    <xf numFmtId="0" fontId="20" fillId="0" borderId="0" xfId="0" quotePrefix="1" applyFont="1" applyFill="1" applyBorder="1" applyAlignment="1">
      <alignment horizontal="center" vertical="center"/>
    </xf>
  </cellXfs>
  <cellStyles count="15">
    <cellStyle name="桁区切り [0.00] 2" xfId="1" xr:uid="{00000000-0005-0000-0000-000000000000}"/>
    <cellStyle name="標準" xfId="0" builtinId="0"/>
    <cellStyle name="標準 10" xfId="14" xr:uid="{00000000-0005-0000-0000-000002000000}"/>
    <cellStyle name="標準 2" xfId="2" xr:uid="{00000000-0005-0000-0000-000003000000}"/>
    <cellStyle name="標準 2 2" xfId="3" xr:uid="{00000000-0005-0000-0000-000004000000}"/>
    <cellStyle name="標準 2 3" xfId="4" xr:uid="{00000000-0005-0000-0000-000005000000}"/>
    <cellStyle name="標準 3" xfId="5" xr:uid="{00000000-0005-0000-0000-000006000000}"/>
    <cellStyle name="標準 4" xfId="6" xr:uid="{00000000-0005-0000-0000-000007000000}"/>
    <cellStyle name="標準 5" xfId="7" xr:uid="{00000000-0005-0000-0000-000008000000}"/>
    <cellStyle name="標準 6" xfId="8" xr:uid="{00000000-0005-0000-0000-000009000000}"/>
    <cellStyle name="標準 7" xfId="10" xr:uid="{00000000-0005-0000-0000-00000A000000}"/>
    <cellStyle name="標準 7 2" xfId="13" xr:uid="{00000000-0005-0000-0000-00000B000000}"/>
    <cellStyle name="標準 8" xfId="11" xr:uid="{00000000-0005-0000-0000-00000C000000}"/>
    <cellStyle name="標準 9" xfId="12" xr:uid="{00000000-0005-0000-0000-00000D000000}"/>
    <cellStyle name="標準_2004ｸﾗﾌﾞﾕｰｽ関東大会2次試合結果" xfId="9" xr:uid="{00000000-0005-0000-0000-00000E000000}"/>
  </cellStyles>
  <dxfs count="0"/>
  <tableStyles count="0" defaultTableStyle="TableStyleMedium9" defaultPivotStyle="PivotStyleLight16"/>
  <colors>
    <mruColors>
      <color rgb="FF0000FF"/>
      <color rgb="FF008000"/>
      <color rgb="FFFF0000"/>
      <color rgb="FFCCFFCC"/>
      <color rgb="FF00FFFF"/>
      <color rgb="FFFF3300"/>
      <color rgb="FFFF99FF"/>
      <color rgb="FFCCFF66"/>
      <color rgb="FF99FF33"/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19051</xdr:colOff>
      <xdr:row>20</xdr:row>
      <xdr:rowOff>38100</xdr:rowOff>
    </xdr:from>
    <xdr:ext cx="1272977" cy="45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6EB5438-14AA-49CF-AC3B-56621B5716BD}"/>
            </a:ext>
          </a:extLst>
        </xdr:cNvPr>
        <xdr:cNvSpPr txBox="1"/>
      </xdr:nvSpPr>
      <xdr:spPr>
        <a:xfrm>
          <a:off x="7091364" y="4805363"/>
          <a:ext cx="1272977" cy="459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UFCDREAM</a:t>
          </a:r>
          <a:r>
            <a:rPr kumimoji="1" lang="ja-JP" altLang="en-US" sz="1100"/>
            <a:t>の対戦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試合延期調整中</a:t>
          </a:r>
          <a:endParaRPr lang="ja-JP" altLang="ja-JP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300037</xdr:colOff>
      <xdr:row>20</xdr:row>
      <xdr:rowOff>42863</xdr:rowOff>
    </xdr:from>
    <xdr:ext cx="1343445" cy="45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871A119-F7CA-46C6-B360-AC16A0747127}"/>
            </a:ext>
          </a:extLst>
        </xdr:cNvPr>
        <xdr:cNvSpPr txBox="1"/>
      </xdr:nvSpPr>
      <xdr:spPr>
        <a:xfrm>
          <a:off x="6272212" y="4810126"/>
          <a:ext cx="1343445" cy="459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リヴィエールの対戦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試合延期調整中</a:t>
          </a:r>
          <a:endParaRPr lang="ja-JP" altLang="ja-JP">
            <a:effectLst/>
          </a:endParaRPr>
        </a:p>
      </xdr:txBody>
    </xdr:sp>
    <xdr:clientData/>
  </xdr:oneCellAnchor>
  <xdr:oneCellAnchor>
    <xdr:from>
      <xdr:col>22</xdr:col>
      <xdr:colOff>76200</xdr:colOff>
      <xdr:row>20</xdr:row>
      <xdr:rowOff>80963</xdr:rowOff>
    </xdr:from>
    <xdr:ext cx="857250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793F072-A4DC-4FD6-B100-C9A8E6337B17}"/>
            </a:ext>
          </a:extLst>
        </xdr:cNvPr>
        <xdr:cNvSpPr txBox="1"/>
      </xdr:nvSpPr>
      <xdr:spPr>
        <a:xfrm>
          <a:off x="5067300" y="4848226"/>
          <a:ext cx="857250" cy="27571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伊勢</a:t>
          </a:r>
          <a:r>
            <a:rPr kumimoji="1" lang="en-US" altLang="ja-JP" sz="1100"/>
            <a:t>SSS</a:t>
          </a:r>
          <a:endParaRPr kumimoji="1" lang="ja-JP" altLang="en-US" sz="1100"/>
        </a:p>
      </xdr:txBody>
    </xdr:sp>
    <xdr:clientData/>
  </xdr:oneCellAnchor>
  <xdr:oneCellAnchor>
    <xdr:from>
      <xdr:col>22</xdr:col>
      <xdr:colOff>76200</xdr:colOff>
      <xdr:row>34</xdr:row>
      <xdr:rowOff>61913</xdr:rowOff>
    </xdr:from>
    <xdr:ext cx="857250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AC451E6-07FA-4250-8F65-DD5639405140}"/>
            </a:ext>
          </a:extLst>
        </xdr:cNvPr>
        <xdr:cNvSpPr txBox="1"/>
      </xdr:nvSpPr>
      <xdr:spPr>
        <a:xfrm>
          <a:off x="5067300" y="7829551"/>
          <a:ext cx="857250" cy="27571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南部</a:t>
          </a:r>
          <a:r>
            <a:rPr kumimoji="1" lang="en-US" altLang="ja-JP" sz="1100"/>
            <a:t>FC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91FCB-AD47-4CF8-8850-94F59666F483}">
  <sheetPr>
    <tabColor rgb="FF00FFFF"/>
  </sheetPr>
  <dimension ref="A1:AW50"/>
  <sheetViews>
    <sheetView tabSelected="1" view="pageLayout" topLeftCell="A22" zoomScaleNormal="100" workbookViewId="0">
      <selection activeCell="R21" sqref="R21:V22"/>
    </sheetView>
  </sheetViews>
  <sheetFormatPr defaultColWidth="9" defaultRowHeight="12.75" x14ac:dyDescent="0.25"/>
  <cols>
    <col min="1" max="1" width="3.1328125" style="13" customWidth="1"/>
    <col min="2" max="2" width="3" style="13" customWidth="1"/>
    <col min="3" max="3" width="8.265625" style="13" customWidth="1"/>
    <col min="4" max="22" width="3" style="13" customWidth="1"/>
    <col min="23" max="24" width="7" style="13" customWidth="1"/>
    <col min="25" max="25" width="12.59765625" style="184" customWidth="1"/>
    <col min="26" max="26" width="3.1328125" style="13" customWidth="1"/>
    <col min="27" max="27" width="3" style="13" customWidth="1"/>
    <col min="28" max="28" width="8.265625" style="13" customWidth="1"/>
    <col min="29" max="47" width="2.46484375" style="13" customWidth="1"/>
    <col min="48" max="48" width="5.59765625" style="13" customWidth="1"/>
    <col min="49" max="49" width="5.265625" style="13" customWidth="1"/>
    <col min="50" max="16384" width="9" style="13"/>
  </cols>
  <sheetData>
    <row r="1" spans="1:49" ht="34.5" customHeight="1" x14ac:dyDescent="0.25">
      <c r="A1" s="236" t="s">
        <v>7</v>
      </c>
      <c r="B1" s="236"/>
      <c r="C1" s="237" t="s">
        <v>10</v>
      </c>
      <c r="D1" s="237"/>
      <c r="E1" s="237"/>
      <c r="F1" s="32"/>
      <c r="G1" s="32"/>
      <c r="H1" s="32"/>
      <c r="I1" s="32"/>
      <c r="J1" s="32"/>
      <c r="K1" s="32"/>
      <c r="L1" s="32"/>
      <c r="M1" s="32"/>
      <c r="N1" s="32"/>
      <c r="O1" s="32"/>
      <c r="P1" s="2"/>
      <c r="Q1" s="2"/>
      <c r="R1" s="2"/>
      <c r="S1" s="2"/>
      <c r="T1" s="2"/>
      <c r="U1" s="2"/>
      <c r="V1" s="2"/>
      <c r="W1" s="2"/>
      <c r="X1" s="2"/>
      <c r="Z1" s="236" t="s">
        <v>7</v>
      </c>
      <c r="AA1" s="236"/>
      <c r="AB1" s="237" t="s">
        <v>10</v>
      </c>
      <c r="AC1" s="237"/>
      <c r="AD1" s="237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2"/>
      <c r="AP1" s="2"/>
      <c r="AQ1" s="2"/>
      <c r="AR1" s="2"/>
      <c r="AS1" s="2"/>
      <c r="AT1" s="2"/>
      <c r="AU1" s="2"/>
      <c r="AV1" s="2"/>
      <c r="AW1" s="2"/>
    </row>
    <row r="2" spans="1:49" ht="17.100000000000001" customHeight="1" x14ac:dyDescent="0.25">
      <c r="A2" s="33"/>
      <c r="B2" s="238" t="str">
        <f>A1</f>
        <v>Ａ</v>
      </c>
      <c r="C2" s="239"/>
      <c r="D2" s="242" t="str">
        <f>B4</f>
        <v>山梨SSS</v>
      </c>
      <c r="E2" s="243"/>
      <c r="F2" s="244"/>
      <c r="G2" s="242" t="str">
        <f>B6</f>
        <v>リスカーレ牧丘</v>
      </c>
      <c r="H2" s="243"/>
      <c r="I2" s="244"/>
      <c r="J2" s="242" t="str">
        <f>B8</f>
        <v>双葉SSS</v>
      </c>
      <c r="K2" s="243"/>
      <c r="L2" s="244"/>
      <c r="M2" s="242" t="str">
        <f>B10</f>
        <v>プレジール敷島</v>
      </c>
      <c r="N2" s="243"/>
      <c r="O2" s="244"/>
      <c r="P2" s="248" t="s">
        <v>12</v>
      </c>
      <c r="Q2" s="248"/>
      <c r="R2" s="248"/>
      <c r="S2" s="249" t="s">
        <v>13</v>
      </c>
      <c r="T2" s="249"/>
      <c r="U2" s="249" t="s">
        <v>21</v>
      </c>
      <c r="V2" s="249"/>
      <c r="W2" s="34" t="s">
        <v>22</v>
      </c>
      <c r="X2" s="251" t="s">
        <v>11</v>
      </c>
      <c r="Y2" s="18"/>
      <c r="Z2" s="33"/>
      <c r="AA2" s="252" t="str">
        <f>Z1</f>
        <v>Ａ</v>
      </c>
      <c r="AB2" s="239"/>
      <c r="AC2" s="242" t="str">
        <f>AA4</f>
        <v>山梨SSS</v>
      </c>
      <c r="AD2" s="243"/>
      <c r="AE2" s="244"/>
      <c r="AF2" s="242" t="str">
        <f>AA6</f>
        <v>リスカーレ牧丘</v>
      </c>
      <c r="AG2" s="243"/>
      <c r="AH2" s="244"/>
      <c r="AI2" s="242" t="str">
        <f>AA8</f>
        <v>双葉SSS</v>
      </c>
      <c r="AJ2" s="243"/>
      <c r="AK2" s="244"/>
      <c r="AL2" s="242" t="str">
        <f>AA10</f>
        <v>プレジール敷島</v>
      </c>
      <c r="AM2" s="243"/>
      <c r="AN2" s="244"/>
      <c r="AO2" s="248" t="s">
        <v>12</v>
      </c>
      <c r="AP2" s="248"/>
      <c r="AQ2" s="248"/>
      <c r="AR2" s="249" t="s">
        <v>13</v>
      </c>
      <c r="AS2" s="249"/>
      <c r="AT2" s="249" t="s">
        <v>21</v>
      </c>
      <c r="AU2" s="249"/>
      <c r="AV2" s="34" t="s">
        <v>22</v>
      </c>
      <c r="AW2" s="250" t="s">
        <v>11</v>
      </c>
    </row>
    <row r="3" spans="1:49" ht="17.100000000000001" customHeight="1" x14ac:dyDescent="0.25">
      <c r="A3" s="35"/>
      <c r="B3" s="240"/>
      <c r="C3" s="241"/>
      <c r="D3" s="245"/>
      <c r="E3" s="246"/>
      <c r="F3" s="247"/>
      <c r="G3" s="245"/>
      <c r="H3" s="246"/>
      <c r="I3" s="247"/>
      <c r="J3" s="245"/>
      <c r="K3" s="246"/>
      <c r="L3" s="247"/>
      <c r="M3" s="245"/>
      <c r="N3" s="246"/>
      <c r="O3" s="247"/>
      <c r="P3" s="248"/>
      <c r="Q3" s="248"/>
      <c r="R3" s="248"/>
      <c r="S3" s="249"/>
      <c r="T3" s="249"/>
      <c r="U3" s="249"/>
      <c r="V3" s="249"/>
      <c r="W3" s="36" t="s">
        <v>23</v>
      </c>
      <c r="X3" s="251"/>
      <c r="Y3" s="18"/>
      <c r="Z3" s="35"/>
      <c r="AA3" s="253"/>
      <c r="AB3" s="241"/>
      <c r="AC3" s="245"/>
      <c r="AD3" s="246"/>
      <c r="AE3" s="247"/>
      <c r="AF3" s="245"/>
      <c r="AG3" s="246"/>
      <c r="AH3" s="247"/>
      <c r="AI3" s="245"/>
      <c r="AJ3" s="246"/>
      <c r="AK3" s="247"/>
      <c r="AL3" s="245"/>
      <c r="AM3" s="246"/>
      <c r="AN3" s="247"/>
      <c r="AO3" s="248"/>
      <c r="AP3" s="248"/>
      <c r="AQ3" s="248"/>
      <c r="AR3" s="249"/>
      <c r="AS3" s="249"/>
      <c r="AT3" s="249"/>
      <c r="AU3" s="249"/>
      <c r="AV3" s="36" t="s">
        <v>23</v>
      </c>
      <c r="AW3" s="250"/>
    </row>
    <row r="4" spans="1:49" ht="17.100000000000001" customHeight="1" x14ac:dyDescent="0.25">
      <c r="A4" s="273">
        <v>1</v>
      </c>
      <c r="B4" s="263" t="s">
        <v>170</v>
      </c>
      <c r="C4" s="264"/>
      <c r="D4" s="267"/>
      <c r="E4" s="268"/>
      <c r="F4" s="269"/>
      <c r="G4" s="182">
        <f>I21</f>
        <v>1</v>
      </c>
      <c r="H4" s="187" t="s">
        <v>16</v>
      </c>
      <c r="I4" s="187">
        <f>P21</f>
        <v>0</v>
      </c>
      <c r="J4" s="182">
        <f>I25</f>
        <v>2</v>
      </c>
      <c r="K4" s="187" t="s">
        <v>14</v>
      </c>
      <c r="L4" s="186">
        <f>P25</f>
        <v>1</v>
      </c>
      <c r="M4" s="187" t="str">
        <f>I35</f>
        <v/>
      </c>
      <c r="N4" s="187" t="s">
        <v>16</v>
      </c>
      <c r="O4" s="187" t="str">
        <f>P35</f>
        <v/>
      </c>
      <c r="P4" s="249"/>
      <c r="Q4" s="249"/>
      <c r="R4" s="249"/>
      <c r="S4" s="249"/>
      <c r="T4" s="249"/>
      <c r="U4" s="249"/>
      <c r="V4" s="249"/>
      <c r="W4" s="256"/>
      <c r="X4" s="254"/>
      <c r="Y4" s="255">
        <f>10000*P4+100*W4+S4</f>
        <v>0</v>
      </c>
      <c r="Z4" s="261">
        <v>1</v>
      </c>
      <c r="AA4" s="263" t="str">
        <f>B4</f>
        <v>山梨SSS</v>
      </c>
      <c r="AB4" s="264"/>
      <c r="AC4" s="267"/>
      <c r="AD4" s="268"/>
      <c r="AE4" s="269"/>
      <c r="AF4" s="182">
        <f>AE6</f>
        <v>0</v>
      </c>
      <c r="AG4" s="187" t="s">
        <v>16</v>
      </c>
      <c r="AH4" s="187">
        <f>AC6</f>
        <v>0</v>
      </c>
      <c r="AI4" s="182">
        <f>AE8</f>
        <v>0</v>
      </c>
      <c r="AJ4" s="187" t="s">
        <v>14</v>
      </c>
      <c r="AK4" s="186">
        <f>AC8</f>
        <v>0</v>
      </c>
      <c r="AL4" s="187">
        <f>AE10</f>
        <v>0</v>
      </c>
      <c r="AM4" s="187" t="s">
        <v>16</v>
      </c>
      <c r="AN4" s="187">
        <f>AC10</f>
        <v>0</v>
      </c>
      <c r="AO4" s="249">
        <f>(COUNTIF(AC5:AN5,"○")*3)+(COUNTIF(AC5:AN5,"△")*1)</f>
        <v>3</v>
      </c>
      <c r="AP4" s="249"/>
      <c r="AQ4" s="249"/>
      <c r="AR4" s="249">
        <f>SUM(AE4:AE11)</f>
        <v>0</v>
      </c>
      <c r="AS4" s="249"/>
      <c r="AT4" s="249">
        <f>SUM(AC4:AC11)</f>
        <v>0</v>
      </c>
      <c r="AU4" s="249"/>
      <c r="AV4" s="256">
        <f>AR4-AT4</f>
        <v>0</v>
      </c>
      <c r="AW4" s="250"/>
    </row>
    <row r="5" spans="1:49" ht="17.100000000000001" customHeight="1" x14ac:dyDescent="0.25">
      <c r="A5" s="258"/>
      <c r="B5" s="265"/>
      <c r="C5" s="266"/>
      <c r="D5" s="270"/>
      <c r="E5" s="271"/>
      <c r="F5" s="272"/>
      <c r="G5" s="258" t="str">
        <f>IF(G4="","",IF(G4-I4&gt;0,"○",IF(G4-I4=0,"△","●")))</f>
        <v>○</v>
      </c>
      <c r="H5" s="259"/>
      <c r="I5" s="260"/>
      <c r="J5" s="258" t="str">
        <f>IF(J4="","",IF(J4-L4&gt;0,"○",IF(J4-L4=0,"△","●")))</f>
        <v>○</v>
      </c>
      <c r="K5" s="259"/>
      <c r="L5" s="260"/>
      <c r="M5" s="258" t="str">
        <f>IF(M4="","",IF(M4-O4&gt;0,"○",IF(M4-O4=0,"△","●")))</f>
        <v/>
      </c>
      <c r="N5" s="259"/>
      <c r="O5" s="260"/>
      <c r="P5" s="249"/>
      <c r="Q5" s="249"/>
      <c r="R5" s="249"/>
      <c r="S5" s="249"/>
      <c r="T5" s="249"/>
      <c r="U5" s="249"/>
      <c r="V5" s="249"/>
      <c r="W5" s="257"/>
      <c r="X5" s="254"/>
      <c r="Y5" s="255"/>
      <c r="Z5" s="262"/>
      <c r="AA5" s="265"/>
      <c r="AB5" s="266"/>
      <c r="AC5" s="270"/>
      <c r="AD5" s="271"/>
      <c r="AE5" s="272"/>
      <c r="AF5" s="258" t="str">
        <f>IF(AF4="","",IF(AF4-AH4&gt;0,"○",IF(AF4-AH4=0,"△","●")))</f>
        <v>△</v>
      </c>
      <c r="AG5" s="259"/>
      <c r="AH5" s="260"/>
      <c r="AI5" s="258" t="str">
        <f>IF(AI4="","",IF(AI4-AK4&gt;0,"○",IF(AI4-AK4=0,"△","●")))</f>
        <v>△</v>
      </c>
      <c r="AJ5" s="259"/>
      <c r="AK5" s="260"/>
      <c r="AL5" s="258" t="str">
        <f>IF(AL4="","",IF(AL4-AN4&gt;0,"○",IF(AL4-AN4=0,"△","●")))</f>
        <v>△</v>
      </c>
      <c r="AM5" s="259"/>
      <c r="AN5" s="260"/>
      <c r="AO5" s="249"/>
      <c r="AP5" s="249"/>
      <c r="AQ5" s="249"/>
      <c r="AR5" s="249"/>
      <c r="AS5" s="249"/>
      <c r="AT5" s="249"/>
      <c r="AU5" s="249"/>
      <c r="AV5" s="257"/>
      <c r="AW5" s="250"/>
    </row>
    <row r="6" spans="1:49" ht="17.100000000000001" customHeight="1" x14ac:dyDescent="0.25">
      <c r="A6" s="277">
        <v>2</v>
      </c>
      <c r="B6" s="278" t="s">
        <v>171</v>
      </c>
      <c r="C6" s="279"/>
      <c r="D6" s="3">
        <f>IF(G5="","",I4)</f>
        <v>0</v>
      </c>
      <c r="E6" s="4" t="s">
        <v>16</v>
      </c>
      <c r="F6" s="5">
        <f>IF(G5="","",G4)</f>
        <v>1</v>
      </c>
      <c r="G6" s="267"/>
      <c r="H6" s="268"/>
      <c r="I6" s="269"/>
      <c r="J6" s="182" t="str">
        <f>I33</f>
        <v/>
      </c>
      <c r="K6" s="187" t="s">
        <v>14</v>
      </c>
      <c r="L6" s="186" t="str">
        <f>P33</f>
        <v/>
      </c>
      <c r="M6" s="187">
        <f>I23</f>
        <v>0</v>
      </c>
      <c r="N6" s="187" t="s">
        <v>14</v>
      </c>
      <c r="O6" s="187">
        <f>P23</f>
        <v>8</v>
      </c>
      <c r="P6" s="249"/>
      <c r="Q6" s="249"/>
      <c r="R6" s="249"/>
      <c r="S6" s="249"/>
      <c r="T6" s="249"/>
      <c r="U6" s="249"/>
      <c r="V6" s="249"/>
      <c r="W6" s="256"/>
      <c r="X6" s="254"/>
      <c r="Y6" s="255">
        <f>10000*P6+100*W6+S6</f>
        <v>0</v>
      </c>
      <c r="Z6" s="249">
        <v>2</v>
      </c>
      <c r="AA6" s="263" t="str">
        <f>B6</f>
        <v>リスカーレ牧丘</v>
      </c>
      <c r="AB6" s="264"/>
      <c r="AC6" s="3">
        <f>AO21</f>
        <v>0</v>
      </c>
      <c r="AD6" s="4" t="s">
        <v>16</v>
      </c>
      <c r="AE6" s="5">
        <f>AH21</f>
        <v>0</v>
      </c>
      <c r="AF6" s="267"/>
      <c r="AG6" s="268"/>
      <c r="AH6" s="269"/>
      <c r="AI6" s="182">
        <f>AH8</f>
        <v>0</v>
      </c>
      <c r="AJ6" s="187" t="s">
        <v>14</v>
      </c>
      <c r="AK6" s="186">
        <f>AF8</f>
        <v>0</v>
      </c>
      <c r="AL6" s="187">
        <f>AH10</f>
        <v>0</v>
      </c>
      <c r="AM6" s="187" t="s">
        <v>14</v>
      </c>
      <c r="AN6" s="187">
        <f>AF10</f>
        <v>0</v>
      </c>
      <c r="AO6" s="249">
        <f t="shared" ref="AO6" si="0">(COUNTIF(AC7:AN7,"○")*3)+(COUNTIF(AC7:AN7,"△")*1)</f>
        <v>3</v>
      </c>
      <c r="AP6" s="249"/>
      <c r="AQ6" s="249"/>
      <c r="AR6" s="249">
        <f>SUM(AH4:AH11)</f>
        <v>0</v>
      </c>
      <c r="AS6" s="249"/>
      <c r="AT6" s="249">
        <f>SUM(AF4:AF11)</f>
        <v>0</v>
      </c>
      <c r="AU6" s="249"/>
      <c r="AV6" s="256">
        <f t="shared" ref="AV6" si="1">AR6-AT6</f>
        <v>0</v>
      </c>
      <c r="AW6" s="250"/>
    </row>
    <row r="7" spans="1:49" ht="17.100000000000001" customHeight="1" x14ac:dyDescent="0.25">
      <c r="A7" s="277"/>
      <c r="B7" s="280"/>
      <c r="C7" s="281"/>
      <c r="D7" s="274" t="str">
        <f>IF(D6="","",IF(D6-F6&gt;0,"○",IF(D6-F6=0,"△","●")))</f>
        <v>●</v>
      </c>
      <c r="E7" s="275"/>
      <c r="F7" s="276"/>
      <c r="G7" s="270"/>
      <c r="H7" s="271"/>
      <c r="I7" s="272"/>
      <c r="J7" s="258" t="str">
        <f>IF(J6="","",IF(J6-L6&gt;0,"○",IF(J6-L6=0,"△","●")))</f>
        <v/>
      </c>
      <c r="K7" s="259"/>
      <c r="L7" s="260"/>
      <c r="M7" s="258" t="str">
        <f>IF(M6="","",IF(M6-O6&gt;0,"○",IF(M6-O6=0,"△","●")))</f>
        <v>●</v>
      </c>
      <c r="N7" s="259"/>
      <c r="O7" s="260"/>
      <c r="P7" s="249"/>
      <c r="Q7" s="249"/>
      <c r="R7" s="249"/>
      <c r="S7" s="249"/>
      <c r="T7" s="249"/>
      <c r="U7" s="249"/>
      <c r="V7" s="249"/>
      <c r="W7" s="257"/>
      <c r="X7" s="254"/>
      <c r="Y7" s="255"/>
      <c r="Z7" s="249"/>
      <c r="AA7" s="265"/>
      <c r="AB7" s="266"/>
      <c r="AC7" s="274" t="str">
        <f>IF(AC6="","",IF(AC6-AE6&gt;0,"○",IF(AC6-AE6=0,"△","●")))</f>
        <v>△</v>
      </c>
      <c r="AD7" s="275"/>
      <c r="AE7" s="276"/>
      <c r="AF7" s="270"/>
      <c r="AG7" s="271"/>
      <c r="AH7" s="272"/>
      <c r="AI7" s="258" t="str">
        <f>IF(AI6="","",IF(AI6-AK6&gt;0,"○",IF(AI6-AK6=0,"△","●")))</f>
        <v>△</v>
      </c>
      <c r="AJ7" s="259"/>
      <c r="AK7" s="260"/>
      <c r="AL7" s="258" t="str">
        <f>IF(AL6="","",IF(AL6-AN6&gt;0,"○",IF(AL6-AN6=0,"△","●")))</f>
        <v>△</v>
      </c>
      <c r="AM7" s="259"/>
      <c r="AN7" s="260"/>
      <c r="AO7" s="249"/>
      <c r="AP7" s="249"/>
      <c r="AQ7" s="249"/>
      <c r="AR7" s="249"/>
      <c r="AS7" s="249"/>
      <c r="AT7" s="249"/>
      <c r="AU7" s="249"/>
      <c r="AV7" s="257"/>
      <c r="AW7" s="250"/>
    </row>
    <row r="8" spans="1:49" ht="17.100000000000001" customHeight="1" x14ac:dyDescent="0.25">
      <c r="A8" s="273">
        <v>3</v>
      </c>
      <c r="B8" s="263" t="s">
        <v>35</v>
      </c>
      <c r="C8" s="264"/>
      <c r="D8" s="3">
        <f>IF(J5="","",L4)</f>
        <v>1</v>
      </c>
      <c r="E8" s="4" t="s">
        <v>16</v>
      </c>
      <c r="F8" s="5">
        <f>IF(J5="","",J4)</f>
        <v>2</v>
      </c>
      <c r="G8" s="3" t="str">
        <f>IF(J7="","",L6)</f>
        <v/>
      </c>
      <c r="H8" s="4" t="s">
        <v>16</v>
      </c>
      <c r="I8" s="5" t="str">
        <f>IF(J7="","",J6)</f>
        <v/>
      </c>
      <c r="J8" s="267"/>
      <c r="K8" s="268"/>
      <c r="L8" s="269"/>
      <c r="M8" s="182">
        <f>I19</f>
        <v>0</v>
      </c>
      <c r="N8" s="187" t="s">
        <v>14</v>
      </c>
      <c r="O8" s="186">
        <f>P19</f>
        <v>2</v>
      </c>
      <c r="P8" s="249"/>
      <c r="Q8" s="249"/>
      <c r="R8" s="249"/>
      <c r="S8" s="249"/>
      <c r="T8" s="249"/>
      <c r="U8" s="249"/>
      <c r="V8" s="249"/>
      <c r="W8" s="256"/>
      <c r="X8" s="254"/>
      <c r="Y8" s="255">
        <f>10000*P8+100*W8+S8</f>
        <v>0</v>
      </c>
      <c r="Z8" s="261">
        <v>3</v>
      </c>
      <c r="AA8" s="263" t="str">
        <f>B8</f>
        <v>双葉SSS</v>
      </c>
      <c r="AB8" s="264"/>
      <c r="AC8" s="3">
        <f>AO25</f>
        <v>0</v>
      </c>
      <c r="AD8" s="4" t="s">
        <v>16</v>
      </c>
      <c r="AE8" s="5">
        <f>AH25</f>
        <v>0</v>
      </c>
      <c r="AF8" s="4">
        <f>AO33</f>
        <v>0</v>
      </c>
      <c r="AG8" s="4" t="s">
        <v>16</v>
      </c>
      <c r="AH8" s="5">
        <f>AH33</f>
        <v>0</v>
      </c>
      <c r="AI8" s="267"/>
      <c r="AJ8" s="268"/>
      <c r="AK8" s="269"/>
      <c r="AL8" s="182">
        <f>AK10</f>
        <v>0</v>
      </c>
      <c r="AM8" s="187" t="s">
        <v>14</v>
      </c>
      <c r="AN8" s="186">
        <f>AI10</f>
        <v>0</v>
      </c>
      <c r="AO8" s="249">
        <f t="shared" ref="AO8" si="2">(COUNTIF(AC9:AN9,"○")*3)+(COUNTIF(AC9:AN9,"△")*1)</f>
        <v>3</v>
      </c>
      <c r="AP8" s="249"/>
      <c r="AQ8" s="249"/>
      <c r="AR8" s="249">
        <f>SUM(AK4:AK11)</f>
        <v>0</v>
      </c>
      <c r="AS8" s="249"/>
      <c r="AT8" s="249">
        <f>SUM(AI4:AI11)</f>
        <v>0</v>
      </c>
      <c r="AU8" s="249"/>
      <c r="AV8" s="256">
        <f t="shared" ref="AV8" si="3">AR8-AT8</f>
        <v>0</v>
      </c>
      <c r="AW8" s="250"/>
    </row>
    <row r="9" spans="1:49" ht="17.100000000000001" customHeight="1" x14ac:dyDescent="0.25">
      <c r="A9" s="258"/>
      <c r="B9" s="265"/>
      <c r="C9" s="266"/>
      <c r="D9" s="274" t="str">
        <f>IF(D8="","",IF(D8-F8&gt;0,"○",IF(D8-F8=0,"△","●")))</f>
        <v>●</v>
      </c>
      <c r="E9" s="275"/>
      <c r="F9" s="276"/>
      <c r="G9" s="274" t="str">
        <f>IF(G8="","",IF(G8-I8&gt;0,"○",IF(G8-I8=0,"△","●")))</f>
        <v/>
      </c>
      <c r="H9" s="275"/>
      <c r="I9" s="276"/>
      <c r="J9" s="270"/>
      <c r="K9" s="271"/>
      <c r="L9" s="272"/>
      <c r="M9" s="258" t="str">
        <f>IF(M8="","",IF(M8-O8&gt;0,"○",IF(M8-O8=0,"△","●")))</f>
        <v>●</v>
      </c>
      <c r="N9" s="259"/>
      <c r="O9" s="260"/>
      <c r="P9" s="249"/>
      <c r="Q9" s="249"/>
      <c r="R9" s="249"/>
      <c r="S9" s="249"/>
      <c r="T9" s="249"/>
      <c r="U9" s="249"/>
      <c r="V9" s="249"/>
      <c r="W9" s="257"/>
      <c r="X9" s="254"/>
      <c r="Y9" s="255"/>
      <c r="Z9" s="262"/>
      <c r="AA9" s="265"/>
      <c r="AB9" s="266"/>
      <c r="AC9" s="274" t="str">
        <f>IF(AC8="","",IF(AC8-AE8&gt;0,"○",IF(AC8-AE8=0,"△","●")))</f>
        <v>△</v>
      </c>
      <c r="AD9" s="275"/>
      <c r="AE9" s="276"/>
      <c r="AF9" s="274" t="str">
        <f>IF(AF8="","",IF(AF8-AH8&gt;0,"○",IF(AF8-AH8=0,"△","●")))</f>
        <v>△</v>
      </c>
      <c r="AG9" s="275"/>
      <c r="AH9" s="276"/>
      <c r="AI9" s="270"/>
      <c r="AJ9" s="271"/>
      <c r="AK9" s="272"/>
      <c r="AL9" s="258" t="str">
        <f>IF(AL8="","",IF(AL8-AN8&gt;0,"○",IF(AL8-AN8=0,"△","●")))</f>
        <v>△</v>
      </c>
      <c r="AM9" s="259"/>
      <c r="AN9" s="260"/>
      <c r="AO9" s="249"/>
      <c r="AP9" s="249"/>
      <c r="AQ9" s="249"/>
      <c r="AR9" s="249"/>
      <c r="AS9" s="249"/>
      <c r="AT9" s="249"/>
      <c r="AU9" s="249"/>
      <c r="AV9" s="257"/>
      <c r="AW9" s="250"/>
    </row>
    <row r="10" spans="1:49" ht="17.100000000000001" customHeight="1" x14ac:dyDescent="0.25">
      <c r="A10" s="277">
        <v>4</v>
      </c>
      <c r="B10" s="263" t="s">
        <v>39</v>
      </c>
      <c r="C10" s="264"/>
      <c r="D10" s="3" t="str">
        <f>IF(M5="","",O4)</f>
        <v/>
      </c>
      <c r="E10" s="4" t="s">
        <v>16</v>
      </c>
      <c r="F10" s="5" t="str">
        <f>IF(M5="","",M4)</f>
        <v/>
      </c>
      <c r="G10" s="3">
        <f>IF(M7="","",O6)</f>
        <v>8</v>
      </c>
      <c r="H10" s="4" t="s">
        <v>16</v>
      </c>
      <c r="I10" s="5">
        <f>IF(M7="","",M6)</f>
        <v>0</v>
      </c>
      <c r="J10" s="3">
        <f>IF(M9="","",O8)</f>
        <v>2</v>
      </c>
      <c r="K10" s="4" t="s">
        <v>16</v>
      </c>
      <c r="L10" s="5">
        <f>IF(M9="","",M8)</f>
        <v>0</v>
      </c>
      <c r="M10" s="267"/>
      <c r="N10" s="268"/>
      <c r="O10" s="269"/>
      <c r="P10" s="249"/>
      <c r="Q10" s="249"/>
      <c r="R10" s="249"/>
      <c r="S10" s="249"/>
      <c r="T10" s="249"/>
      <c r="U10" s="249"/>
      <c r="V10" s="249"/>
      <c r="W10" s="256"/>
      <c r="X10" s="254"/>
      <c r="Y10" s="255">
        <f>10000*P10+100*W10+S10</f>
        <v>0</v>
      </c>
      <c r="Z10" s="249">
        <v>4</v>
      </c>
      <c r="AA10" s="263" t="str">
        <f>B10</f>
        <v>プレジール敷島</v>
      </c>
      <c r="AB10" s="264"/>
      <c r="AC10" s="3">
        <f>AO35</f>
        <v>0</v>
      </c>
      <c r="AD10" s="4" t="s">
        <v>14</v>
      </c>
      <c r="AE10" s="5">
        <f>AH35</f>
        <v>0</v>
      </c>
      <c r="AF10" s="4">
        <f>AO23</f>
        <v>0</v>
      </c>
      <c r="AG10" s="4" t="s">
        <v>16</v>
      </c>
      <c r="AH10" s="4">
        <f>AH23</f>
        <v>0</v>
      </c>
      <c r="AI10" s="3">
        <f>AO19</f>
        <v>0</v>
      </c>
      <c r="AJ10" s="4" t="s">
        <v>16</v>
      </c>
      <c r="AK10" s="5">
        <f>AH19</f>
        <v>0</v>
      </c>
      <c r="AL10" s="267"/>
      <c r="AM10" s="268"/>
      <c r="AN10" s="269"/>
      <c r="AO10" s="249">
        <f t="shared" ref="AO10" si="4">(COUNTIF(AC11:AN11,"○")*3)+(COUNTIF(AC11:AN11,"△")*1)</f>
        <v>3</v>
      </c>
      <c r="AP10" s="249"/>
      <c r="AQ10" s="249"/>
      <c r="AR10" s="249">
        <f>SUM(AN4:AN11)</f>
        <v>0</v>
      </c>
      <c r="AS10" s="249"/>
      <c r="AT10" s="249">
        <f>SUM(AL4:AL11)</f>
        <v>0</v>
      </c>
      <c r="AU10" s="249"/>
      <c r="AV10" s="256">
        <f t="shared" ref="AV10" si="5">AR10-AT10</f>
        <v>0</v>
      </c>
      <c r="AW10" s="250"/>
    </row>
    <row r="11" spans="1:49" ht="17.100000000000001" customHeight="1" x14ac:dyDescent="0.25">
      <c r="A11" s="277"/>
      <c r="B11" s="265"/>
      <c r="C11" s="266"/>
      <c r="D11" s="274" t="str">
        <f>IF(D10="","",IF(D10-F10&gt;0,"○",IF(D10-F10=0,"△","●")))</f>
        <v/>
      </c>
      <c r="E11" s="275"/>
      <c r="F11" s="276"/>
      <c r="G11" s="274" t="str">
        <f>IF(G10="","",IF(G10-I10&gt;0,"○",IF(G10-I10=0,"△","●")))</f>
        <v>○</v>
      </c>
      <c r="H11" s="275"/>
      <c r="I11" s="276"/>
      <c r="J11" s="274" t="str">
        <f>IF(J10="","",IF(J10-L10&gt;0,"○",IF(J10-L10=0,"△","●")))</f>
        <v>○</v>
      </c>
      <c r="K11" s="275"/>
      <c r="L11" s="276"/>
      <c r="M11" s="270"/>
      <c r="N11" s="271"/>
      <c r="O11" s="272"/>
      <c r="P11" s="249"/>
      <c r="Q11" s="249"/>
      <c r="R11" s="249"/>
      <c r="S11" s="249"/>
      <c r="T11" s="249"/>
      <c r="U11" s="249"/>
      <c r="V11" s="249"/>
      <c r="W11" s="257"/>
      <c r="X11" s="254"/>
      <c r="Y11" s="255"/>
      <c r="Z11" s="249"/>
      <c r="AA11" s="265"/>
      <c r="AB11" s="266"/>
      <c r="AC11" s="274" t="str">
        <f>IF(AC10="","",IF(AC10-AE10&gt;0,"○",IF(AC10-AE10=0,"△","●")))</f>
        <v>△</v>
      </c>
      <c r="AD11" s="275"/>
      <c r="AE11" s="276"/>
      <c r="AF11" s="274" t="str">
        <f>IF(AF10="","",IF(AF10-AH10&gt;0,"○",IF(AF10-AH10=0,"△","●")))</f>
        <v>△</v>
      </c>
      <c r="AG11" s="275"/>
      <c r="AH11" s="276"/>
      <c r="AI11" s="274" t="str">
        <f>IF(AI10="","",IF(AI10-AK10&gt;0,"○",IF(AI10-AK10=0,"△","●")))</f>
        <v>△</v>
      </c>
      <c r="AJ11" s="275"/>
      <c r="AK11" s="276"/>
      <c r="AL11" s="270"/>
      <c r="AM11" s="271"/>
      <c r="AN11" s="272"/>
      <c r="AO11" s="249"/>
      <c r="AP11" s="249"/>
      <c r="AQ11" s="249"/>
      <c r="AR11" s="249"/>
      <c r="AS11" s="249"/>
      <c r="AT11" s="249"/>
      <c r="AU11" s="249"/>
      <c r="AV11" s="257"/>
      <c r="AW11" s="250"/>
    </row>
    <row r="12" spans="1:49" ht="17.100000000000001" customHeight="1" x14ac:dyDescent="0.25">
      <c r="A12" s="28"/>
      <c r="B12" s="50"/>
      <c r="C12" s="50"/>
      <c r="D12" s="204"/>
      <c r="E12" s="204"/>
      <c r="F12" s="204"/>
      <c r="G12" s="204"/>
      <c r="H12" s="204"/>
      <c r="I12" s="204"/>
      <c r="J12" s="204"/>
      <c r="K12" s="204"/>
      <c r="L12" s="204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97"/>
      <c r="X12" s="205"/>
      <c r="Y12" s="188"/>
      <c r="Z12" s="28"/>
      <c r="AA12" s="50"/>
      <c r="AB12" s="50"/>
      <c r="AC12" s="204"/>
      <c r="AD12" s="204"/>
      <c r="AE12" s="204"/>
      <c r="AF12" s="204"/>
      <c r="AG12" s="204"/>
      <c r="AH12" s="204"/>
      <c r="AI12" s="204"/>
      <c r="AJ12" s="204"/>
      <c r="AK12" s="204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197"/>
      <c r="AW12" s="18"/>
    </row>
    <row r="13" spans="1:49" ht="17.100000000000001" customHeight="1" thickBot="1" x14ac:dyDescent="0.3">
      <c r="A13" s="28"/>
      <c r="B13" s="227" t="s">
        <v>176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8"/>
      <c r="W13" s="197"/>
      <c r="X13" s="205"/>
      <c r="Y13" s="188"/>
      <c r="Z13" s="28"/>
      <c r="AA13" s="50"/>
      <c r="AB13" s="50"/>
      <c r="AC13" s="204"/>
      <c r="AD13" s="204"/>
      <c r="AE13" s="204"/>
      <c r="AF13" s="204"/>
      <c r="AG13" s="204"/>
      <c r="AH13" s="204"/>
      <c r="AI13" s="204"/>
      <c r="AJ13" s="204"/>
      <c r="AK13" s="204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197"/>
      <c r="AW13" s="18"/>
    </row>
    <row r="14" spans="1:49" ht="27" customHeight="1" x14ac:dyDescent="0.25">
      <c r="A14" s="184"/>
      <c r="B14" s="228" t="s">
        <v>174</v>
      </c>
      <c r="C14" s="229"/>
      <c r="D14" s="232"/>
      <c r="E14" s="232"/>
      <c r="F14" s="232" t="str">
        <f>B4</f>
        <v>山梨SSS</v>
      </c>
      <c r="G14" s="232"/>
      <c r="H14" s="232"/>
      <c r="I14" s="232"/>
      <c r="J14" s="232"/>
      <c r="K14" s="232"/>
      <c r="L14" s="232" t="str">
        <f>B6</f>
        <v>リスカーレ牧丘</v>
      </c>
      <c r="M14" s="232"/>
      <c r="N14" s="232"/>
      <c r="O14" s="232"/>
      <c r="P14" s="232"/>
      <c r="Q14" s="232"/>
      <c r="R14" s="232"/>
      <c r="S14" s="232"/>
      <c r="T14" s="232"/>
      <c r="U14" s="233"/>
      <c r="V14" s="183"/>
      <c r="W14" s="183"/>
      <c r="X14" s="18"/>
      <c r="Y14" s="18"/>
      <c r="Z14" s="184"/>
      <c r="AA14" s="184"/>
      <c r="AB14" s="184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83"/>
      <c r="AP14" s="183"/>
      <c r="AQ14" s="183"/>
      <c r="AR14" s="183"/>
      <c r="AS14" s="183"/>
      <c r="AT14" s="183"/>
      <c r="AU14" s="183"/>
      <c r="AV14" s="183"/>
      <c r="AW14" s="18"/>
    </row>
    <row r="15" spans="1:49" ht="27" customHeight="1" thickBot="1" x14ac:dyDescent="0.3">
      <c r="B15" s="230" t="s">
        <v>175</v>
      </c>
      <c r="C15" s="231"/>
      <c r="D15" s="234"/>
      <c r="E15" s="234"/>
      <c r="F15" s="234" t="str">
        <f>B8</f>
        <v>双葉SSS</v>
      </c>
      <c r="G15" s="234"/>
      <c r="H15" s="234"/>
      <c r="I15" s="234"/>
      <c r="J15" s="234"/>
      <c r="K15" s="234"/>
      <c r="L15" s="234" t="str">
        <f>B10</f>
        <v>プレジール敷島</v>
      </c>
      <c r="M15" s="234"/>
      <c r="N15" s="234"/>
      <c r="O15" s="234"/>
      <c r="P15" s="234"/>
      <c r="Q15" s="234"/>
      <c r="R15" s="234"/>
      <c r="S15" s="234"/>
      <c r="T15" s="234"/>
      <c r="U15" s="235"/>
      <c r="V15" s="183"/>
      <c r="W15" s="183"/>
      <c r="X15" s="18"/>
      <c r="Y15" s="18"/>
      <c r="AA15" s="184"/>
      <c r="AB15" s="184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83"/>
      <c r="AP15" s="183"/>
      <c r="AQ15" s="183"/>
      <c r="AR15" s="183"/>
      <c r="AS15" s="183"/>
      <c r="AT15" s="183"/>
      <c r="AU15" s="183"/>
      <c r="AV15" s="183"/>
      <c r="AW15" s="18"/>
    </row>
    <row r="16" spans="1:49" ht="17.100000000000001" customHeight="1" x14ac:dyDescent="0.25">
      <c r="B16" s="206"/>
      <c r="C16" s="207"/>
      <c r="D16" s="208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197"/>
      <c r="W16" s="197"/>
      <c r="X16" s="18"/>
      <c r="Y16" s="18"/>
      <c r="AA16" s="200"/>
      <c r="AB16" s="200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97"/>
      <c r="AP16" s="197"/>
      <c r="AQ16" s="197"/>
      <c r="AR16" s="197"/>
      <c r="AS16" s="197"/>
      <c r="AT16" s="197"/>
      <c r="AU16" s="197"/>
      <c r="AV16" s="197"/>
      <c r="AW16" s="18"/>
    </row>
    <row r="17" spans="1:49" ht="17.100000000000001" customHeight="1" x14ac:dyDescent="0.25">
      <c r="A17" s="299" t="s">
        <v>0</v>
      </c>
      <c r="B17" s="301">
        <v>44325</v>
      </c>
      <c r="C17" s="244"/>
      <c r="D17" s="300" t="str">
        <f>B2</f>
        <v>Ａ</v>
      </c>
      <c r="E17" s="282"/>
      <c r="F17" s="282" t="s">
        <v>10</v>
      </c>
      <c r="G17" s="282"/>
      <c r="H17" s="282"/>
      <c r="I17" s="37"/>
      <c r="J17" s="282" t="s">
        <v>24</v>
      </c>
      <c r="K17" s="282"/>
      <c r="L17" s="282"/>
      <c r="M17" s="282"/>
      <c r="N17" s="282" t="s">
        <v>172</v>
      </c>
      <c r="O17" s="282"/>
      <c r="P17" s="282"/>
      <c r="Q17" s="282"/>
      <c r="R17" s="282"/>
      <c r="S17" s="282"/>
      <c r="T17" s="282"/>
      <c r="U17" s="282"/>
      <c r="V17" s="264"/>
      <c r="W17" s="284" t="s">
        <v>25</v>
      </c>
      <c r="X17" s="261" t="s">
        <v>2</v>
      </c>
      <c r="Y17" s="19"/>
      <c r="Z17" s="299" t="s">
        <v>0</v>
      </c>
      <c r="AA17" s="242" t="s">
        <v>1</v>
      </c>
      <c r="AB17" s="244"/>
      <c r="AC17" s="300" t="str">
        <f>AA2</f>
        <v>Ａ</v>
      </c>
      <c r="AD17" s="282"/>
      <c r="AE17" s="282" t="s">
        <v>10</v>
      </c>
      <c r="AF17" s="282"/>
      <c r="AG17" s="282"/>
      <c r="AH17" s="37"/>
      <c r="AI17" s="282" t="s">
        <v>24</v>
      </c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64"/>
      <c r="AV17" s="284" t="s">
        <v>25</v>
      </c>
      <c r="AW17" s="261" t="s">
        <v>2</v>
      </c>
    </row>
    <row r="18" spans="1:49" ht="17.100000000000001" customHeight="1" x14ac:dyDescent="0.25">
      <c r="A18" s="299"/>
      <c r="B18" s="245"/>
      <c r="C18" s="247"/>
      <c r="D18" s="265"/>
      <c r="E18" s="283"/>
      <c r="F18" s="283"/>
      <c r="G18" s="283"/>
      <c r="H18" s="283"/>
      <c r="I18" s="185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66"/>
      <c r="W18" s="285"/>
      <c r="X18" s="285"/>
      <c r="Y18" s="19"/>
      <c r="Z18" s="299"/>
      <c r="AA18" s="245"/>
      <c r="AB18" s="247"/>
      <c r="AC18" s="265"/>
      <c r="AD18" s="283"/>
      <c r="AE18" s="283"/>
      <c r="AF18" s="283"/>
      <c r="AG18" s="283"/>
      <c r="AH18" s="185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66"/>
      <c r="AV18" s="285"/>
      <c r="AW18" s="285"/>
    </row>
    <row r="19" spans="1:49" ht="17.100000000000001" customHeight="1" x14ac:dyDescent="0.3">
      <c r="A19" s="286">
        <v>1</v>
      </c>
      <c r="B19" s="287">
        <v>0.4375</v>
      </c>
      <c r="C19" s="288"/>
      <c r="D19" s="291" t="str">
        <f>B8</f>
        <v>双葉SSS</v>
      </c>
      <c r="E19" s="291"/>
      <c r="F19" s="291"/>
      <c r="G19" s="291"/>
      <c r="H19" s="291"/>
      <c r="I19" s="293">
        <f>IF(L19:L20="","",(L19+L20))</f>
        <v>0</v>
      </c>
      <c r="J19" s="294"/>
      <c r="K19" s="297" t="s">
        <v>17</v>
      </c>
      <c r="L19" s="176">
        <v>0</v>
      </c>
      <c r="M19" s="176" t="s">
        <v>16</v>
      </c>
      <c r="N19" s="176">
        <v>0</v>
      </c>
      <c r="O19" s="297" t="s">
        <v>18</v>
      </c>
      <c r="P19" s="303">
        <f>IF(N19:N20="","",(N19+N20))</f>
        <v>2</v>
      </c>
      <c r="Q19" s="304"/>
      <c r="R19" s="300" t="str">
        <f>B10</f>
        <v>プレジール敷島</v>
      </c>
      <c r="S19" s="282"/>
      <c r="T19" s="282"/>
      <c r="U19" s="282"/>
      <c r="V19" s="264"/>
      <c r="W19" s="302" t="str">
        <f>B6</f>
        <v>リスカーレ牧丘</v>
      </c>
      <c r="X19" s="302" t="str">
        <f>B4</f>
        <v>山梨SSS</v>
      </c>
      <c r="Y19" s="19"/>
      <c r="Z19" s="286">
        <v>1</v>
      </c>
      <c r="AA19" s="287">
        <f>B19</f>
        <v>0.4375</v>
      </c>
      <c r="AB19" s="288"/>
      <c r="AC19" s="307" t="str">
        <f>D19</f>
        <v>双葉SSS</v>
      </c>
      <c r="AD19" s="307"/>
      <c r="AE19" s="307"/>
      <c r="AF19" s="307"/>
      <c r="AG19" s="307"/>
      <c r="AH19" s="309"/>
      <c r="AI19" s="310"/>
      <c r="AJ19" s="313" t="s">
        <v>17</v>
      </c>
      <c r="AK19" s="1"/>
      <c r="AL19" s="7" t="s">
        <v>16</v>
      </c>
      <c r="AM19" s="1"/>
      <c r="AN19" s="315" t="s">
        <v>18</v>
      </c>
      <c r="AO19" s="300"/>
      <c r="AP19" s="264"/>
      <c r="AQ19" s="307" t="str">
        <f>R19</f>
        <v>プレジール敷島</v>
      </c>
      <c r="AR19" s="307"/>
      <c r="AS19" s="307"/>
      <c r="AT19" s="307"/>
      <c r="AU19" s="307"/>
      <c r="AV19" s="302" t="str">
        <f>W19</f>
        <v>リスカーレ牧丘</v>
      </c>
      <c r="AW19" s="302" t="str">
        <f>X19</f>
        <v>山梨SSS</v>
      </c>
    </row>
    <row r="20" spans="1:49" ht="17.100000000000001" customHeight="1" x14ac:dyDescent="0.3">
      <c r="A20" s="286"/>
      <c r="B20" s="289"/>
      <c r="C20" s="290"/>
      <c r="D20" s="292"/>
      <c r="E20" s="292"/>
      <c r="F20" s="292"/>
      <c r="G20" s="292"/>
      <c r="H20" s="292"/>
      <c r="I20" s="295"/>
      <c r="J20" s="296"/>
      <c r="K20" s="298"/>
      <c r="L20" s="177">
        <v>0</v>
      </c>
      <c r="M20" s="177" t="s">
        <v>16</v>
      </c>
      <c r="N20" s="177">
        <v>2</v>
      </c>
      <c r="O20" s="298"/>
      <c r="P20" s="305"/>
      <c r="Q20" s="306"/>
      <c r="R20" s="265"/>
      <c r="S20" s="283"/>
      <c r="T20" s="283"/>
      <c r="U20" s="283"/>
      <c r="V20" s="266"/>
      <c r="W20" s="285"/>
      <c r="X20" s="285"/>
      <c r="Y20" s="19"/>
      <c r="Z20" s="286"/>
      <c r="AA20" s="289"/>
      <c r="AB20" s="290"/>
      <c r="AC20" s="308"/>
      <c r="AD20" s="308"/>
      <c r="AE20" s="308"/>
      <c r="AF20" s="308"/>
      <c r="AG20" s="308"/>
      <c r="AH20" s="311"/>
      <c r="AI20" s="312"/>
      <c r="AJ20" s="314"/>
      <c r="AK20" s="2"/>
      <c r="AL20" s="8" t="s">
        <v>16</v>
      </c>
      <c r="AM20" s="2"/>
      <c r="AN20" s="316"/>
      <c r="AO20" s="265"/>
      <c r="AP20" s="266"/>
      <c r="AQ20" s="308"/>
      <c r="AR20" s="308"/>
      <c r="AS20" s="308"/>
      <c r="AT20" s="308"/>
      <c r="AU20" s="308"/>
      <c r="AV20" s="285"/>
      <c r="AW20" s="285"/>
    </row>
    <row r="21" spans="1:49" ht="17.100000000000001" customHeight="1" x14ac:dyDescent="0.3">
      <c r="A21" s="286">
        <v>2</v>
      </c>
      <c r="B21" s="287">
        <v>0.47916666666666669</v>
      </c>
      <c r="C21" s="288"/>
      <c r="D21" s="292" t="str">
        <f>B4</f>
        <v>山梨SSS</v>
      </c>
      <c r="E21" s="292"/>
      <c r="F21" s="292"/>
      <c r="G21" s="292"/>
      <c r="H21" s="292"/>
      <c r="I21" s="293">
        <f t="shared" ref="I21" si="6">IF(L21:L22="","",(L21+L22))</f>
        <v>1</v>
      </c>
      <c r="J21" s="294"/>
      <c r="K21" s="297" t="s">
        <v>17</v>
      </c>
      <c r="L21" s="176">
        <v>0</v>
      </c>
      <c r="M21" s="176" t="s">
        <v>16</v>
      </c>
      <c r="N21" s="176">
        <v>0</v>
      </c>
      <c r="O21" s="297" t="s">
        <v>18</v>
      </c>
      <c r="P21" s="303">
        <f t="shared" ref="P21" si="7">IF(N21:N22="","",(N21+N22))</f>
        <v>0</v>
      </c>
      <c r="Q21" s="304"/>
      <c r="R21" s="300" t="str">
        <f>B6</f>
        <v>リスカーレ牧丘</v>
      </c>
      <c r="S21" s="282"/>
      <c r="T21" s="282"/>
      <c r="U21" s="282"/>
      <c r="V21" s="264"/>
      <c r="W21" s="302" t="str">
        <f>B8</f>
        <v>双葉SSS</v>
      </c>
      <c r="X21" s="302" t="str">
        <f>B10</f>
        <v>プレジール敷島</v>
      </c>
      <c r="Y21" s="19"/>
      <c r="Z21" s="286">
        <v>2</v>
      </c>
      <c r="AA21" s="287">
        <f>B21</f>
        <v>0.47916666666666669</v>
      </c>
      <c r="AB21" s="288"/>
      <c r="AC21" s="307" t="str">
        <f>D21</f>
        <v>山梨SSS</v>
      </c>
      <c r="AD21" s="307"/>
      <c r="AE21" s="307"/>
      <c r="AF21" s="307"/>
      <c r="AG21" s="307"/>
      <c r="AH21" s="309"/>
      <c r="AI21" s="310"/>
      <c r="AJ21" s="313" t="s">
        <v>17</v>
      </c>
      <c r="AK21" s="1"/>
      <c r="AL21" s="7" t="s">
        <v>16</v>
      </c>
      <c r="AM21" s="1"/>
      <c r="AN21" s="315" t="s">
        <v>18</v>
      </c>
      <c r="AO21" s="300"/>
      <c r="AP21" s="264"/>
      <c r="AQ21" s="307" t="str">
        <f>R21</f>
        <v>リスカーレ牧丘</v>
      </c>
      <c r="AR21" s="307"/>
      <c r="AS21" s="307"/>
      <c r="AT21" s="307"/>
      <c r="AU21" s="307"/>
      <c r="AV21" s="302" t="str">
        <f>W21</f>
        <v>双葉SSS</v>
      </c>
      <c r="AW21" s="302" t="str">
        <f t="shared" ref="AW21" si="8">X21</f>
        <v>プレジール敷島</v>
      </c>
    </row>
    <row r="22" spans="1:49" ht="17.100000000000001" customHeight="1" x14ac:dyDescent="0.3">
      <c r="A22" s="286"/>
      <c r="B22" s="289"/>
      <c r="C22" s="290"/>
      <c r="D22" s="292"/>
      <c r="E22" s="292"/>
      <c r="F22" s="292"/>
      <c r="G22" s="292"/>
      <c r="H22" s="292"/>
      <c r="I22" s="295"/>
      <c r="J22" s="296"/>
      <c r="K22" s="298"/>
      <c r="L22" s="177">
        <v>1</v>
      </c>
      <c r="M22" s="177" t="s">
        <v>16</v>
      </c>
      <c r="N22" s="177">
        <v>0</v>
      </c>
      <c r="O22" s="298"/>
      <c r="P22" s="305"/>
      <c r="Q22" s="306"/>
      <c r="R22" s="265"/>
      <c r="S22" s="283"/>
      <c r="T22" s="283"/>
      <c r="U22" s="283"/>
      <c r="V22" s="266"/>
      <c r="W22" s="285"/>
      <c r="X22" s="285"/>
      <c r="Y22" s="19"/>
      <c r="Z22" s="286"/>
      <c r="AA22" s="289"/>
      <c r="AB22" s="290"/>
      <c r="AC22" s="308"/>
      <c r="AD22" s="308"/>
      <c r="AE22" s="308"/>
      <c r="AF22" s="308"/>
      <c r="AG22" s="308"/>
      <c r="AH22" s="311"/>
      <c r="AI22" s="312"/>
      <c r="AJ22" s="314"/>
      <c r="AK22" s="2"/>
      <c r="AL22" s="8" t="s">
        <v>16</v>
      </c>
      <c r="AM22" s="2"/>
      <c r="AN22" s="316"/>
      <c r="AO22" s="265"/>
      <c r="AP22" s="266"/>
      <c r="AQ22" s="308"/>
      <c r="AR22" s="308"/>
      <c r="AS22" s="308"/>
      <c r="AT22" s="308"/>
      <c r="AU22" s="308"/>
      <c r="AV22" s="285"/>
      <c r="AW22" s="285"/>
    </row>
    <row r="23" spans="1:49" ht="17.100000000000001" customHeight="1" x14ac:dyDescent="0.3">
      <c r="A23" s="286">
        <v>3</v>
      </c>
      <c r="B23" s="287">
        <v>0.52083333333333337</v>
      </c>
      <c r="C23" s="288"/>
      <c r="D23" s="292" t="str">
        <f>B6</f>
        <v>リスカーレ牧丘</v>
      </c>
      <c r="E23" s="292"/>
      <c r="F23" s="292"/>
      <c r="G23" s="292"/>
      <c r="H23" s="292"/>
      <c r="I23" s="293">
        <f t="shared" ref="I23" si="9">IF(L23:L24="","",(L23+L24))</f>
        <v>0</v>
      </c>
      <c r="J23" s="294"/>
      <c r="K23" s="297" t="s">
        <v>17</v>
      </c>
      <c r="L23" s="176">
        <v>0</v>
      </c>
      <c r="M23" s="176" t="s">
        <v>16</v>
      </c>
      <c r="N23" s="176">
        <v>2</v>
      </c>
      <c r="O23" s="297" t="s">
        <v>18</v>
      </c>
      <c r="P23" s="303">
        <f t="shared" ref="P23" si="10">IF(N23:N24="","",(N23+N24))</f>
        <v>8</v>
      </c>
      <c r="Q23" s="304"/>
      <c r="R23" s="300" t="str">
        <f>B10</f>
        <v>プレジール敷島</v>
      </c>
      <c r="S23" s="282"/>
      <c r="T23" s="282"/>
      <c r="U23" s="282"/>
      <c r="V23" s="264"/>
      <c r="W23" s="302" t="str">
        <f>B4</f>
        <v>山梨SSS</v>
      </c>
      <c r="X23" s="302" t="str">
        <f>B8</f>
        <v>双葉SSS</v>
      </c>
      <c r="Y23" s="19"/>
      <c r="Z23" s="286">
        <v>3</v>
      </c>
      <c r="AA23" s="287">
        <f>B23</f>
        <v>0.52083333333333337</v>
      </c>
      <c r="AB23" s="288"/>
      <c r="AC23" s="307" t="str">
        <f>D23</f>
        <v>リスカーレ牧丘</v>
      </c>
      <c r="AD23" s="307"/>
      <c r="AE23" s="307"/>
      <c r="AF23" s="307"/>
      <c r="AG23" s="307"/>
      <c r="AH23" s="309"/>
      <c r="AI23" s="310"/>
      <c r="AJ23" s="313" t="s">
        <v>17</v>
      </c>
      <c r="AK23" s="1"/>
      <c r="AL23" s="7" t="s">
        <v>16</v>
      </c>
      <c r="AM23" s="1"/>
      <c r="AN23" s="315" t="s">
        <v>18</v>
      </c>
      <c r="AO23" s="300"/>
      <c r="AP23" s="264"/>
      <c r="AQ23" s="307" t="str">
        <f>R23</f>
        <v>プレジール敷島</v>
      </c>
      <c r="AR23" s="307"/>
      <c r="AS23" s="307"/>
      <c r="AT23" s="307"/>
      <c r="AU23" s="307"/>
      <c r="AV23" s="302" t="str">
        <f>W23</f>
        <v>山梨SSS</v>
      </c>
      <c r="AW23" s="302" t="str">
        <f t="shared" ref="AW23" si="11">X23</f>
        <v>双葉SSS</v>
      </c>
    </row>
    <row r="24" spans="1:49" ht="17.100000000000001" customHeight="1" x14ac:dyDescent="0.3">
      <c r="A24" s="286"/>
      <c r="B24" s="289"/>
      <c r="C24" s="290"/>
      <c r="D24" s="292"/>
      <c r="E24" s="292"/>
      <c r="F24" s="292"/>
      <c r="G24" s="292"/>
      <c r="H24" s="292"/>
      <c r="I24" s="295"/>
      <c r="J24" s="296"/>
      <c r="K24" s="298"/>
      <c r="L24" s="177">
        <v>0</v>
      </c>
      <c r="M24" s="177" t="s">
        <v>16</v>
      </c>
      <c r="N24" s="177">
        <v>6</v>
      </c>
      <c r="O24" s="298"/>
      <c r="P24" s="305"/>
      <c r="Q24" s="306"/>
      <c r="R24" s="265"/>
      <c r="S24" s="283"/>
      <c r="T24" s="283"/>
      <c r="U24" s="283"/>
      <c r="V24" s="266"/>
      <c r="W24" s="285"/>
      <c r="X24" s="285"/>
      <c r="Y24" s="19"/>
      <c r="Z24" s="286"/>
      <c r="AA24" s="289"/>
      <c r="AB24" s="290"/>
      <c r="AC24" s="308"/>
      <c r="AD24" s="308"/>
      <c r="AE24" s="308"/>
      <c r="AF24" s="308"/>
      <c r="AG24" s="308"/>
      <c r="AH24" s="311"/>
      <c r="AI24" s="312"/>
      <c r="AJ24" s="314"/>
      <c r="AK24" s="2"/>
      <c r="AL24" s="8" t="s">
        <v>16</v>
      </c>
      <c r="AM24" s="2"/>
      <c r="AN24" s="316"/>
      <c r="AO24" s="265"/>
      <c r="AP24" s="266"/>
      <c r="AQ24" s="308"/>
      <c r="AR24" s="308"/>
      <c r="AS24" s="308"/>
      <c r="AT24" s="308"/>
      <c r="AU24" s="308"/>
      <c r="AV24" s="285"/>
      <c r="AW24" s="285"/>
    </row>
    <row r="25" spans="1:49" ht="17.100000000000001" customHeight="1" x14ac:dyDescent="0.3">
      <c r="A25" s="286">
        <v>4</v>
      </c>
      <c r="B25" s="287">
        <v>0.5625</v>
      </c>
      <c r="C25" s="288"/>
      <c r="D25" s="292" t="str">
        <f>B4</f>
        <v>山梨SSS</v>
      </c>
      <c r="E25" s="292"/>
      <c r="F25" s="292"/>
      <c r="G25" s="292"/>
      <c r="H25" s="292"/>
      <c r="I25" s="293">
        <f t="shared" ref="I25" si="12">IF(L25:L26="","",(L25+L26))</f>
        <v>2</v>
      </c>
      <c r="J25" s="294"/>
      <c r="K25" s="317" t="s">
        <v>17</v>
      </c>
      <c r="L25" s="181">
        <v>0</v>
      </c>
      <c r="M25" s="181" t="s">
        <v>16</v>
      </c>
      <c r="N25" s="181">
        <v>0</v>
      </c>
      <c r="O25" s="317" t="s">
        <v>18</v>
      </c>
      <c r="P25" s="303">
        <f t="shared" ref="P25" si="13">IF(N25:N26="","",(N25+N26))</f>
        <v>1</v>
      </c>
      <c r="Q25" s="304"/>
      <c r="R25" s="300" t="str">
        <f>B8</f>
        <v>双葉SSS</v>
      </c>
      <c r="S25" s="282"/>
      <c r="T25" s="282"/>
      <c r="U25" s="282"/>
      <c r="V25" s="264"/>
      <c r="W25" s="302" t="str">
        <f>B10</f>
        <v>プレジール敷島</v>
      </c>
      <c r="X25" s="302" t="str">
        <f>B6</f>
        <v>リスカーレ牧丘</v>
      </c>
      <c r="Y25" s="19"/>
      <c r="Z25" s="286">
        <v>4</v>
      </c>
      <c r="AA25" s="287">
        <f>B25</f>
        <v>0.5625</v>
      </c>
      <c r="AB25" s="288"/>
      <c r="AC25" s="307" t="str">
        <f>D25</f>
        <v>山梨SSS</v>
      </c>
      <c r="AD25" s="307"/>
      <c r="AE25" s="307"/>
      <c r="AF25" s="307"/>
      <c r="AG25" s="307"/>
      <c r="AH25" s="318"/>
      <c r="AI25" s="319"/>
      <c r="AJ25" s="320" t="s">
        <v>17</v>
      </c>
      <c r="AK25" s="184"/>
      <c r="AL25" s="9" t="s">
        <v>16</v>
      </c>
      <c r="AM25" s="184"/>
      <c r="AN25" s="321" t="s">
        <v>18</v>
      </c>
      <c r="AO25" s="300"/>
      <c r="AP25" s="264"/>
      <c r="AQ25" s="307" t="str">
        <f>R25</f>
        <v>双葉SSS</v>
      </c>
      <c r="AR25" s="307"/>
      <c r="AS25" s="307"/>
      <c r="AT25" s="307"/>
      <c r="AU25" s="307"/>
      <c r="AV25" s="302" t="str">
        <f>W25</f>
        <v>プレジール敷島</v>
      </c>
      <c r="AW25" s="302" t="str">
        <f t="shared" ref="AW25" si="14">X25</f>
        <v>リスカーレ牧丘</v>
      </c>
    </row>
    <row r="26" spans="1:49" ht="17.100000000000001" customHeight="1" x14ac:dyDescent="0.3">
      <c r="A26" s="286"/>
      <c r="B26" s="289"/>
      <c r="C26" s="290"/>
      <c r="D26" s="292"/>
      <c r="E26" s="292"/>
      <c r="F26" s="292"/>
      <c r="G26" s="292"/>
      <c r="H26" s="292"/>
      <c r="I26" s="295"/>
      <c r="J26" s="296"/>
      <c r="K26" s="298"/>
      <c r="L26" s="177">
        <v>2</v>
      </c>
      <c r="M26" s="177" t="s">
        <v>16</v>
      </c>
      <c r="N26" s="177">
        <v>1</v>
      </c>
      <c r="O26" s="298"/>
      <c r="P26" s="305"/>
      <c r="Q26" s="306"/>
      <c r="R26" s="265"/>
      <c r="S26" s="283"/>
      <c r="T26" s="283"/>
      <c r="U26" s="283"/>
      <c r="V26" s="266"/>
      <c r="W26" s="285"/>
      <c r="X26" s="285"/>
      <c r="Y26" s="19"/>
      <c r="Z26" s="286"/>
      <c r="AA26" s="289"/>
      <c r="AB26" s="290"/>
      <c r="AC26" s="308"/>
      <c r="AD26" s="308"/>
      <c r="AE26" s="308"/>
      <c r="AF26" s="308"/>
      <c r="AG26" s="308"/>
      <c r="AH26" s="311"/>
      <c r="AI26" s="312"/>
      <c r="AJ26" s="314"/>
      <c r="AK26" s="2"/>
      <c r="AL26" s="8" t="s">
        <v>16</v>
      </c>
      <c r="AM26" s="2"/>
      <c r="AN26" s="316"/>
      <c r="AO26" s="265"/>
      <c r="AP26" s="266"/>
      <c r="AQ26" s="308"/>
      <c r="AR26" s="308"/>
      <c r="AS26" s="308"/>
      <c r="AT26" s="308"/>
      <c r="AU26" s="308"/>
      <c r="AV26" s="285"/>
      <c r="AW26" s="285"/>
    </row>
    <row r="27" spans="1:49" ht="17.100000000000001" customHeight="1" x14ac:dyDescent="0.3">
      <c r="A27" s="286"/>
      <c r="B27" s="287"/>
      <c r="C27" s="288"/>
      <c r="D27" s="308"/>
      <c r="E27" s="308"/>
      <c r="F27" s="308"/>
      <c r="G27" s="308"/>
      <c r="H27" s="308"/>
      <c r="I27" s="293"/>
      <c r="J27" s="294"/>
      <c r="K27" s="297"/>
      <c r="L27" s="176"/>
      <c r="M27" s="176"/>
      <c r="N27" s="176"/>
      <c r="O27" s="297"/>
      <c r="P27" s="297"/>
      <c r="Q27" s="322"/>
      <c r="R27" s="242"/>
      <c r="S27" s="243"/>
      <c r="T27" s="243"/>
      <c r="U27" s="243"/>
      <c r="V27" s="244"/>
      <c r="W27" s="302"/>
      <c r="X27" s="302"/>
      <c r="Y27" s="19"/>
      <c r="Z27" s="286"/>
      <c r="AA27" s="287"/>
      <c r="AB27" s="288"/>
      <c r="AC27" s="308"/>
      <c r="AD27" s="308"/>
      <c r="AE27" s="308"/>
      <c r="AF27" s="308"/>
      <c r="AG27" s="308"/>
      <c r="AH27" s="309"/>
      <c r="AI27" s="310"/>
      <c r="AJ27" s="313" t="s">
        <v>17</v>
      </c>
      <c r="AK27" s="1"/>
      <c r="AL27" s="7" t="s">
        <v>16</v>
      </c>
      <c r="AM27" s="1"/>
      <c r="AN27" s="315" t="s">
        <v>18</v>
      </c>
      <c r="AO27" s="300"/>
      <c r="AP27" s="264"/>
      <c r="AQ27" s="242"/>
      <c r="AR27" s="243"/>
      <c r="AS27" s="243"/>
      <c r="AT27" s="243"/>
      <c r="AU27" s="244"/>
      <c r="AV27" s="302"/>
      <c r="AW27" s="302"/>
    </row>
    <row r="28" spans="1:49" ht="17.100000000000001" customHeight="1" x14ac:dyDescent="0.3">
      <c r="A28" s="286"/>
      <c r="B28" s="289"/>
      <c r="C28" s="290"/>
      <c r="D28" s="308"/>
      <c r="E28" s="308"/>
      <c r="F28" s="308"/>
      <c r="G28" s="308"/>
      <c r="H28" s="308"/>
      <c r="I28" s="295"/>
      <c r="J28" s="296"/>
      <c r="K28" s="298"/>
      <c r="L28" s="177"/>
      <c r="M28" s="177"/>
      <c r="N28" s="177"/>
      <c r="O28" s="298"/>
      <c r="P28" s="298"/>
      <c r="Q28" s="323"/>
      <c r="R28" s="245"/>
      <c r="S28" s="246"/>
      <c r="T28" s="246"/>
      <c r="U28" s="246"/>
      <c r="V28" s="247"/>
      <c r="W28" s="285"/>
      <c r="X28" s="285"/>
      <c r="Y28" s="19"/>
      <c r="Z28" s="286"/>
      <c r="AA28" s="289"/>
      <c r="AB28" s="290"/>
      <c r="AC28" s="308"/>
      <c r="AD28" s="308"/>
      <c r="AE28" s="308"/>
      <c r="AF28" s="308"/>
      <c r="AG28" s="308"/>
      <c r="AH28" s="311"/>
      <c r="AI28" s="312"/>
      <c r="AJ28" s="314"/>
      <c r="AK28" s="2"/>
      <c r="AL28" s="8" t="s">
        <v>16</v>
      </c>
      <c r="AM28" s="2"/>
      <c r="AN28" s="316"/>
      <c r="AO28" s="265"/>
      <c r="AP28" s="266"/>
      <c r="AQ28" s="245"/>
      <c r="AR28" s="246"/>
      <c r="AS28" s="246"/>
      <c r="AT28" s="246"/>
      <c r="AU28" s="247"/>
      <c r="AV28" s="285"/>
      <c r="AW28" s="285"/>
    </row>
    <row r="29" spans="1:49" ht="17.100000000000001" customHeight="1" x14ac:dyDescent="0.25">
      <c r="A29" s="180"/>
      <c r="B29" s="51" t="s">
        <v>40</v>
      </c>
      <c r="C29" s="20"/>
      <c r="D29" s="10"/>
      <c r="E29" s="11"/>
      <c r="F29" s="11"/>
      <c r="G29" s="11"/>
      <c r="H29" s="11"/>
      <c r="I29" s="12"/>
      <c r="K29" s="14"/>
      <c r="M29" s="15"/>
      <c r="O29" s="14"/>
      <c r="P29" s="11"/>
      <c r="Z29" s="180"/>
      <c r="AA29" s="180"/>
      <c r="AB29" s="20"/>
      <c r="AC29" s="10"/>
      <c r="AD29" s="11"/>
      <c r="AE29" s="11"/>
      <c r="AF29" s="11"/>
      <c r="AG29" s="11"/>
      <c r="AH29" s="12"/>
      <c r="AJ29" s="14"/>
      <c r="AL29" s="15"/>
      <c r="AN29" s="14"/>
      <c r="AO29" s="11"/>
    </row>
    <row r="30" spans="1:49" ht="17.100000000000001" customHeight="1" x14ac:dyDescent="0.25">
      <c r="A30" s="184"/>
      <c r="B30" s="184"/>
      <c r="Z30" s="184"/>
      <c r="AA30" s="184"/>
    </row>
    <row r="31" spans="1:49" ht="17.100000000000001" customHeight="1" x14ac:dyDescent="0.25">
      <c r="A31" s="299" t="s">
        <v>0</v>
      </c>
      <c r="B31" s="301">
        <v>44339</v>
      </c>
      <c r="C31" s="244"/>
      <c r="D31" s="300" t="str">
        <f>D17</f>
        <v>Ａ</v>
      </c>
      <c r="E31" s="282"/>
      <c r="F31" s="282" t="s">
        <v>10</v>
      </c>
      <c r="G31" s="282"/>
      <c r="H31" s="282"/>
      <c r="I31" s="37"/>
      <c r="J31" s="282" t="s">
        <v>26</v>
      </c>
      <c r="K31" s="282"/>
      <c r="L31" s="282"/>
      <c r="M31" s="282"/>
      <c r="N31" s="282" t="s">
        <v>173</v>
      </c>
      <c r="O31" s="282"/>
      <c r="P31" s="282"/>
      <c r="Q31" s="282"/>
      <c r="R31" s="282"/>
      <c r="S31" s="282"/>
      <c r="T31" s="282"/>
      <c r="U31" s="282"/>
      <c r="V31" s="264"/>
      <c r="W31" s="284" t="s">
        <v>25</v>
      </c>
      <c r="X31" s="261" t="s">
        <v>2</v>
      </c>
      <c r="Y31" s="19"/>
      <c r="Z31" s="299" t="s">
        <v>0</v>
      </c>
      <c r="AA31" s="242" t="s">
        <v>1</v>
      </c>
      <c r="AB31" s="244"/>
      <c r="AC31" s="300" t="str">
        <f>AC17</f>
        <v>Ａ</v>
      </c>
      <c r="AD31" s="282"/>
      <c r="AE31" s="282" t="s">
        <v>10</v>
      </c>
      <c r="AF31" s="282"/>
      <c r="AG31" s="282"/>
      <c r="AH31" s="37"/>
      <c r="AI31" s="282" t="s">
        <v>26</v>
      </c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64"/>
      <c r="AV31" s="284" t="s">
        <v>25</v>
      </c>
      <c r="AW31" s="261" t="s">
        <v>2</v>
      </c>
    </row>
    <row r="32" spans="1:49" ht="17.100000000000001" customHeight="1" x14ac:dyDescent="0.25">
      <c r="A32" s="299"/>
      <c r="B32" s="245"/>
      <c r="C32" s="247"/>
      <c r="D32" s="265"/>
      <c r="E32" s="283"/>
      <c r="F32" s="283"/>
      <c r="G32" s="283"/>
      <c r="H32" s="283"/>
      <c r="I32" s="185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66"/>
      <c r="W32" s="285"/>
      <c r="X32" s="285"/>
      <c r="Y32" s="19"/>
      <c r="Z32" s="299"/>
      <c r="AA32" s="245"/>
      <c r="AB32" s="247"/>
      <c r="AC32" s="265"/>
      <c r="AD32" s="283"/>
      <c r="AE32" s="283"/>
      <c r="AF32" s="283"/>
      <c r="AG32" s="283"/>
      <c r="AH32" s="185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66"/>
      <c r="AV32" s="285"/>
      <c r="AW32" s="285"/>
    </row>
    <row r="33" spans="1:49" ht="17.100000000000001" customHeight="1" x14ac:dyDescent="0.3">
      <c r="A33" s="286">
        <v>1</v>
      </c>
      <c r="B33" s="287">
        <v>0.41666666666666669</v>
      </c>
      <c r="C33" s="288"/>
      <c r="D33" s="291" t="str">
        <f>B6</f>
        <v>リスカーレ牧丘</v>
      </c>
      <c r="E33" s="291"/>
      <c r="F33" s="291"/>
      <c r="G33" s="291"/>
      <c r="H33" s="291"/>
      <c r="I33" s="293" t="str">
        <f t="shared" ref="I33" si="15">IF(L33:L34="","",(L33+L34))</f>
        <v/>
      </c>
      <c r="J33" s="294"/>
      <c r="K33" s="297" t="s">
        <v>17</v>
      </c>
      <c r="L33" s="176"/>
      <c r="M33" s="176" t="s">
        <v>16</v>
      </c>
      <c r="N33" s="176"/>
      <c r="O33" s="297" t="s">
        <v>18</v>
      </c>
      <c r="P33" s="303" t="str">
        <f t="shared" ref="P33" si="16">IF(N33:N34="","",(N33+N34))</f>
        <v/>
      </c>
      <c r="Q33" s="304"/>
      <c r="R33" s="300" t="str">
        <f>B8</f>
        <v>双葉SSS</v>
      </c>
      <c r="S33" s="282"/>
      <c r="T33" s="282"/>
      <c r="U33" s="282"/>
      <c r="V33" s="264"/>
      <c r="W33" s="302" t="str">
        <f>B4</f>
        <v>山梨SSS</v>
      </c>
      <c r="X33" s="302" t="str">
        <f>B10</f>
        <v>プレジール敷島</v>
      </c>
      <c r="Y33" s="19"/>
      <c r="Z33" s="286">
        <v>1</v>
      </c>
      <c r="AA33" s="287">
        <v>0.41666666666666669</v>
      </c>
      <c r="AB33" s="288"/>
      <c r="AC33" s="307" t="str">
        <f>D33</f>
        <v>リスカーレ牧丘</v>
      </c>
      <c r="AD33" s="307"/>
      <c r="AE33" s="307"/>
      <c r="AF33" s="307"/>
      <c r="AG33" s="307"/>
      <c r="AH33" s="309"/>
      <c r="AI33" s="310"/>
      <c r="AJ33" s="313" t="s">
        <v>17</v>
      </c>
      <c r="AK33" s="1"/>
      <c r="AL33" s="7" t="s">
        <v>16</v>
      </c>
      <c r="AM33" s="1"/>
      <c r="AN33" s="315" t="s">
        <v>18</v>
      </c>
      <c r="AO33" s="300"/>
      <c r="AP33" s="264"/>
      <c r="AQ33" s="307" t="str">
        <f>R33</f>
        <v>双葉SSS</v>
      </c>
      <c r="AR33" s="307"/>
      <c r="AS33" s="307"/>
      <c r="AT33" s="307"/>
      <c r="AU33" s="307"/>
      <c r="AV33" s="302" t="str">
        <f>W33</f>
        <v>山梨SSS</v>
      </c>
      <c r="AW33" s="302" t="str">
        <f t="shared" ref="AW33" si="17">X33</f>
        <v>プレジール敷島</v>
      </c>
    </row>
    <row r="34" spans="1:49" ht="17.100000000000001" customHeight="1" x14ac:dyDescent="0.3">
      <c r="A34" s="286"/>
      <c r="B34" s="289"/>
      <c r="C34" s="290"/>
      <c r="D34" s="292"/>
      <c r="E34" s="292"/>
      <c r="F34" s="292"/>
      <c r="G34" s="292"/>
      <c r="H34" s="292"/>
      <c r="I34" s="295"/>
      <c r="J34" s="296"/>
      <c r="K34" s="298"/>
      <c r="L34" s="177"/>
      <c r="M34" s="177" t="s">
        <v>16</v>
      </c>
      <c r="N34" s="177"/>
      <c r="O34" s="298"/>
      <c r="P34" s="305"/>
      <c r="Q34" s="306"/>
      <c r="R34" s="265"/>
      <c r="S34" s="283"/>
      <c r="T34" s="283"/>
      <c r="U34" s="283"/>
      <c r="V34" s="266"/>
      <c r="W34" s="285"/>
      <c r="X34" s="285"/>
      <c r="Y34" s="19"/>
      <c r="Z34" s="286"/>
      <c r="AA34" s="289"/>
      <c r="AB34" s="290"/>
      <c r="AC34" s="308"/>
      <c r="AD34" s="308"/>
      <c r="AE34" s="308"/>
      <c r="AF34" s="308"/>
      <c r="AG34" s="308"/>
      <c r="AH34" s="311"/>
      <c r="AI34" s="312"/>
      <c r="AJ34" s="314"/>
      <c r="AK34" s="2"/>
      <c r="AL34" s="8" t="s">
        <v>16</v>
      </c>
      <c r="AM34" s="2"/>
      <c r="AN34" s="316"/>
      <c r="AO34" s="265"/>
      <c r="AP34" s="266"/>
      <c r="AQ34" s="308"/>
      <c r="AR34" s="308"/>
      <c r="AS34" s="308"/>
      <c r="AT34" s="308"/>
      <c r="AU34" s="308"/>
      <c r="AV34" s="285"/>
      <c r="AW34" s="285"/>
    </row>
    <row r="35" spans="1:49" ht="17.100000000000001" customHeight="1" x14ac:dyDescent="0.3">
      <c r="A35" s="286">
        <v>2</v>
      </c>
      <c r="B35" s="287">
        <v>0.45833333333333331</v>
      </c>
      <c r="C35" s="288"/>
      <c r="D35" s="292" t="str">
        <f>B4</f>
        <v>山梨SSS</v>
      </c>
      <c r="E35" s="292"/>
      <c r="F35" s="292"/>
      <c r="G35" s="292"/>
      <c r="H35" s="292"/>
      <c r="I35" s="293" t="str">
        <f t="shared" ref="I35" si="18">IF(L35:L36="","",(L35+L36))</f>
        <v/>
      </c>
      <c r="J35" s="294"/>
      <c r="K35" s="297" t="s">
        <v>17</v>
      </c>
      <c r="L35" s="176"/>
      <c r="M35" s="176" t="s">
        <v>16</v>
      </c>
      <c r="N35" s="176"/>
      <c r="O35" s="297" t="s">
        <v>18</v>
      </c>
      <c r="P35" s="303" t="str">
        <f t="shared" ref="P35" si="19">IF(N35:N36="","",(N35+N36))</f>
        <v/>
      </c>
      <c r="Q35" s="304"/>
      <c r="R35" s="300" t="str">
        <f>B10</f>
        <v>プレジール敷島</v>
      </c>
      <c r="S35" s="282"/>
      <c r="T35" s="282"/>
      <c r="U35" s="282"/>
      <c r="V35" s="264"/>
      <c r="W35" s="302" t="str">
        <f>B6</f>
        <v>リスカーレ牧丘</v>
      </c>
      <c r="X35" s="302" t="str">
        <f>B8</f>
        <v>双葉SSS</v>
      </c>
      <c r="Y35" s="19"/>
      <c r="Z35" s="286">
        <v>2</v>
      </c>
      <c r="AA35" s="287">
        <v>0.45833333333333331</v>
      </c>
      <c r="AB35" s="288"/>
      <c r="AC35" s="307" t="str">
        <f>D35</f>
        <v>山梨SSS</v>
      </c>
      <c r="AD35" s="307"/>
      <c r="AE35" s="307"/>
      <c r="AF35" s="307"/>
      <c r="AG35" s="307"/>
      <c r="AH35" s="309"/>
      <c r="AI35" s="310"/>
      <c r="AJ35" s="313" t="s">
        <v>17</v>
      </c>
      <c r="AK35" s="1"/>
      <c r="AL35" s="7" t="s">
        <v>16</v>
      </c>
      <c r="AM35" s="1"/>
      <c r="AN35" s="315" t="s">
        <v>18</v>
      </c>
      <c r="AO35" s="300"/>
      <c r="AP35" s="264"/>
      <c r="AQ35" s="307" t="str">
        <f>R35</f>
        <v>プレジール敷島</v>
      </c>
      <c r="AR35" s="307"/>
      <c r="AS35" s="307"/>
      <c r="AT35" s="307"/>
      <c r="AU35" s="307"/>
      <c r="AV35" s="302" t="str">
        <f>W35</f>
        <v>リスカーレ牧丘</v>
      </c>
      <c r="AW35" s="302" t="str">
        <f t="shared" ref="AW35" si="20">X35</f>
        <v>双葉SSS</v>
      </c>
    </row>
    <row r="36" spans="1:49" ht="17.100000000000001" customHeight="1" x14ac:dyDescent="0.3">
      <c r="A36" s="286"/>
      <c r="B36" s="289"/>
      <c r="C36" s="290"/>
      <c r="D36" s="292"/>
      <c r="E36" s="292"/>
      <c r="F36" s="292"/>
      <c r="G36" s="292"/>
      <c r="H36" s="292"/>
      <c r="I36" s="295"/>
      <c r="J36" s="296"/>
      <c r="K36" s="298"/>
      <c r="L36" s="177"/>
      <c r="M36" s="177" t="s">
        <v>16</v>
      </c>
      <c r="N36" s="177"/>
      <c r="O36" s="298"/>
      <c r="P36" s="305"/>
      <c r="Q36" s="306"/>
      <c r="R36" s="265"/>
      <c r="S36" s="283"/>
      <c r="T36" s="283"/>
      <c r="U36" s="283"/>
      <c r="V36" s="266"/>
      <c r="W36" s="285"/>
      <c r="X36" s="285"/>
      <c r="Y36" s="19"/>
      <c r="Z36" s="286"/>
      <c r="AA36" s="289"/>
      <c r="AB36" s="290"/>
      <c r="AC36" s="308"/>
      <c r="AD36" s="308"/>
      <c r="AE36" s="308"/>
      <c r="AF36" s="308"/>
      <c r="AG36" s="308"/>
      <c r="AH36" s="311"/>
      <c r="AI36" s="312"/>
      <c r="AJ36" s="314"/>
      <c r="AK36" s="2"/>
      <c r="AL36" s="8" t="s">
        <v>16</v>
      </c>
      <c r="AM36" s="2"/>
      <c r="AN36" s="316"/>
      <c r="AO36" s="265"/>
      <c r="AP36" s="266"/>
      <c r="AQ36" s="308"/>
      <c r="AR36" s="308"/>
      <c r="AS36" s="308"/>
      <c r="AT36" s="308"/>
      <c r="AU36" s="308"/>
      <c r="AV36" s="285"/>
      <c r="AW36" s="285"/>
    </row>
    <row r="37" spans="1:49" ht="17.100000000000001" customHeight="1" x14ac:dyDescent="0.3">
      <c r="A37" s="286">
        <v>3</v>
      </c>
      <c r="B37" s="287"/>
      <c r="C37" s="288"/>
      <c r="D37" s="308"/>
      <c r="E37" s="308"/>
      <c r="F37" s="308"/>
      <c r="G37" s="308"/>
      <c r="H37" s="308"/>
      <c r="I37" s="293"/>
      <c r="J37" s="294"/>
      <c r="K37" s="297" t="s">
        <v>17</v>
      </c>
      <c r="L37" s="176"/>
      <c r="M37" s="176" t="s">
        <v>16</v>
      </c>
      <c r="N37" s="176"/>
      <c r="O37" s="297" t="s">
        <v>18</v>
      </c>
      <c r="P37" s="297"/>
      <c r="Q37" s="322"/>
      <c r="R37" s="242"/>
      <c r="S37" s="243"/>
      <c r="T37" s="243"/>
      <c r="U37" s="243"/>
      <c r="V37" s="244"/>
      <c r="W37" s="302"/>
      <c r="X37" s="302"/>
      <c r="Y37" s="19"/>
      <c r="Z37" s="286">
        <v>3</v>
      </c>
      <c r="AA37" s="287">
        <v>0.5</v>
      </c>
      <c r="AB37" s="288"/>
      <c r="AC37" s="308"/>
      <c r="AD37" s="308"/>
      <c r="AE37" s="308"/>
      <c r="AF37" s="308"/>
      <c r="AG37" s="308"/>
      <c r="AH37" s="309"/>
      <c r="AI37" s="310"/>
      <c r="AJ37" s="313" t="s">
        <v>17</v>
      </c>
      <c r="AK37" s="1"/>
      <c r="AL37" s="7" t="s">
        <v>16</v>
      </c>
      <c r="AM37" s="1"/>
      <c r="AN37" s="315" t="s">
        <v>18</v>
      </c>
      <c r="AO37" s="300"/>
      <c r="AP37" s="264"/>
      <c r="AQ37" s="242"/>
      <c r="AR37" s="243"/>
      <c r="AS37" s="243"/>
      <c r="AT37" s="243"/>
      <c r="AU37" s="244"/>
      <c r="AV37" s="302"/>
      <c r="AW37" s="302"/>
    </row>
    <row r="38" spans="1:49" ht="17.100000000000001" customHeight="1" x14ac:dyDescent="0.3">
      <c r="A38" s="286"/>
      <c r="B38" s="289"/>
      <c r="C38" s="290"/>
      <c r="D38" s="308"/>
      <c r="E38" s="308"/>
      <c r="F38" s="308"/>
      <c r="G38" s="308"/>
      <c r="H38" s="308"/>
      <c r="I38" s="295"/>
      <c r="J38" s="296"/>
      <c r="K38" s="298"/>
      <c r="L38" s="177"/>
      <c r="M38" s="177" t="s">
        <v>16</v>
      </c>
      <c r="N38" s="177"/>
      <c r="O38" s="298"/>
      <c r="P38" s="298"/>
      <c r="Q38" s="323"/>
      <c r="R38" s="245"/>
      <c r="S38" s="246"/>
      <c r="T38" s="246"/>
      <c r="U38" s="246"/>
      <c r="V38" s="247"/>
      <c r="W38" s="285"/>
      <c r="X38" s="285"/>
      <c r="Y38" s="19"/>
      <c r="Z38" s="286"/>
      <c r="AA38" s="289"/>
      <c r="AB38" s="290"/>
      <c r="AC38" s="308"/>
      <c r="AD38" s="308"/>
      <c r="AE38" s="308"/>
      <c r="AF38" s="308"/>
      <c r="AG38" s="308"/>
      <c r="AH38" s="311"/>
      <c r="AI38" s="312"/>
      <c r="AJ38" s="314"/>
      <c r="AK38" s="2"/>
      <c r="AL38" s="8" t="s">
        <v>16</v>
      </c>
      <c r="AM38" s="2"/>
      <c r="AN38" s="316"/>
      <c r="AO38" s="265"/>
      <c r="AP38" s="266"/>
      <c r="AQ38" s="245"/>
      <c r="AR38" s="246"/>
      <c r="AS38" s="246"/>
      <c r="AT38" s="246"/>
      <c r="AU38" s="247"/>
      <c r="AV38" s="285"/>
      <c r="AW38" s="285"/>
    </row>
    <row r="39" spans="1:49" ht="17.100000000000001" customHeight="1" x14ac:dyDescent="0.3">
      <c r="A39" s="286">
        <v>4</v>
      </c>
      <c r="B39" s="287"/>
      <c r="C39" s="288"/>
      <c r="D39" s="308"/>
      <c r="E39" s="308"/>
      <c r="F39" s="308"/>
      <c r="G39" s="308"/>
      <c r="H39" s="308"/>
      <c r="I39" s="324"/>
      <c r="J39" s="325"/>
      <c r="K39" s="317" t="s">
        <v>17</v>
      </c>
      <c r="L39" s="181"/>
      <c r="M39" s="181" t="s">
        <v>16</v>
      </c>
      <c r="N39" s="181"/>
      <c r="O39" s="317" t="s">
        <v>18</v>
      </c>
      <c r="P39" s="297"/>
      <c r="Q39" s="322"/>
      <c r="R39" s="242"/>
      <c r="S39" s="243"/>
      <c r="T39" s="243"/>
      <c r="U39" s="243"/>
      <c r="V39" s="244"/>
      <c r="W39" s="302"/>
      <c r="X39" s="302"/>
      <c r="Y39" s="19"/>
      <c r="Z39" s="286">
        <v>4</v>
      </c>
      <c r="AA39" s="287">
        <v>0.54166666666666663</v>
      </c>
      <c r="AB39" s="288"/>
      <c r="AC39" s="308"/>
      <c r="AD39" s="308"/>
      <c r="AE39" s="308"/>
      <c r="AF39" s="308"/>
      <c r="AG39" s="308"/>
      <c r="AH39" s="318"/>
      <c r="AI39" s="319"/>
      <c r="AJ39" s="320" t="s">
        <v>17</v>
      </c>
      <c r="AK39" s="184"/>
      <c r="AL39" s="9" t="s">
        <v>16</v>
      </c>
      <c r="AM39" s="184"/>
      <c r="AN39" s="321" t="s">
        <v>18</v>
      </c>
      <c r="AO39" s="300"/>
      <c r="AP39" s="264"/>
      <c r="AQ39" s="242"/>
      <c r="AR39" s="243"/>
      <c r="AS39" s="243"/>
      <c r="AT39" s="243"/>
      <c r="AU39" s="244"/>
      <c r="AV39" s="302"/>
      <c r="AW39" s="302"/>
    </row>
    <row r="40" spans="1:49" ht="17.100000000000001" customHeight="1" x14ac:dyDescent="0.3">
      <c r="A40" s="286"/>
      <c r="B40" s="289"/>
      <c r="C40" s="290"/>
      <c r="D40" s="308"/>
      <c r="E40" s="308"/>
      <c r="F40" s="308"/>
      <c r="G40" s="308"/>
      <c r="H40" s="308"/>
      <c r="I40" s="295"/>
      <c r="J40" s="296"/>
      <c r="K40" s="298"/>
      <c r="L40" s="177"/>
      <c r="M40" s="177" t="s">
        <v>16</v>
      </c>
      <c r="N40" s="177"/>
      <c r="O40" s="298"/>
      <c r="P40" s="298"/>
      <c r="Q40" s="323"/>
      <c r="R40" s="245"/>
      <c r="S40" s="246"/>
      <c r="T40" s="246"/>
      <c r="U40" s="246"/>
      <c r="V40" s="247"/>
      <c r="W40" s="285"/>
      <c r="X40" s="285"/>
      <c r="Y40" s="19"/>
      <c r="Z40" s="286"/>
      <c r="AA40" s="289"/>
      <c r="AB40" s="290"/>
      <c r="AC40" s="308"/>
      <c r="AD40" s="308"/>
      <c r="AE40" s="308"/>
      <c r="AF40" s="308"/>
      <c r="AG40" s="308"/>
      <c r="AH40" s="311"/>
      <c r="AI40" s="312"/>
      <c r="AJ40" s="314"/>
      <c r="AK40" s="2"/>
      <c r="AL40" s="8" t="s">
        <v>16</v>
      </c>
      <c r="AM40" s="2"/>
      <c r="AN40" s="316"/>
      <c r="AO40" s="265"/>
      <c r="AP40" s="266"/>
      <c r="AQ40" s="245"/>
      <c r="AR40" s="246"/>
      <c r="AS40" s="246"/>
      <c r="AT40" s="246"/>
      <c r="AU40" s="247"/>
      <c r="AV40" s="285"/>
      <c r="AW40" s="285"/>
    </row>
    <row r="41" spans="1:49" ht="17.100000000000001" customHeight="1" x14ac:dyDescent="0.3">
      <c r="A41" s="286">
        <v>5</v>
      </c>
      <c r="B41" s="287"/>
      <c r="C41" s="288"/>
      <c r="D41" s="308"/>
      <c r="E41" s="308"/>
      <c r="F41" s="308"/>
      <c r="G41" s="308"/>
      <c r="H41" s="308"/>
      <c r="I41" s="293"/>
      <c r="J41" s="294"/>
      <c r="K41" s="297"/>
      <c r="L41" s="176"/>
      <c r="M41" s="176"/>
      <c r="N41" s="176"/>
      <c r="O41" s="297"/>
      <c r="P41" s="297"/>
      <c r="Q41" s="322"/>
      <c r="R41" s="242"/>
      <c r="S41" s="243"/>
      <c r="T41" s="243"/>
      <c r="U41" s="243"/>
      <c r="V41" s="244"/>
      <c r="W41" s="302"/>
      <c r="X41" s="302"/>
      <c r="Y41" s="19"/>
      <c r="Z41" s="286"/>
      <c r="AA41" s="287"/>
      <c r="AB41" s="288"/>
      <c r="AC41" s="308"/>
      <c r="AD41" s="308"/>
      <c r="AE41" s="308"/>
      <c r="AF41" s="308"/>
      <c r="AG41" s="308"/>
      <c r="AH41" s="309"/>
      <c r="AI41" s="310"/>
      <c r="AJ41" s="313" t="s">
        <v>17</v>
      </c>
      <c r="AK41" s="1"/>
      <c r="AL41" s="7" t="s">
        <v>16</v>
      </c>
      <c r="AM41" s="1"/>
      <c r="AN41" s="315" t="s">
        <v>18</v>
      </c>
      <c r="AO41" s="300"/>
      <c r="AP41" s="264"/>
      <c r="AQ41" s="242"/>
      <c r="AR41" s="243"/>
      <c r="AS41" s="243"/>
      <c r="AT41" s="243"/>
      <c r="AU41" s="244"/>
      <c r="AV41" s="302"/>
      <c r="AW41" s="302"/>
    </row>
    <row r="42" spans="1:49" ht="17.100000000000001" customHeight="1" x14ac:dyDescent="0.3">
      <c r="A42" s="286"/>
      <c r="B42" s="289"/>
      <c r="C42" s="290"/>
      <c r="D42" s="308"/>
      <c r="E42" s="308"/>
      <c r="F42" s="308"/>
      <c r="G42" s="308"/>
      <c r="H42" s="308"/>
      <c r="I42" s="295"/>
      <c r="J42" s="296"/>
      <c r="K42" s="298"/>
      <c r="L42" s="177"/>
      <c r="M42" s="177"/>
      <c r="N42" s="177"/>
      <c r="O42" s="298"/>
      <c r="P42" s="298"/>
      <c r="Q42" s="323"/>
      <c r="R42" s="245"/>
      <c r="S42" s="246"/>
      <c r="T42" s="246"/>
      <c r="U42" s="246"/>
      <c r="V42" s="247"/>
      <c r="W42" s="285"/>
      <c r="X42" s="285"/>
      <c r="Y42" s="19"/>
      <c r="Z42" s="286"/>
      <c r="AA42" s="289"/>
      <c r="AB42" s="290"/>
      <c r="AC42" s="308"/>
      <c r="AD42" s="308"/>
      <c r="AE42" s="308"/>
      <c r="AF42" s="308"/>
      <c r="AG42" s="308"/>
      <c r="AH42" s="311"/>
      <c r="AI42" s="312"/>
      <c r="AJ42" s="314"/>
      <c r="AK42" s="2"/>
      <c r="AL42" s="8" t="s">
        <v>16</v>
      </c>
      <c r="AM42" s="2"/>
      <c r="AN42" s="316"/>
      <c r="AO42" s="265"/>
      <c r="AP42" s="266"/>
      <c r="AQ42" s="245"/>
      <c r="AR42" s="246"/>
      <c r="AS42" s="246"/>
      <c r="AT42" s="246"/>
      <c r="AU42" s="247"/>
      <c r="AV42" s="285"/>
      <c r="AW42" s="285"/>
    </row>
    <row r="44" spans="1:49" ht="14.25" x14ac:dyDescent="0.25">
      <c r="B44" s="180"/>
      <c r="C44" s="28"/>
      <c r="D44" s="16"/>
      <c r="E44" s="16"/>
      <c r="F44" s="16"/>
      <c r="G44" s="16"/>
      <c r="H44" s="16"/>
      <c r="I44" s="178"/>
      <c r="J44" s="178"/>
      <c r="K44" s="179"/>
      <c r="L44" s="184"/>
      <c r="M44" s="9"/>
      <c r="N44" s="184"/>
      <c r="O44" s="180"/>
      <c r="P44" s="50"/>
      <c r="Q44" s="19"/>
      <c r="R44" s="19"/>
      <c r="S44" s="19"/>
      <c r="T44" s="19"/>
      <c r="U44" s="19"/>
      <c r="V44" s="19"/>
      <c r="W44" s="19"/>
      <c r="AA44" s="180"/>
      <c r="AB44" s="28"/>
      <c r="AC44" s="16"/>
      <c r="AD44" s="16"/>
      <c r="AE44" s="16"/>
      <c r="AF44" s="16"/>
      <c r="AG44" s="16"/>
      <c r="AH44" s="178"/>
      <c r="AI44" s="178"/>
      <c r="AJ44" s="179"/>
      <c r="AK44" s="184"/>
      <c r="AL44" s="9"/>
      <c r="AM44" s="184"/>
      <c r="AN44" s="180"/>
      <c r="AO44" s="50"/>
      <c r="AP44" s="19"/>
      <c r="AQ44" s="19"/>
      <c r="AR44" s="19"/>
      <c r="AS44" s="19"/>
      <c r="AT44" s="19"/>
      <c r="AU44" s="19"/>
      <c r="AV44" s="19"/>
    </row>
    <row r="45" spans="1:49" ht="14.25" x14ac:dyDescent="0.25">
      <c r="B45" s="180"/>
      <c r="C45" s="14"/>
      <c r="D45" s="11"/>
      <c r="E45" s="11"/>
      <c r="F45" s="11"/>
      <c r="G45" s="11"/>
      <c r="H45" s="11"/>
      <c r="K45" s="14"/>
      <c r="M45" s="15"/>
      <c r="O45" s="14"/>
      <c r="P45" s="11"/>
      <c r="Q45" s="11"/>
      <c r="R45" s="11"/>
      <c r="S45" s="11"/>
      <c r="T45" s="11"/>
      <c r="U45" s="11"/>
      <c r="V45" s="21"/>
      <c r="W45" s="21"/>
      <c r="AA45" s="180"/>
      <c r="AB45" s="14"/>
      <c r="AC45" s="11"/>
      <c r="AD45" s="11"/>
      <c r="AE45" s="11"/>
      <c r="AF45" s="11"/>
      <c r="AG45" s="11"/>
      <c r="AJ45" s="14"/>
      <c r="AL45" s="15"/>
      <c r="AN45" s="14"/>
      <c r="AO45" s="11"/>
      <c r="AP45" s="11"/>
      <c r="AQ45" s="11"/>
      <c r="AR45" s="11"/>
      <c r="AS45" s="11"/>
      <c r="AT45" s="11"/>
      <c r="AU45" s="21"/>
      <c r="AV45" s="21"/>
    </row>
    <row r="46" spans="1:49" ht="13.5" customHeight="1" x14ac:dyDescent="0.25">
      <c r="B46" s="180"/>
      <c r="C46" s="20"/>
      <c r="D46" s="10"/>
      <c r="E46" s="11"/>
      <c r="F46" s="11"/>
      <c r="G46" s="11"/>
      <c r="H46" s="11"/>
      <c r="I46" s="12"/>
      <c r="K46" s="14"/>
      <c r="M46" s="15"/>
      <c r="O46" s="14"/>
      <c r="P46" s="11"/>
      <c r="Q46" s="11"/>
      <c r="R46" s="11"/>
      <c r="S46" s="11"/>
      <c r="T46" s="11"/>
      <c r="U46" s="11"/>
      <c r="V46" s="11"/>
      <c r="W46" s="11"/>
      <c r="AA46" s="180"/>
      <c r="AB46" s="20"/>
      <c r="AC46" s="10"/>
      <c r="AD46" s="11"/>
      <c r="AE46" s="11"/>
      <c r="AF46" s="11"/>
      <c r="AG46" s="11"/>
      <c r="AH46" s="12"/>
      <c r="AJ46" s="14"/>
      <c r="AL46" s="15"/>
      <c r="AN46" s="14"/>
      <c r="AO46" s="11"/>
      <c r="AP46" s="11"/>
      <c r="AQ46" s="11"/>
      <c r="AR46" s="11"/>
      <c r="AS46" s="11"/>
      <c r="AT46" s="11"/>
      <c r="AU46" s="11"/>
      <c r="AV46" s="11"/>
    </row>
    <row r="47" spans="1:49" ht="14.25" x14ac:dyDescent="0.25">
      <c r="B47" s="180"/>
      <c r="C47" s="29"/>
      <c r="D47" s="30"/>
      <c r="E47" s="21"/>
      <c r="F47" s="21"/>
      <c r="G47" s="21"/>
      <c r="H47" s="21"/>
      <c r="I47" s="31"/>
      <c r="J47" s="22"/>
      <c r="K47" s="23"/>
      <c r="M47" s="15"/>
      <c r="O47" s="14"/>
      <c r="P47" s="21"/>
      <c r="Q47" s="21"/>
      <c r="R47" s="21"/>
      <c r="S47" s="21"/>
      <c r="T47" s="21"/>
      <c r="U47" s="21"/>
      <c r="V47" s="21"/>
      <c r="W47" s="21"/>
      <c r="AA47" s="180"/>
      <c r="AB47" s="29"/>
      <c r="AC47" s="30"/>
      <c r="AD47" s="21"/>
      <c r="AE47" s="21"/>
      <c r="AF47" s="21"/>
      <c r="AG47" s="21"/>
      <c r="AH47" s="31"/>
      <c r="AI47" s="22"/>
      <c r="AJ47" s="23"/>
      <c r="AL47" s="15"/>
      <c r="AN47" s="14"/>
      <c r="AO47" s="21"/>
      <c r="AP47" s="21"/>
      <c r="AQ47" s="21"/>
      <c r="AR47" s="21"/>
      <c r="AS47" s="21"/>
      <c r="AT47" s="21"/>
      <c r="AU47" s="21"/>
      <c r="AV47" s="21"/>
    </row>
    <row r="48" spans="1:49" ht="14.25" x14ac:dyDescent="0.25">
      <c r="B48" s="180"/>
      <c r="C48" s="24"/>
      <c r="D48" s="21"/>
      <c r="E48" s="21"/>
      <c r="F48" s="21"/>
      <c r="G48" s="21"/>
      <c r="H48" s="21"/>
      <c r="I48" s="22"/>
      <c r="J48" s="22"/>
      <c r="K48" s="23"/>
      <c r="M48" s="15"/>
      <c r="O48" s="14"/>
      <c r="P48" s="21"/>
      <c r="Q48" s="21"/>
      <c r="R48" s="21"/>
      <c r="S48" s="21"/>
      <c r="T48" s="21"/>
      <c r="U48" s="21"/>
      <c r="V48" s="21"/>
      <c r="W48" s="21"/>
      <c r="AA48" s="180"/>
      <c r="AB48" s="24"/>
      <c r="AC48" s="21"/>
      <c r="AD48" s="21"/>
      <c r="AE48" s="21"/>
      <c r="AF48" s="21"/>
      <c r="AG48" s="21"/>
      <c r="AH48" s="22"/>
      <c r="AI48" s="22"/>
      <c r="AJ48" s="23"/>
      <c r="AL48" s="15"/>
      <c r="AN48" s="14"/>
      <c r="AO48" s="21"/>
      <c r="AP48" s="21"/>
      <c r="AQ48" s="21"/>
      <c r="AR48" s="21"/>
      <c r="AS48" s="21"/>
      <c r="AT48" s="21"/>
      <c r="AU48" s="21"/>
      <c r="AV48" s="21"/>
    </row>
    <row r="49" spans="2:48" ht="14.25" x14ac:dyDescent="0.25">
      <c r="B49" s="180"/>
      <c r="C49" s="29"/>
      <c r="D49" s="30"/>
      <c r="E49" s="21"/>
      <c r="F49" s="21"/>
      <c r="G49" s="21"/>
      <c r="H49" s="21"/>
      <c r="I49" s="31"/>
      <c r="J49" s="22"/>
      <c r="K49" s="23"/>
      <c r="M49" s="15"/>
      <c r="O49" s="14"/>
      <c r="P49" s="21"/>
      <c r="Q49" s="21"/>
      <c r="R49" s="21"/>
      <c r="S49" s="21"/>
      <c r="T49" s="21"/>
      <c r="U49" s="21"/>
      <c r="V49" s="21"/>
      <c r="W49" s="21"/>
      <c r="AA49" s="180"/>
      <c r="AB49" s="29"/>
      <c r="AC49" s="30"/>
      <c r="AD49" s="21"/>
      <c r="AE49" s="21"/>
      <c r="AF49" s="21"/>
      <c r="AG49" s="21"/>
      <c r="AH49" s="31"/>
      <c r="AI49" s="22"/>
      <c r="AJ49" s="23"/>
      <c r="AL49" s="15"/>
      <c r="AN49" s="14"/>
      <c r="AO49" s="21"/>
      <c r="AP49" s="21"/>
      <c r="AQ49" s="21"/>
      <c r="AR49" s="21"/>
      <c r="AS49" s="21"/>
      <c r="AT49" s="21"/>
      <c r="AU49" s="21"/>
      <c r="AV49" s="21"/>
    </row>
    <row r="50" spans="2:48" ht="14.25" x14ac:dyDescent="0.25">
      <c r="B50" s="180"/>
      <c r="C50" s="24"/>
      <c r="D50" s="21"/>
      <c r="E50" s="21"/>
      <c r="F50" s="21"/>
      <c r="G50" s="21"/>
      <c r="H50" s="21"/>
      <c r="I50" s="22"/>
      <c r="J50" s="22"/>
      <c r="K50" s="23"/>
      <c r="M50" s="15"/>
      <c r="O50" s="14"/>
      <c r="P50" s="21"/>
      <c r="Q50" s="21"/>
      <c r="R50" s="21"/>
      <c r="S50" s="21"/>
      <c r="T50" s="21"/>
      <c r="U50" s="21"/>
      <c r="V50" s="21"/>
      <c r="W50" s="21"/>
      <c r="AA50" s="180"/>
      <c r="AB50" s="24"/>
      <c r="AC50" s="21"/>
      <c r="AD50" s="21"/>
      <c r="AE50" s="21"/>
      <c r="AF50" s="21"/>
      <c r="AG50" s="21"/>
      <c r="AH50" s="22"/>
      <c r="AI50" s="22"/>
      <c r="AJ50" s="23"/>
      <c r="AL50" s="15"/>
      <c r="AN50" s="14"/>
      <c r="AO50" s="21"/>
      <c r="AP50" s="21"/>
      <c r="AQ50" s="21"/>
      <c r="AR50" s="21"/>
      <c r="AS50" s="21"/>
      <c r="AT50" s="21"/>
      <c r="AU50" s="21"/>
      <c r="AV50" s="21"/>
    </row>
  </sheetData>
  <mergeCells count="361">
    <mergeCell ref="AN41:AN42"/>
    <mergeCell ref="AO41:AP42"/>
    <mergeCell ref="AQ41:AU42"/>
    <mergeCell ref="AV41:AV42"/>
    <mergeCell ref="AW41:AW42"/>
    <mergeCell ref="W41:W42"/>
    <mergeCell ref="X41:X42"/>
    <mergeCell ref="Z41:Z42"/>
    <mergeCell ref="AA41:AB42"/>
    <mergeCell ref="AC41:AG42"/>
    <mergeCell ref="AH41:AI42"/>
    <mergeCell ref="AW39:AW40"/>
    <mergeCell ref="A41:A42"/>
    <mergeCell ref="B41:C42"/>
    <mergeCell ref="D41:H42"/>
    <mergeCell ref="I41:J42"/>
    <mergeCell ref="K41:K42"/>
    <mergeCell ref="O41:O42"/>
    <mergeCell ref="P41:Q42"/>
    <mergeCell ref="R41:V42"/>
    <mergeCell ref="AC39:AG40"/>
    <mergeCell ref="AH39:AI40"/>
    <mergeCell ref="AJ39:AJ40"/>
    <mergeCell ref="AN39:AN40"/>
    <mergeCell ref="AO39:AP40"/>
    <mergeCell ref="AQ39:AU40"/>
    <mergeCell ref="P39:Q40"/>
    <mergeCell ref="R39:V40"/>
    <mergeCell ref="W39:W40"/>
    <mergeCell ref="X39:X40"/>
    <mergeCell ref="Z39:Z40"/>
    <mergeCell ref="AA39:AB40"/>
    <mergeCell ref="A39:A40"/>
    <mergeCell ref="B39:C40"/>
    <mergeCell ref="AJ41:AJ42"/>
    <mergeCell ref="D39:H40"/>
    <mergeCell ref="I39:J40"/>
    <mergeCell ref="K39:K40"/>
    <mergeCell ref="O39:O40"/>
    <mergeCell ref="AJ37:AJ38"/>
    <mergeCell ref="AN37:AN38"/>
    <mergeCell ref="AO37:AP38"/>
    <mergeCell ref="AQ37:AU38"/>
    <mergeCell ref="AV37:AV38"/>
    <mergeCell ref="AV39:AV40"/>
    <mergeCell ref="AW37:AW38"/>
    <mergeCell ref="W37:W38"/>
    <mergeCell ref="X37:X38"/>
    <mergeCell ref="Z37:Z38"/>
    <mergeCell ref="AA37:AB38"/>
    <mergeCell ref="AC37:AG38"/>
    <mergeCell ref="AH37:AI38"/>
    <mergeCell ref="AV35:AV36"/>
    <mergeCell ref="AW35:AW36"/>
    <mergeCell ref="AH35:AI36"/>
    <mergeCell ref="AJ35:AJ36"/>
    <mergeCell ref="AN35:AN36"/>
    <mergeCell ref="AO35:AP36"/>
    <mergeCell ref="AQ35:AU36"/>
    <mergeCell ref="AA33:AB34"/>
    <mergeCell ref="AC33:AG34"/>
    <mergeCell ref="AH33:AI34"/>
    <mergeCell ref="A37:A38"/>
    <mergeCell ref="B37:C38"/>
    <mergeCell ref="D37:H38"/>
    <mergeCell ref="I37:J38"/>
    <mergeCell ref="K37:K38"/>
    <mergeCell ref="O37:O38"/>
    <mergeCell ref="P37:Q38"/>
    <mergeCell ref="R37:V38"/>
    <mergeCell ref="AC35:AG36"/>
    <mergeCell ref="P35:Q36"/>
    <mergeCell ref="R35:V36"/>
    <mergeCell ref="W35:W36"/>
    <mergeCell ref="X35:X36"/>
    <mergeCell ref="Z35:Z36"/>
    <mergeCell ref="AA35:AB36"/>
    <mergeCell ref="A35:A36"/>
    <mergeCell ref="B35:C36"/>
    <mergeCell ref="D35:H36"/>
    <mergeCell ref="I35:J36"/>
    <mergeCell ref="K35:K36"/>
    <mergeCell ref="O35:O36"/>
    <mergeCell ref="AW31:AW32"/>
    <mergeCell ref="A33:A34"/>
    <mergeCell ref="B33:C34"/>
    <mergeCell ref="D33:H34"/>
    <mergeCell ref="I33:J34"/>
    <mergeCell ref="K33:K34"/>
    <mergeCell ref="O33:O34"/>
    <mergeCell ref="P33:Q34"/>
    <mergeCell ref="R33:V34"/>
    <mergeCell ref="Z31:Z32"/>
    <mergeCell ref="AA31:AB32"/>
    <mergeCell ref="AC31:AD32"/>
    <mergeCell ref="AE31:AG32"/>
    <mergeCell ref="AI31:AL32"/>
    <mergeCell ref="AM31:AU32"/>
    <mergeCell ref="AJ33:AJ34"/>
    <mergeCell ref="AN33:AN34"/>
    <mergeCell ref="AO33:AP34"/>
    <mergeCell ref="AQ33:AU34"/>
    <mergeCell ref="AV33:AV34"/>
    <mergeCell ref="AW33:AW34"/>
    <mergeCell ref="W33:W34"/>
    <mergeCell ref="X33:X34"/>
    <mergeCell ref="Z33:Z34"/>
    <mergeCell ref="AW27:AW28"/>
    <mergeCell ref="A31:A32"/>
    <mergeCell ref="B31:C32"/>
    <mergeCell ref="D31:E32"/>
    <mergeCell ref="F31:H32"/>
    <mergeCell ref="J31:M32"/>
    <mergeCell ref="N31:V32"/>
    <mergeCell ref="W31:W32"/>
    <mergeCell ref="X31:X32"/>
    <mergeCell ref="AC27:AG28"/>
    <mergeCell ref="AH27:AI28"/>
    <mergeCell ref="AJ27:AJ28"/>
    <mergeCell ref="AN27:AN28"/>
    <mergeCell ref="AO27:AP28"/>
    <mergeCell ref="AQ27:AU28"/>
    <mergeCell ref="P27:Q28"/>
    <mergeCell ref="R27:V28"/>
    <mergeCell ref="W27:W28"/>
    <mergeCell ref="X27:X28"/>
    <mergeCell ref="Z27:Z28"/>
    <mergeCell ref="AA27:AB28"/>
    <mergeCell ref="A27:A28"/>
    <mergeCell ref="B27:C28"/>
    <mergeCell ref="AV31:AV32"/>
    <mergeCell ref="D27:H28"/>
    <mergeCell ref="I27:J28"/>
    <mergeCell ref="K27:K28"/>
    <mergeCell ref="O27:O28"/>
    <mergeCell ref="AJ25:AJ26"/>
    <mergeCell ref="AN25:AN26"/>
    <mergeCell ref="AO25:AP26"/>
    <mergeCell ref="AQ25:AU26"/>
    <mergeCell ref="AV25:AV26"/>
    <mergeCell ref="AV27:AV28"/>
    <mergeCell ref="AW25:AW26"/>
    <mergeCell ref="W25:W26"/>
    <mergeCell ref="X25:X26"/>
    <mergeCell ref="Z25:Z26"/>
    <mergeCell ref="AA25:AB26"/>
    <mergeCell ref="AC25:AG26"/>
    <mergeCell ref="AH25:AI26"/>
    <mergeCell ref="AV23:AV24"/>
    <mergeCell ref="AW23:AW24"/>
    <mergeCell ref="AH23:AI24"/>
    <mergeCell ref="AJ23:AJ24"/>
    <mergeCell ref="AN23:AN24"/>
    <mergeCell ref="AO23:AP24"/>
    <mergeCell ref="AQ23:AU24"/>
    <mergeCell ref="A25:A26"/>
    <mergeCell ref="B25:C26"/>
    <mergeCell ref="D25:H26"/>
    <mergeCell ref="I25:J26"/>
    <mergeCell ref="K25:K26"/>
    <mergeCell ref="O25:O26"/>
    <mergeCell ref="P25:Q26"/>
    <mergeCell ref="R25:V26"/>
    <mergeCell ref="AC23:AG24"/>
    <mergeCell ref="P23:Q24"/>
    <mergeCell ref="R23:V24"/>
    <mergeCell ref="W23:W24"/>
    <mergeCell ref="X23:X24"/>
    <mergeCell ref="Z23:Z24"/>
    <mergeCell ref="AA23:AB24"/>
    <mergeCell ref="A23:A24"/>
    <mergeCell ref="B23:C24"/>
    <mergeCell ref="D23:H24"/>
    <mergeCell ref="I23:J24"/>
    <mergeCell ref="K23:K24"/>
    <mergeCell ref="O23:O24"/>
    <mergeCell ref="AJ21:AJ22"/>
    <mergeCell ref="AN21:AN22"/>
    <mergeCell ref="AO21:AP22"/>
    <mergeCell ref="AQ21:AU22"/>
    <mergeCell ref="AV21:AV22"/>
    <mergeCell ref="AW21:AW22"/>
    <mergeCell ref="W21:W22"/>
    <mergeCell ref="X21:X22"/>
    <mergeCell ref="Z21:Z22"/>
    <mergeCell ref="AA21:AB22"/>
    <mergeCell ref="AC21:AG22"/>
    <mergeCell ref="AH21:AI22"/>
    <mergeCell ref="AH19:AI20"/>
    <mergeCell ref="AJ19:AJ20"/>
    <mergeCell ref="AN19:AN20"/>
    <mergeCell ref="AO19:AP20"/>
    <mergeCell ref="AQ19:AU20"/>
    <mergeCell ref="P19:Q20"/>
    <mergeCell ref="R19:V20"/>
    <mergeCell ref="W19:W20"/>
    <mergeCell ref="X19:X20"/>
    <mergeCell ref="Z19:Z20"/>
    <mergeCell ref="AA19:AB20"/>
    <mergeCell ref="A21:A22"/>
    <mergeCell ref="B21:C22"/>
    <mergeCell ref="D21:H22"/>
    <mergeCell ref="I21:J22"/>
    <mergeCell ref="K21:K22"/>
    <mergeCell ref="O21:O22"/>
    <mergeCell ref="P21:Q22"/>
    <mergeCell ref="R21:V22"/>
    <mergeCell ref="AC19:AG20"/>
    <mergeCell ref="AI17:AL18"/>
    <mergeCell ref="AM17:AU18"/>
    <mergeCell ref="AV17:AV18"/>
    <mergeCell ref="AW17:AW18"/>
    <mergeCell ref="A19:A20"/>
    <mergeCell ref="B19:C20"/>
    <mergeCell ref="D19:H20"/>
    <mergeCell ref="I19:J20"/>
    <mergeCell ref="K19:K20"/>
    <mergeCell ref="O19:O20"/>
    <mergeCell ref="W17:W18"/>
    <mergeCell ref="X17:X18"/>
    <mergeCell ref="Z17:Z18"/>
    <mergeCell ref="AA17:AB18"/>
    <mergeCell ref="AC17:AD18"/>
    <mergeCell ref="AE17:AG18"/>
    <mergeCell ref="A17:A18"/>
    <mergeCell ref="B17:C18"/>
    <mergeCell ref="D17:E18"/>
    <mergeCell ref="F17:H18"/>
    <mergeCell ref="J17:M18"/>
    <mergeCell ref="N17:V18"/>
    <mergeCell ref="AV19:AV20"/>
    <mergeCell ref="AW19:AW20"/>
    <mergeCell ref="A8:A9"/>
    <mergeCell ref="B8:C9"/>
    <mergeCell ref="AV10:AV11"/>
    <mergeCell ref="AW10:AW11"/>
    <mergeCell ref="D11:F11"/>
    <mergeCell ref="G11:I11"/>
    <mergeCell ref="J11:L11"/>
    <mergeCell ref="AC11:AE11"/>
    <mergeCell ref="AF11:AH11"/>
    <mergeCell ref="AI11:AK11"/>
    <mergeCell ref="Z10:Z11"/>
    <mergeCell ref="AA10:AB11"/>
    <mergeCell ref="AL10:AN11"/>
    <mergeCell ref="AO10:AQ11"/>
    <mergeCell ref="AR10:AS11"/>
    <mergeCell ref="AT10:AU11"/>
    <mergeCell ref="A10:A11"/>
    <mergeCell ref="B10:C11"/>
    <mergeCell ref="M10:O11"/>
    <mergeCell ref="P10:R11"/>
    <mergeCell ref="S10:T11"/>
    <mergeCell ref="U10:V11"/>
    <mergeCell ref="W10:W11"/>
    <mergeCell ref="X10:X11"/>
    <mergeCell ref="Y10:Y11"/>
    <mergeCell ref="AO8:AQ9"/>
    <mergeCell ref="AR8:AS9"/>
    <mergeCell ref="AT8:AU9"/>
    <mergeCell ref="AV8:AV9"/>
    <mergeCell ref="AW8:AW9"/>
    <mergeCell ref="D9:F9"/>
    <mergeCell ref="G9:I9"/>
    <mergeCell ref="M9:O9"/>
    <mergeCell ref="AC9:AE9"/>
    <mergeCell ref="AF9:AH9"/>
    <mergeCell ref="W8:W9"/>
    <mergeCell ref="X8:X9"/>
    <mergeCell ref="Y8:Y9"/>
    <mergeCell ref="Z8:Z9"/>
    <mergeCell ref="AA8:AB9"/>
    <mergeCell ref="AI8:AK9"/>
    <mergeCell ref="J8:L9"/>
    <mergeCell ref="P8:R9"/>
    <mergeCell ref="S8:T9"/>
    <mergeCell ref="U8:V9"/>
    <mergeCell ref="AL9:AN9"/>
    <mergeCell ref="A4:A5"/>
    <mergeCell ref="B4:C5"/>
    <mergeCell ref="D4:F5"/>
    <mergeCell ref="AV6:AV7"/>
    <mergeCell ref="AW6:AW7"/>
    <mergeCell ref="D7:F7"/>
    <mergeCell ref="J7:L7"/>
    <mergeCell ref="M7:O7"/>
    <mergeCell ref="AC7:AE7"/>
    <mergeCell ref="AI7:AK7"/>
    <mergeCell ref="AL7:AN7"/>
    <mergeCell ref="Z6:Z7"/>
    <mergeCell ref="AA6:AB7"/>
    <mergeCell ref="AF6:AH7"/>
    <mergeCell ref="AO6:AQ7"/>
    <mergeCell ref="AR6:AS7"/>
    <mergeCell ref="AT6:AU7"/>
    <mergeCell ref="A6:A7"/>
    <mergeCell ref="B6:C7"/>
    <mergeCell ref="G6:I7"/>
    <mergeCell ref="P6:R7"/>
    <mergeCell ref="S6:T7"/>
    <mergeCell ref="U6:V7"/>
    <mergeCell ref="W6:W7"/>
    <mergeCell ref="X6:X7"/>
    <mergeCell ref="Y6:Y7"/>
    <mergeCell ref="AO4:AQ5"/>
    <mergeCell ref="AR4:AS5"/>
    <mergeCell ref="AT4:AU5"/>
    <mergeCell ref="AV4:AV5"/>
    <mergeCell ref="AW4:AW5"/>
    <mergeCell ref="G5:I5"/>
    <mergeCell ref="J5:L5"/>
    <mergeCell ref="M5:O5"/>
    <mergeCell ref="AF5:AH5"/>
    <mergeCell ref="AI5:AK5"/>
    <mergeCell ref="W4:W5"/>
    <mergeCell ref="X4:X5"/>
    <mergeCell ref="Y4:Y5"/>
    <mergeCell ref="Z4:Z5"/>
    <mergeCell ref="AA4:AB5"/>
    <mergeCell ref="AC4:AE5"/>
    <mergeCell ref="P4:R5"/>
    <mergeCell ref="S4:T5"/>
    <mergeCell ref="U4:V5"/>
    <mergeCell ref="AL5:AN5"/>
    <mergeCell ref="AI2:AK3"/>
    <mergeCell ref="AL2:AN3"/>
    <mergeCell ref="AO2:AQ3"/>
    <mergeCell ref="AR2:AS3"/>
    <mergeCell ref="AT2:AU3"/>
    <mergeCell ref="AW2:AW3"/>
    <mergeCell ref="S2:T3"/>
    <mergeCell ref="U2:V3"/>
    <mergeCell ref="X2:X3"/>
    <mergeCell ref="AA2:AB3"/>
    <mergeCell ref="AC2:AE3"/>
    <mergeCell ref="AF2:AH3"/>
    <mergeCell ref="A1:B1"/>
    <mergeCell ref="C1:E1"/>
    <mergeCell ref="Z1:AA1"/>
    <mergeCell ref="AB1:AD1"/>
    <mergeCell ref="B2:C3"/>
    <mergeCell ref="D2:F3"/>
    <mergeCell ref="G2:I3"/>
    <mergeCell ref="J2:L3"/>
    <mergeCell ref="M2:O3"/>
    <mergeCell ref="P2:R3"/>
    <mergeCell ref="B13:U13"/>
    <mergeCell ref="B14:C14"/>
    <mergeCell ref="B15:C15"/>
    <mergeCell ref="F14:I14"/>
    <mergeCell ref="D14:E14"/>
    <mergeCell ref="J14:K14"/>
    <mergeCell ref="L14:O14"/>
    <mergeCell ref="P14:Q14"/>
    <mergeCell ref="R14:U14"/>
    <mergeCell ref="D15:E15"/>
    <mergeCell ref="F15:I15"/>
    <mergeCell ref="J15:K15"/>
    <mergeCell ref="L15:O15"/>
    <mergeCell ref="P15:Q15"/>
    <mergeCell ref="R15:U15"/>
  </mergeCells>
  <phoneticPr fontId="4"/>
  <pageMargins left="0.78740157480314965" right="0.78740157480314965" top="0.98425196850393704" bottom="0.98425196850393704" header="0.51181102362204722" footer="0.51181102362204722"/>
  <pageSetup paperSize="9" scale="94" orientation="portrait" horizontalDpi="4294967293" r:id="rId1"/>
  <headerFooter alignWithMargins="0">
    <oddHeader>&amp;C&amp;"ＭＳ Ｐゴシック,太字"&amp;16 2021Nanahocup山梨県U-12サッカー大会
（第45回関東大会山梨県予選）</oddHeader>
    <oddFooter>&amp;C&amp;12試合結果・警告退場の報告は午後4時までに下記ＦＡＸ番号へご報告ください。
4種広報部ＦＡＸ055-251-7164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D5460-0BE7-4E98-8160-A8659F6BF15F}">
  <sheetPr>
    <tabColor rgb="FF00FFFF"/>
  </sheetPr>
  <dimension ref="A1:AW50"/>
  <sheetViews>
    <sheetView view="pageLayout" topLeftCell="A20" zoomScaleNormal="100" workbookViewId="0">
      <selection activeCell="N33" sqref="N33"/>
    </sheetView>
  </sheetViews>
  <sheetFormatPr defaultColWidth="9" defaultRowHeight="12.75" x14ac:dyDescent="0.25"/>
  <cols>
    <col min="1" max="1" width="3.1328125" style="13" customWidth="1"/>
    <col min="2" max="2" width="3" style="13" customWidth="1"/>
    <col min="3" max="3" width="8.265625" style="13" customWidth="1"/>
    <col min="4" max="22" width="3" style="13" customWidth="1"/>
    <col min="23" max="24" width="7" style="13" customWidth="1"/>
    <col min="25" max="25" width="12.59765625" style="200" customWidth="1"/>
    <col min="26" max="26" width="3.1328125" style="13" customWidth="1"/>
    <col min="27" max="27" width="3" style="13" customWidth="1"/>
    <col min="28" max="28" width="8.265625" style="13" customWidth="1"/>
    <col min="29" max="47" width="2.46484375" style="13" customWidth="1"/>
    <col min="48" max="48" width="5.59765625" style="13" customWidth="1"/>
    <col min="49" max="49" width="5.265625" style="13" customWidth="1"/>
    <col min="50" max="16384" width="9" style="13"/>
  </cols>
  <sheetData>
    <row r="1" spans="1:49" ht="34.5" customHeight="1" x14ac:dyDescent="0.25">
      <c r="A1" s="236" t="s">
        <v>187</v>
      </c>
      <c r="B1" s="236"/>
      <c r="C1" s="237" t="s">
        <v>10</v>
      </c>
      <c r="D1" s="237"/>
      <c r="E1" s="237"/>
      <c r="F1" s="32"/>
      <c r="G1" s="32"/>
      <c r="H1" s="32"/>
      <c r="I1" s="32"/>
      <c r="J1" s="32"/>
      <c r="K1" s="32"/>
      <c r="L1" s="32"/>
      <c r="M1" s="32"/>
      <c r="N1" s="32"/>
      <c r="O1" s="32"/>
      <c r="P1" s="2"/>
      <c r="Q1" s="2"/>
      <c r="R1" s="2"/>
      <c r="S1" s="2"/>
      <c r="T1" s="2"/>
      <c r="U1" s="2"/>
      <c r="V1" s="2"/>
      <c r="W1" s="2"/>
      <c r="X1" s="2"/>
      <c r="Z1" s="236" t="s">
        <v>187</v>
      </c>
      <c r="AA1" s="236"/>
      <c r="AB1" s="237" t="s">
        <v>10</v>
      </c>
      <c r="AC1" s="237"/>
      <c r="AD1" s="237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2"/>
      <c r="AP1" s="2"/>
      <c r="AQ1" s="2"/>
      <c r="AR1" s="2"/>
      <c r="AS1" s="2"/>
      <c r="AT1" s="2"/>
      <c r="AU1" s="2"/>
      <c r="AV1" s="2"/>
      <c r="AW1" s="2"/>
    </row>
    <row r="2" spans="1:49" ht="17.100000000000001" customHeight="1" x14ac:dyDescent="0.25">
      <c r="A2" s="33"/>
      <c r="B2" s="238" t="str">
        <f>A1</f>
        <v>J</v>
      </c>
      <c r="C2" s="239"/>
      <c r="D2" s="242" t="str">
        <f>B4</f>
        <v>VF甲府U-12</v>
      </c>
      <c r="E2" s="243"/>
      <c r="F2" s="244"/>
      <c r="G2" s="242" t="str">
        <f>B6</f>
        <v>テクニカルSjr</v>
      </c>
      <c r="H2" s="243"/>
      <c r="I2" s="244"/>
      <c r="J2" s="242" t="str">
        <f>B8</f>
        <v>浅川ジュニア</v>
      </c>
      <c r="K2" s="243"/>
      <c r="L2" s="244"/>
      <c r="M2" s="242" t="str">
        <f>B10</f>
        <v>羽黒SSS</v>
      </c>
      <c r="N2" s="243"/>
      <c r="O2" s="244"/>
      <c r="P2" s="248" t="s">
        <v>12</v>
      </c>
      <c r="Q2" s="248"/>
      <c r="R2" s="248"/>
      <c r="S2" s="249" t="s">
        <v>13</v>
      </c>
      <c r="T2" s="249"/>
      <c r="U2" s="249" t="s">
        <v>21</v>
      </c>
      <c r="V2" s="249"/>
      <c r="W2" s="34" t="s">
        <v>22</v>
      </c>
      <c r="X2" s="251" t="s">
        <v>11</v>
      </c>
      <c r="Y2" s="18"/>
      <c r="Z2" s="33"/>
      <c r="AA2" s="252" t="str">
        <f>Z1</f>
        <v>J</v>
      </c>
      <c r="AB2" s="239"/>
      <c r="AC2" s="242" t="str">
        <f>AA4</f>
        <v>VF甲府U-12</v>
      </c>
      <c r="AD2" s="243"/>
      <c r="AE2" s="244"/>
      <c r="AF2" s="242" t="str">
        <f>AA6</f>
        <v>テクニカルSjr</v>
      </c>
      <c r="AG2" s="243"/>
      <c r="AH2" s="244"/>
      <c r="AI2" s="242" t="str">
        <f>AA8</f>
        <v>浅川ジュニア</v>
      </c>
      <c r="AJ2" s="243"/>
      <c r="AK2" s="244"/>
      <c r="AL2" s="242" t="str">
        <f>AA10</f>
        <v>羽黒SSS</v>
      </c>
      <c r="AM2" s="243"/>
      <c r="AN2" s="244"/>
      <c r="AO2" s="248" t="s">
        <v>12</v>
      </c>
      <c r="AP2" s="248"/>
      <c r="AQ2" s="248"/>
      <c r="AR2" s="249" t="s">
        <v>13</v>
      </c>
      <c r="AS2" s="249"/>
      <c r="AT2" s="249" t="s">
        <v>21</v>
      </c>
      <c r="AU2" s="249"/>
      <c r="AV2" s="34" t="s">
        <v>22</v>
      </c>
      <c r="AW2" s="250" t="s">
        <v>11</v>
      </c>
    </row>
    <row r="3" spans="1:49" ht="17.100000000000001" customHeight="1" x14ac:dyDescent="0.25">
      <c r="A3" s="35"/>
      <c r="B3" s="240"/>
      <c r="C3" s="241"/>
      <c r="D3" s="245"/>
      <c r="E3" s="246"/>
      <c r="F3" s="247"/>
      <c r="G3" s="245"/>
      <c r="H3" s="246"/>
      <c r="I3" s="247"/>
      <c r="J3" s="245"/>
      <c r="K3" s="246"/>
      <c r="L3" s="247"/>
      <c r="M3" s="245"/>
      <c r="N3" s="246"/>
      <c r="O3" s="247"/>
      <c r="P3" s="248"/>
      <c r="Q3" s="248"/>
      <c r="R3" s="248"/>
      <c r="S3" s="249"/>
      <c r="T3" s="249"/>
      <c r="U3" s="249"/>
      <c r="V3" s="249"/>
      <c r="W3" s="36" t="s">
        <v>23</v>
      </c>
      <c r="X3" s="251"/>
      <c r="Y3" s="18"/>
      <c r="Z3" s="35"/>
      <c r="AA3" s="253"/>
      <c r="AB3" s="241"/>
      <c r="AC3" s="245"/>
      <c r="AD3" s="246"/>
      <c r="AE3" s="247"/>
      <c r="AF3" s="245"/>
      <c r="AG3" s="246"/>
      <c r="AH3" s="247"/>
      <c r="AI3" s="245"/>
      <c r="AJ3" s="246"/>
      <c r="AK3" s="247"/>
      <c r="AL3" s="245"/>
      <c r="AM3" s="246"/>
      <c r="AN3" s="247"/>
      <c r="AO3" s="248"/>
      <c r="AP3" s="248"/>
      <c r="AQ3" s="248"/>
      <c r="AR3" s="249"/>
      <c r="AS3" s="249"/>
      <c r="AT3" s="249"/>
      <c r="AU3" s="249"/>
      <c r="AV3" s="36" t="s">
        <v>23</v>
      </c>
      <c r="AW3" s="250"/>
    </row>
    <row r="4" spans="1:49" ht="17.100000000000001" customHeight="1" x14ac:dyDescent="0.25">
      <c r="A4" s="273">
        <v>1</v>
      </c>
      <c r="B4" s="263" t="s">
        <v>217</v>
      </c>
      <c r="C4" s="264"/>
      <c r="D4" s="267"/>
      <c r="E4" s="268"/>
      <c r="F4" s="269"/>
      <c r="G4" s="189">
        <f>I21</f>
        <v>7</v>
      </c>
      <c r="H4" s="198" t="s">
        <v>16</v>
      </c>
      <c r="I4" s="198">
        <f>P21</f>
        <v>0</v>
      </c>
      <c r="J4" s="189">
        <f>I25</f>
        <v>10</v>
      </c>
      <c r="K4" s="198" t="s">
        <v>14</v>
      </c>
      <c r="L4" s="199">
        <f>P25</f>
        <v>1</v>
      </c>
      <c r="M4" s="198" t="str">
        <f>I35</f>
        <v/>
      </c>
      <c r="N4" s="198" t="s">
        <v>16</v>
      </c>
      <c r="O4" s="198" t="str">
        <f>P35</f>
        <v/>
      </c>
      <c r="P4" s="249"/>
      <c r="Q4" s="249"/>
      <c r="R4" s="249"/>
      <c r="S4" s="249"/>
      <c r="T4" s="249"/>
      <c r="U4" s="249"/>
      <c r="V4" s="249"/>
      <c r="W4" s="256"/>
      <c r="X4" s="254"/>
      <c r="Y4" s="255">
        <f>10000*P4+100*W4+S4</f>
        <v>0</v>
      </c>
      <c r="Z4" s="261">
        <v>1</v>
      </c>
      <c r="AA4" s="263" t="str">
        <f>B4</f>
        <v>VF甲府U-12</v>
      </c>
      <c r="AB4" s="264"/>
      <c r="AC4" s="267"/>
      <c r="AD4" s="268"/>
      <c r="AE4" s="269"/>
      <c r="AF4" s="189">
        <f>AE6</f>
        <v>0</v>
      </c>
      <c r="AG4" s="198" t="s">
        <v>16</v>
      </c>
      <c r="AH4" s="198">
        <f>AC6</f>
        <v>0</v>
      </c>
      <c r="AI4" s="189">
        <f>AE8</f>
        <v>0</v>
      </c>
      <c r="AJ4" s="198" t="s">
        <v>14</v>
      </c>
      <c r="AK4" s="199">
        <f>AC8</f>
        <v>0</v>
      </c>
      <c r="AL4" s="198">
        <f>AE10</f>
        <v>0</v>
      </c>
      <c r="AM4" s="198" t="s">
        <v>16</v>
      </c>
      <c r="AN4" s="198">
        <f>AC10</f>
        <v>0</v>
      </c>
      <c r="AO4" s="249">
        <f>(COUNTIF(AC5:AN5,"○")*3)+(COUNTIF(AC5:AN5,"△")*1)</f>
        <v>3</v>
      </c>
      <c r="AP4" s="249"/>
      <c r="AQ4" s="249"/>
      <c r="AR4" s="249">
        <f>SUM(AE4:AE11)</f>
        <v>0</v>
      </c>
      <c r="AS4" s="249"/>
      <c r="AT4" s="249">
        <f>SUM(AC4:AC11)</f>
        <v>0</v>
      </c>
      <c r="AU4" s="249"/>
      <c r="AV4" s="256">
        <f>AR4-AT4</f>
        <v>0</v>
      </c>
      <c r="AW4" s="250"/>
    </row>
    <row r="5" spans="1:49" ht="17.100000000000001" customHeight="1" x14ac:dyDescent="0.25">
      <c r="A5" s="258"/>
      <c r="B5" s="265"/>
      <c r="C5" s="266"/>
      <c r="D5" s="270"/>
      <c r="E5" s="271"/>
      <c r="F5" s="272"/>
      <c r="G5" s="258" t="str">
        <f>IF(G4="","",IF(G4-I4&gt;0,"○",IF(G4-I4=0,"△","●")))</f>
        <v>○</v>
      </c>
      <c r="H5" s="259"/>
      <c r="I5" s="260"/>
      <c r="J5" s="258" t="str">
        <f>IF(J4="","",IF(J4-L4&gt;0,"○",IF(J4-L4=0,"△","●")))</f>
        <v>○</v>
      </c>
      <c r="K5" s="259"/>
      <c r="L5" s="260"/>
      <c r="M5" s="258" t="str">
        <f>IF(M4="","",IF(M4-O4&gt;0,"○",IF(M4-O4=0,"△","●")))</f>
        <v/>
      </c>
      <c r="N5" s="259"/>
      <c r="O5" s="260"/>
      <c r="P5" s="249"/>
      <c r="Q5" s="249"/>
      <c r="R5" s="249"/>
      <c r="S5" s="249"/>
      <c r="T5" s="249"/>
      <c r="U5" s="249"/>
      <c r="V5" s="249"/>
      <c r="W5" s="257"/>
      <c r="X5" s="254"/>
      <c r="Y5" s="255"/>
      <c r="Z5" s="262"/>
      <c r="AA5" s="265"/>
      <c r="AB5" s="266"/>
      <c r="AC5" s="270"/>
      <c r="AD5" s="271"/>
      <c r="AE5" s="272"/>
      <c r="AF5" s="258" t="str">
        <f>IF(AF4="","",IF(AF4-AH4&gt;0,"○",IF(AF4-AH4=0,"△","●")))</f>
        <v>△</v>
      </c>
      <c r="AG5" s="259"/>
      <c r="AH5" s="260"/>
      <c r="AI5" s="258" t="str">
        <f>IF(AI4="","",IF(AI4-AK4&gt;0,"○",IF(AI4-AK4=0,"△","●")))</f>
        <v>△</v>
      </c>
      <c r="AJ5" s="259"/>
      <c r="AK5" s="260"/>
      <c r="AL5" s="258" t="str">
        <f>IF(AL4="","",IF(AL4-AN4&gt;0,"○",IF(AL4-AN4=0,"△","●")))</f>
        <v>△</v>
      </c>
      <c r="AM5" s="259"/>
      <c r="AN5" s="260"/>
      <c r="AO5" s="249"/>
      <c r="AP5" s="249"/>
      <c r="AQ5" s="249"/>
      <c r="AR5" s="249"/>
      <c r="AS5" s="249"/>
      <c r="AT5" s="249"/>
      <c r="AU5" s="249"/>
      <c r="AV5" s="257"/>
      <c r="AW5" s="250"/>
    </row>
    <row r="6" spans="1:49" ht="17.100000000000001" customHeight="1" x14ac:dyDescent="0.25">
      <c r="A6" s="277">
        <v>2</v>
      </c>
      <c r="B6" s="278" t="s">
        <v>218</v>
      </c>
      <c r="C6" s="279"/>
      <c r="D6" s="3">
        <f>IF(G5="","",I4)</f>
        <v>0</v>
      </c>
      <c r="E6" s="4" t="s">
        <v>16</v>
      </c>
      <c r="F6" s="5">
        <f>IF(G5="","",G4)</f>
        <v>7</v>
      </c>
      <c r="G6" s="267"/>
      <c r="H6" s="268"/>
      <c r="I6" s="269"/>
      <c r="J6" s="189" t="str">
        <f>I33</f>
        <v/>
      </c>
      <c r="K6" s="198" t="s">
        <v>14</v>
      </c>
      <c r="L6" s="199" t="str">
        <f>P33</f>
        <v/>
      </c>
      <c r="M6" s="198">
        <f>I23</f>
        <v>1</v>
      </c>
      <c r="N6" s="198" t="s">
        <v>14</v>
      </c>
      <c r="O6" s="198">
        <f>P23</f>
        <v>2</v>
      </c>
      <c r="P6" s="249"/>
      <c r="Q6" s="249"/>
      <c r="R6" s="249"/>
      <c r="S6" s="249"/>
      <c r="T6" s="249"/>
      <c r="U6" s="249"/>
      <c r="V6" s="249"/>
      <c r="W6" s="256"/>
      <c r="X6" s="254"/>
      <c r="Y6" s="255">
        <f>10000*P6+100*W6+S6</f>
        <v>0</v>
      </c>
      <c r="Z6" s="249">
        <v>2</v>
      </c>
      <c r="AA6" s="263" t="str">
        <f>B6</f>
        <v>テクニカルSjr</v>
      </c>
      <c r="AB6" s="264"/>
      <c r="AC6" s="3">
        <f>AO21</f>
        <v>0</v>
      </c>
      <c r="AD6" s="4" t="s">
        <v>16</v>
      </c>
      <c r="AE6" s="5">
        <f>AH21</f>
        <v>0</v>
      </c>
      <c r="AF6" s="267"/>
      <c r="AG6" s="268"/>
      <c r="AH6" s="269"/>
      <c r="AI6" s="189">
        <f>AH8</f>
        <v>0</v>
      </c>
      <c r="AJ6" s="198" t="s">
        <v>14</v>
      </c>
      <c r="AK6" s="199">
        <f>AF8</f>
        <v>0</v>
      </c>
      <c r="AL6" s="198">
        <f>AH10</f>
        <v>0</v>
      </c>
      <c r="AM6" s="198" t="s">
        <v>14</v>
      </c>
      <c r="AN6" s="198">
        <f>AF10</f>
        <v>0</v>
      </c>
      <c r="AO6" s="249">
        <f t="shared" ref="AO6" si="0">(COUNTIF(AC7:AN7,"○")*3)+(COUNTIF(AC7:AN7,"△")*1)</f>
        <v>3</v>
      </c>
      <c r="AP6" s="249"/>
      <c r="AQ6" s="249"/>
      <c r="AR6" s="249">
        <f>SUM(AH4:AH11)</f>
        <v>0</v>
      </c>
      <c r="AS6" s="249"/>
      <c r="AT6" s="249">
        <f>SUM(AF4:AF11)</f>
        <v>0</v>
      </c>
      <c r="AU6" s="249"/>
      <c r="AV6" s="256">
        <f t="shared" ref="AV6" si="1">AR6-AT6</f>
        <v>0</v>
      </c>
      <c r="AW6" s="250"/>
    </row>
    <row r="7" spans="1:49" ht="17.100000000000001" customHeight="1" x14ac:dyDescent="0.25">
      <c r="A7" s="277"/>
      <c r="B7" s="280"/>
      <c r="C7" s="281"/>
      <c r="D7" s="274" t="str">
        <f>IF(D6="","",IF(D6-F6&gt;0,"○",IF(D6-F6=0,"△","●")))</f>
        <v>●</v>
      </c>
      <c r="E7" s="275"/>
      <c r="F7" s="276"/>
      <c r="G7" s="270"/>
      <c r="H7" s="271"/>
      <c r="I7" s="272"/>
      <c r="J7" s="258" t="str">
        <f>IF(J6="","",IF(J6-L6&gt;0,"○",IF(J6-L6=0,"△","●")))</f>
        <v/>
      </c>
      <c r="K7" s="259"/>
      <c r="L7" s="260"/>
      <c r="M7" s="258" t="str">
        <f>IF(M6="","",IF(M6-O6&gt;0,"○",IF(M6-O6=0,"△","●")))</f>
        <v>●</v>
      </c>
      <c r="N7" s="259"/>
      <c r="O7" s="260"/>
      <c r="P7" s="249"/>
      <c r="Q7" s="249"/>
      <c r="R7" s="249"/>
      <c r="S7" s="249"/>
      <c r="T7" s="249"/>
      <c r="U7" s="249"/>
      <c r="V7" s="249"/>
      <c r="W7" s="257"/>
      <c r="X7" s="254"/>
      <c r="Y7" s="255"/>
      <c r="Z7" s="249"/>
      <c r="AA7" s="265"/>
      <c r="AB7" s="266"/>
      <c r="AC7" s="274" t="str">
        <f>IF(AC6="","",IF(AC6-AE6&gt;0,"○",IF(AC6-AE6=0,"△","●")))</f>
        <v>△</v>
      </c>
      <c r="AD7" s="275"/>
      <c r="AE7" s="276"/>
      <c r="AF7" s="270"/>
      <c r="AG7" s="271"/>
      <c r="AH7" s="272"/>
      <c r="AI7" s="258" t="str">
        <f>IF(AI6="","",IF(AI6-AK6&gt;0,"○",IF(AI6-AK6=0,"△","●")))</f>
        <v>△</v>
      </c>
      <c r="AJ7" s="259"/>
      <c r="AK7" s="260"/>
      <c r="AL7" s="258" t="str">
        <f>IF(AL6="","",IF(AL6-AN6&gt;0,"○",IF(AL6-AN6=0,"△","●")))</f>
        <v>△</v>
      </c>
      <c r="AM7" s="259"/>
      <c r="AN7" s="260"/>
      <c r="AO7" s="249"/>
      <c r="AP7" s="249"/>
      <c r="AQ7" s="249"/>
      <c r="AR7" s="249"/>
      <c r="AS7" s="249"/>
      <c r="AT7" s="249"/>
      <c r="AU7" s="249"/>
      <c r="AV7" s="257"/>
      <c r="AW7" s="250"/>
    </row>
    <row r="8" spans="1:49" ht="17.100000000000001" customHeight="1" x14ac:dyDescent="0.25">
      <c r="A8" s="273">
        <v>3</v>
      </c>
      <c r="B8" s="263" t="s">
        <v>219</v>
      </c>
      <c r="C8" s="264"/>
      <c r="D8" s="3">
        <f>IF(J5="","",L4)</f>
        <v>1</v>
      </c>
      <c r="E8" s="4" t="s">
        <v>16</v>
      </c>
      <c r="F8" s="5">
        <f>IF(J5="","",J4)</f>
        <v>10</v>
      </c>
      <c r="G8" s="3" t="str">
        <f>IF(J7="","",L6)</f>
        <v/>
      </c>
      <c r="H8" s="4" t="s">
        <v>16</v>
      </c>
      <c r="I8" s="5" t="str">
        <f>IF(J7="","",J6)</f>
        <v/>
      </c>
      <c r="J8" s="267"/>
      <c r="K8" s="268"/>
      <c r="L8" s="269"/>
      <c r="M8" s="189">
        <f>I19</f>
        <v>3</v>
      </c>
      <c r="N8" s="198" t="s">
        <v>14</v>
      </c>
      <c r="O8" s="199">
        <f>P19</f>
        <v>0</v>
      </c>
      <c r="P8" s="249"/>
      <c r="Q8" s="249"/>
      <c r="R8" s="249"/>
      <c r="S8" s="249"/>
      <c r="T8" s="249"/>
      <c r="U8" s="249"/>
      <c r="V8" s="249"/>
      <c r="W8" s="256"/>
      <c r="X8" s="254"/>
      <c r="Y8" s="255">
        <f>10000*P8+100*W8+S8</f>
        <v>0</v>
      </c>
      <c r="Z8" s="261">
        <v>3</v>
      </c>
      <c r="AA8" s="263" t="str">
        <f>B8</f>
        <v>浅川ジュニア</v>
      </c>
      <c r="AB8" s="264"/>
      <c r="AC8" s="3">
        <f>AO25</f>
        <v>0</v>
      </c>
      <c r="AD8" s="4" t="s">
        <v>16</v>
      </c>
      <c r="AE8" s="5">
        <f>AH25</f>
        <v>0</v>
      </c>
      <c r="AF8" s="4">
        <f>AO33</f>
        <v>0</v>
      </c>
      <c r="AG8" s="4" t="s">
        <v>16</v>
      </c>
      <c r="AH8" s="5">
        <f>AH33</f>
        <v>0</v>
      </c>
      <c r="AI8" s="267"/>
      <c r="AJ8" s="268"/>
      <c r="AK8" s="269"/>
      <c r="AL8" s="189">
        <f>AK10</f>
        <v>0</v>
      </c>
      <c r="AM8" s="198" t="s">
        <v>14</v>
      </c>
      <c r="AN8" s="199">
        <f>AI10</f>
        <v>0</v>
      </c>
      <c r="AO8" s="249">
        <f t="shared" ref="AO8" si="2">(COUNTIF(AC9:AN9,"○")*3)+(COUNTIF(AC9:AN9,"△")*1)</f>
        <v>3</v>
      </c>
      <c r="AP8" s="249"/>
      <c r="AQ8" s="249"/>
      <c r="AR8" s="249">
        <f>SUM(AK4:AK11)</f>
        <v>0</v>
      </c>
      <c r="AS8" s="249"/>
      <c r="AT8" s="249">
        <f>SUM(AI4:AI11)</f>
        <v>0</v>
      </c>
      <c r="AU8" s="249"/>
      <c r="AV8" s="256">
        <f t="shared" ref="AV8" si="3">AR8-AT8</f>
        <v>0</v>
      </c>
      <c r="AW8" s="250"/>
    </row>
    <row r="9" spans="1:49" ht="17.100000000000001" customHeight="1" x14ac:dyDescent="0.25">
      <c r="A9" s="258"/>
      <c r="B9" s="265"/>
      <c r="C9" s="266"/>
      <c r="D9" s="274" t="str">
        <f>IF(D8="","",IF(D8-F8&gt;0,"○",IF(D8-F8=0,"△","●")))</f>
        <v>●</v>
      </c>
      <c r="E9" s="275"/>
      <c r="F9" s="276"/>
      <c r="G9" s="274" t="str">
        <f>IF(G8="","",IF(G8-I8&gt;0,"○",IF(G8-I8=0,"△","●")))</f>
        <v/>
      </c>
      <c r="H9" s="275"/>
      <c r="I9" s="276"/>
      <c r="J9" s="270"/>
      <c r="K9" s="271"/>
      <c r="L9" s="272"/>
      <c r="M9" s="258" t="str">
        <f>IF(M8="","",IF(M8-O8&gt;0,"○",IF(M8-O8=0,"△","●")))</f>
        <v>○</v>
      </c>
      <c r="N9" s="259"/>
      <c r="O9" s="260"/>
      <c r="P9" s="249"/>
      <c r="Q9" s="249"/>
      <c r="R9" s="249"/>
      <c r="S9" s="249"/>
      <c r="T9" s="249"/>
      <c r="U9" s="249"/>
      <c r="V9" s="249"/>
      <c r="W9" s="257"/>
      <c r="X9" s="254"/>
      <c r="Y9" s="255"/>
      <c r="Z9" s="262"/>
      <c r="AA9" s="265"/>
      <c r="AB9" s="266"/>
      <c r="AC9" s="274" t="str">
        <f>IF(AC8="","",IF(AC8-AE8&gt;0,"○",IF(AC8-AE8=0,"△","●")))</f>
        <v>△</v>
      </c>
      <c r="AD9" s="275"/>
      <c r="AE9" s="276"/>
      <c r="AF9" s="274" t="str">
        <f>IF(AF8="","",IF(AF8-AH8&gt;0,"○",IF(AF8-AH8=0,"△","●")))</f>
        <v>△</v>
      </c>
      <c r="AG9" s="275"/>
      <c r="AH9" s="276"/>
      <c r="AI9" s="270"/>
      <c r="AJ9" s="271"/>
      <c r="AK9" s="272"/>
      <c r="AL9" s="258" t="str">
        <f>IF(AL8="","",IF(AL8-AN8&gt;0,"○",IF(AL8-AN8=0,"△","●")))</f>
        <v>△</v>
      </c>
      <c r="AM9" s="259"/>
      <c r="AN9" s="260"/>
      <c r="AO9" s="249"/>
      <c r="AP9" s="249"/>
      <c r="AQ9" s="249"/>
      <c r="AR9" s="249"/>
      <c r="AS9" s="249"/>
      <c r="AT9" s="249"/>
      <c r="AU9" s="249"/>
      <c r="AV9" s="257"/>
      <c r="AW9" s="250"/>
    </row>
    <row r="10" spans="1:49" ht="17.100000000000001" customHeight="1" x14ac:dyDescent="0.25">
      <c r="A10" s="277">
        <v>4</v>
      </c>
      <c r="B10" s="263" t="s">
        <v>43</v>
      </c>
      <c r="C10" s="264"/>
      <c r="D10" s="3" t="str">
        <f>IF(M5="","",O4)</f>
        <v/>
      </c>
      <c r="E10" s="4" t="s">
        <v>16</v>
      </c>
      <c r="F10" s="5" t="str">
        <f>IF(M5="","",M4)</f>
        <v/>
      </c>
      <c r="G10" s="3">
        <f>IF(M7="","",O6)</f>
        <v>2</v>
      </c>
      <c r="H10" s="4" t="s">
        <v>16</v>
      </c>
      <c r="I10" s="5">
        <f>IF(M7="","",M6)</f>
        <v>1</v>
      </c>
      <c r="J10" s="3">
        <f>IF(M9="","",O8)</f>
        <v>0</v>
      </c>
      <c r="K10" s="4" t="s">
        <v>16</v>
      </c>
      <c r="L10" s="5">
        <f>IF(M9="","",M8)</f>
        <v>3</v>
      </c>
      <c r="M10" s="267"/>
      <c r="N10" s="268"/>
      <c r="O10" s="269"/>
      <c r="P10" s="249"/>
      <c r="Q10" s="249"/>
      <c r="R10" s="249"/>
      <c r="S10" s="249"/>
      <c r="T10" s="249"/>
      <c r="U10" s="249"/>
      <c r="V10" s="249"/>
      <c r="W10" s="256"/>
      <c r="X10" s="254"/>
      <c r="Y10" s="255">
        <f>10000*P10+100*W10+S10</f>
        <v>0</v>
      </c>
      <c r="Z10" s="249">
        <v>4</v>
      </c>
      <c r="AA10" s="263" t="str">
        <f>B10</f>
        <v>羽黒SSS</v>
      </c>
      <c r="AB10" s="264"/>
      <c r="AC10" s="3">
        <f>AO35</f>
        <v>0</v>
      </c>
      <c r="AD10" s="4" t="s">
        <v>14</v>
      </c>
      <c r="AE10" s="5">
        <f>AH35</f>
        <v>0</v>
      </c>
      <c r="AF10" s="4">
        <f>AO23</f>
        <v>0</v>
      </c>
      <c r="AG10" s="4" t="s">
        <v>16</v>
      </c>
      <c r="AH10" s="4">
        <f>AH23</f>
        <v>0</v>
      </c>
      <c r="AI10" s="3">
        <f>AO19</f>
        <v>0</v>
      </c>
      <c r="AJ10" s="4" t="s">
        <v>16</v>
      </c>
      <c r="AK10" s="5">
        <f>AH19</f>
        <v>0</v>
      </c>
      <c r="AL10" s="267"/>
      <c r="AM10" s="268"/>
      <c r="AN10" s="269"/>
      <c r="AO10" s="249">
        <f t="shared" ref="AO10" si="4">(COUNTIF(AC11:AN11,"○")*3)+(COUNTIF(AC11:AN11,"△")*1)</f>
        <v>3</v>
      </c>
      <c r="AP10" s="249"/>
      <c r="AQ10" s="249"/>
      <c r="AR10" s="249">
        <f>SUM(AN4:AN11)</f>
        <v>0</v>
      </c>
      <c r="AS10" s="249"/>
      <c r="AT10" s="249">
        <f>SUM(AL4:AL11)</f>
        <v>0</v>
      </c>
      <c r="AU10" s="249"/>
      <c r="AV10" s="256">
        <f t="shared" ref="AV10" si="5">AR10-AT10</f>
        <v>0</v>
      </c>
      <c r="AW10" s="250"/>
    </row>
    <row r="11" spans="1:49" ht="17.100000000000001" customHeight="1" x14ac:dyDescent="0.25">
      <c r="A11" s="277"/>
      <c r="B11" s="265"/>
      <c r="C11" s="266"/>
      <c r="D11" s="274" t="str">
        <f>IF(D10="","",IF(D10-F10&gt;0,"○",IF(D10-F10=0,"△","●")))</f>
        <v/>
      </c>
      <c r="E11" s="275"/>
      <c r="F11" s="276"/>
      <c r="G11" s="274" t="str">
        <f>IF(G10="","",IF(G10-I10&gt;0,"○",IF(G10-I10=0,"△","●")))</f>
        <v>○</v>
      </c>
      <c r="H11" s="275"/>
      <c r="I11" s="276"/>
      <c r="J11" s="274" t="str">
        <f>IF(J10="","",IF(J10-L10&gt;0,"○",IF(J10-L10=0,"△","●")))</f>
        <v>●</v>
      </c>
      <c r="K11" s="275"/>
      <c r="L11" s="276"/>
      <c r="M11" s="270"/>
      <c r="N11" s="271"/>
      <c r="O11" s="272"/>
      <c r="P11" s="249"/>
      <c r="Q11" s="249"/>
      <c r="R11" s="249"/>
      <c r="S11" s="249"/>
      <c r="T11" s="249"/>
      <c r="U11" s="249"/>
      <c r="V11" s="249"/>
      <c r="W11" s="257"/>
      <c r="X11" s="254"/>
      <c r="Y11" s="255"/>
      <c r="Z11" s="249"/>
      <c r="AA11" s="265"/>
      <c r="AB11" s="266"/>
      <c r="AC11" s="274" t="str">
        <f>IF(AC10="","",IF(AC10-AE10&gt;0,"○",IF(AC10-AE10=0,"△","●")))</f>
        <v>△</v>
      </c>
      <c r="AD11" s="275"/>
      <c r="AE11" s="276"/>
      <c r="AF11" s="274" t="str">
        <f>IF(AF10="","",IF(AF10-AH10&gt;0,"○",IF(AF10-AH10=0,"△","●")))</f>
        <v>△</v>
      </c>
      <c r="AG11" s="275"/>
      <c r="AH11" s="276"/>
      <c r="AI11" s="274" t="str">
        <f>IF(AI10="","",IF(AI10-AK10&gt;0,"○",IF(AI10-AK10=0,"△","●")))</f>
        <v>△</v>
      </c>
      <c r="AJ11" s="275"/>
      <c r="AK11" s="276"/>
      <c r="AL11" s="270"/>
      <c r="AM11" s="271"/>
      <c r="AN11" s="272"/>
      <c r="AO11" s="249"/>
      <c r="AP11" s="249"/>
      <c r="AQ11" s="249"/>
      <c r="AR11" s="249"/>
      <c r="AS11" s="249"/>
      <c r="AT11" s="249"/>
      <c r="AU11" s="249"/>
      <c r="AV11" s="257"/>
      <c r="AW11" s="250"/>
    </row>
    <row r="12" spans="1:49" ht="17.100000000000001" customHeight="1" x14ac:dyDescent="0.25">
      <c r="A12" s="28"/>
      <c r="B12" s="50"/>
      <c r="C12" s="50"/>
      <c r="D12" s="204"/>
      <c r="E12" s="204"/>
      <c r="F12" s="204"/>
      <c r="G12" s="204"/>
      <c r="H12" s="204"/>
      <c r="I12" s="204"/>
      <c r="J12" s="204"/>
      <c r="K12" s="204"/>
      <c r="L12" s="204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97"/>
      <c r="X12" s="205"/>
      <c r="Y12" s="188"/>
      <c r="Z12" s="28"/>
      <c r="AA12" s="50"/>
      <c r="AB12" s="50"/>
      <c r="AC12" s="204"/>
      <c r="AD12" s="204"/>
      <c r="AE12" s="204"/>
      <c r="AF12" s="204"/>
      <c r="AG12" s="204"/>
      <c r="AH12" s="204"/>
      <c r="AI12" s="204"/>
      <c r="AJ12" s="204"/>
      <c r="AK12" s="204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197"/>
      <c r="AW12" s="18"/>
    </row>
    <row r="13" spans="1:49" ht="17.100000000000001" customHeight="1" thickBot="1" x14ac:dyDescent="0.3">
      <c r="A13" s="28"/>
      <c r="B13" s="227" t="s">
        <v>176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8"/>
      <c r="W13" s="197"/>
      <c r="X13" s="205"/>
      <c r="Y13" s="188"/>
      <c r="Z13" s="28"/>
      <c r="AA13" s="50"/>
      <c r="AB13" s="50"/>
      <c r="AC13" s="204"/>
      <c r="AD13" s="204"/>
      <c r="AE13" s="204"/>
      <c r="AF13" s="204"/>
      <c r="AG13" s="204"/>
      <c r="AH13" s="204"/>
      <c r="AI13" s="204"/>
      <c r="AJ13" s="204"/>
      <c r="AK13" s="204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197"/>
      <c r="AW13" s="18"/>
    </row>
    <row r="14" spans="1:49" ht="27" customHeight="1" x14ac:dyDescent="0.25">
      <c r="A14" s="200"/>
      <c r="B14" s="228" t="s">
        <v>174</v>
      </c>
      <c r="C14" s="229"/>
      <c r="D14" s="232"/>
      <c r="E14" s="232"/>
      <c r="F14" s="232" t="str">
        <f>B4</f>
        <v>VF甲府U-12</v>
      </c>
      <c r="G14" s="232"/>
      <c r="H14" s="232"/>
      <c r="I14" s="232"/>
      <c r="J14" s="232"/>
      <c r="K14" s="232"/>
      <c r="L14" s="232" t="str">
        <f>B6</f>
        <v>テクニカルSjr</v>
      </c>
      <c r="M14" s="232"/>
      <c r="N14" s="232"/>
      <c r="O14" s="232"/>
      <c r="P14" s="232"/>
      <c r="Q14" s="232"/>
      <c r="R14" s="232"/>
      <c r="S14" s="232"/>
      <c r="T14" s="232"/>
      <c r="U14" s="233"/>
      <c r="V14" s="197"/>
      <c r="W14" s="197"/>
      <c r="X14" s="18"/>
      <c r="Y14" s="18"/>
      <c r="Z14" s="200"/>
      <c r="AA14" s="200"/>
      <c r="AB14" s="200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97"/>
      <c r="AP14" s="197"/>
      <c r="AQ14" s="197"/>
      <c r="AR14" s="197"/>
      <c r="AS14" s="197"/>
      <c r="AT14" s="197"/>
      <c r="AU14" s="197"/>
      <c r="AV14" s="197"/>
      <c r="AW14" s="18"/>
    </row>
    <row r="15" spans="1:49" ht="27" customHeight="1" thickBot="1" x14ac:dyDescent="0.3">
      <c r="B15" s="230" t="s">
        <v>175</v>
      </c>
      <c r="C15" s="231"/>
      <c r="D15" s="234"/>
      <c r="E15" s="234"/>
      <c r="F15" s="234" t="str">
        <f>B8</f>
        <v>浅川ジュニア</v>
      </c>
      <c r="G15" s="234"/>
      <c r="H15" s="234"/>
      <c r="I15" s="234"/>
      <c r="J15" s="234"/>
      <c r="K15" s="234"/>
      <c r="L15" s="234" t="str">
        <f>B10</f>
        <v>羽黒SSS</v>
      </c>
      <c r="M15" s="234"/>
      <c r="N15" s="234"/>
      <c r="O15" s="234"/>
      <c r="P15" s="234"/>
      <c r="Q15" s="234"/>
      <c r="R15" s="234"/>
      <c r="S15" s="234"/>
      <c r="T15" s="234"/>
      <c r="U15" s="235"/>
      <c r="V15" s="197"/>
      <c r="W15" s="197"/>
      <c r="X15" s="18"/>
      <c r="Y15" s="18"/>
      <c r="AA15" s="200"/>
      <c r="AB15" s="200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97"/>
      <c r="AP15" s="197"/>
      <c r="AQ15" s="197"/>
      <c r="AR15" s="197"/>
      <c r="AS15" s="197"/>
      <c r="AT15" s="197"/>
      <c r="AU15" s="197"/>
      <c r="AV15" s="197"/>
      <c r="AW15" s="18"/>
    </row>
    <row r="16" spans="1:49" ht="17.100000000000001" customHeight="1" x14ac:dyDescent="0.25">
      <c r="B16" s="206"/>
      <c r="C16" s="207"/>
      <c r="D16" s="208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197"/>
      <c r="W16" s="197"/>
      <c r="X16" s="18"/>
      <c r="Y16" s="18"/>
      <c r="AA16" s="200"/>
      <c r="AB16" s="200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97"/>
      <c r="AP16" s="197"/>
      <c r="AQ16" s="197"/>
      <c r="AR16" s="197"/>
      <c r="AS16" s="197"/>
      <c r="AT16" s="197"/>
      <c r="AU16" s="197"/>
      <c r="AV16" s="197"/>
      <c r="AW16" s="18"/>
    </row>
    <row r="17" spans="1:49" ht="17.100000000000001" customHeight="1" x14ac:dyDescent="0.25">
      <c r="A17" s="299" t="s">
        <v>0</v>
      </c>
      <c r="B17" s="301">
        <v>44325</v>
      </c>
      <c r="C17" s="244"/>
      <c r="D17" s="300" t="str">
        <f>B2</f>
        <v>J</v>
      </c>
      <c r="E17" s="282"/>
      <c r="F17" s="282" t="s">
        <v>10</v>
      </c>
      <c r="G17" s="282"/>
      <c r="H17" s="282"/>
      <c r="I17" s="37"/>
      <c r="J17" s="282" t="s">
        <v>24</v>
      </c>
      <c r="K17" s="282"/>
      <c r="L17" s="282"/>
      <c r="M17" s="282"/>
      <c r="N17" s="282" t="s">
        <v>248</v>
      </c>
      <c r="O17" s="282"/>
      <c r="P17" s="282"/>
      <c r="Q17" s="282"/>
      <c r="R17" s="282"/>
      <c r="S17" s="282"/>
      <c r="T17" s="282"/>
      <c r="U17" s="282"/>
      <c r="V17" s="264"/>
      <c r="W17" s="284" t="s">
        <v>25</v>
      </c>
      <c r="X17" s="261" t="s">
        <v>2</v>
      </c>
      <c r="Y17" s="19"/>
      <c r="Z17" s="299" t="s">
        <v>0</v>
      </c>
      <c r="AA17" s="242" t="s">
        <v>1</v>
      </c>
      <c r="AB17" s="244"/>
      <c r="AC17" s="300" t="str">
        <f>AA2</f>
        <v>J</v>
      </c>
      <c r="AD17" s="282"/>
      <c r="AE17" s="282" t="s">
        <v>10</v>
      </c>
      <c r="AF17" s="282"/>
      <c r="AG17" s="282"/>
      <c r="AH17" s="37"/>
      <c r="AI17" s="282" t="s">
        <v>24</v>
      </c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64"/>
      <c r="AV17" s="284" t="s">
        <v>25</v>
      </c>
      <c r="AW17" s="261" t="s">
        <v>2</v>
      </c>
    </row>
    <row r="18" spans="1:49" ht="17.100000000000001" customHeight="1" x14ac:dyDescent="0.25">
      <c r="A18" s="299"/>
      <c r="B18" s="245"/>
      <c r="C18" s="247"/>
      <c r="D18" s="265"/>
      <c r="E18" s="283"/>
      <c r="F18" s="283"/>
      <c r="G18" s="283"/>
      <c r="H18" s="283"/>
      <c r="I18" s="201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66"/>
      <c r="W18" s="285"/>
      <c r="X18" s="285"/>
      <c r="Y18" s="19"/>
      <c r="Z18" s="299"/>
      <c r="AA18" s="245"/>
      <c r="AB18" s="247"/>
      <c r="AC18" s="265"/>
      <c r="AD18" s="283"/>
      <c r="AE18" s="283"/>
      <c r="AF18" s="283"/>
      <c r="AG18" s="283"/>
      <c r="AH18" s="201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66"/>
      <c r="AV18" s="285"/>
      <c r="AW18" s="285"/>
    </row>
    <row r="19" spans="1:49" ht="17.100000000000001" customHeight="1" x14ac:dyDescent="0.3">
      <c r="A19" s="286">
        <v>1</v>
      </c>
      <c r="B19" s="287">
        <v>0.4375</v>
      </c>
      <c r="C19" s="288"/>
      <c r="D19" s="291" t="str">
        <f>B8</f>
        <v>浅川ジュニア</v>
      </c>
      <c r="E19" s="291"/>
      <c r="F19" s="291"/>
      <c r="G19" s="291"/>
      <c r="H19" s="291"/>
      <c r="I19" s="293">
        <f>IF(L19:L20="","",(L19+L20))</f>
        <v>3</v>
      </c>
      <c r="J19" s="294"/>
      <c r="K19" s="297" t="s">
        <v>17</v>
      </c>
      <c r="L19" s="190">
        <v>1</v>
      </c>
      <c r="M19" s="190" t="s">
        <v>16</v>
      </c>
      <c r="N19" s="190">
        <v>0</v>
      </c>
      <c r="O19" s="297" t="s">
        <v>18</v>
      </c>
      <c r="P19" s="303">
        <f>IF(N19:N20="","",(N19+N20))</f>
        <v>0</v>
      </c>
      <c r="Q19" s="304"/>
      <c r="R19" s="300" t="str">
        <f>B10</f>
        <v>羽黒SSS</v>
      </c>
      <c r="S19" s="282"/>
      <c r="T19" s="282"/>
      <c r="U19" s="282"/>
      <c r="V19" s="264"/>
      <c r="W19" s="302" t="str">
        <f>B6</f>
        <v>テクニカルSjr</v>
      </c>
      <c r="X19" s="302" t="str">
        <f>B4</f>
        <v>VF甲府U-12</v>
      </c>
      <c r="Y19" s="19"/>
      <c r="Z19" s="286">
        <v>1</v>
      </c>
      <c r="AA19" s="287">
        <f>B19</f>
        <v>0.4375</v>
      </c>
      <c r="AB19" s="288"/>
      <c r="AC19" s="307" t="str">
        <f>D19</f>
        <v>浅川ジュニア</v>
      </c>
      <c r="AD19" s="307"/>
      <c r="AE19" s="307"/>
      <c r="AF19" s="307"/>
      <c r="AG19" s="307"/>
      <c r="AH19" s="309"/>
      <c r="AI19" s="310"/>
      <c r="AJ19" s="313" t="s">
        <v>17</v>
      </c>
      <c r="AK19" s="1"/>
      <c r="AL19" s="7" t="s">
        <v>16</v>
      </c>
      <c r="AM19" s="1"/>
      <c r="AN19" s="315" t="s">
        <v>18</v>
      </c>
      <c r="AO19" s="300"/>
      <c r="AP19" s="264"/>
      <c r="AQ19" s="307" t="str">
        <f>R19</f>
        <v>羽黒SSS</v>
      </c>
      <c r="AR19" s="307"/>
      <c r="AS19" s="307"/>
      <c r="AT19" s="307"/>
      <c r="AU19" s="307"/>
      <c r="AV19" s="302" t="str">
        <f>W19</f>
        <v>テクニカルSjr</v>
      </c>
      <c r="AW19" s="302" t="str">
        <f>X19</f>
        <v>VF甲府U-12</v>
      </c>
    </row>
    <row r="20" spans="1:49" ht="17.100000000000001" customHeight="1" x14ac:dyDescent="0.3">
      <c r="A20" s="286"/>
      <c r="B20" s="289"/>
      <c r="C20" s="290"/>
      <c r="D20" s="292"/>
      <c r="E20" s="292"/>
      <c r="F20" s="292"/>
      <c r="G20" s="292"/>
      <c r="H20" s="292"/>
      <c r="I20" s="295"/>
      <c r="J20" s="296"/>
      <c r="K20" s="298"/>
      <c r="L20" s="191">
        <v>2</v>
      </c>
      <c r="M20" s="191" t="s">
        <v>16</v>
      </c>
      <c r="N20" s="191">
        <v>0</v>
      </c>
      <c r="O20" s="298"/>
      <c r="P20" s="305"/>
      <c r="Q20" s="306"/>
      <c r="R20" s="265"/>
      <c r="S20" s="283"/>
      <c r="T20" s="283"/>
      <c r="U20" s="283"/>
      <c r="V20" s="266"/>
      <c r="W20" s="285"/>
      <c r="X20" s="285"/>
      <c r="Y20" s="19"/>
      <c r="Z20" s="286"/>
      <c r="AA20" s="289"/>
      <c r="AB20" s="290"/>
      <c r="AC20" s="308"/>
      <c r="AD20" s="308"/>
      <c r="AE20" s="308"/>
      <c r="AF20" s="308"/>
      <c r="AG20" s="308"/>
      <c r="AH20" s="311"/>
      <c r="AI20" s="312"/>
      <c r="AJ20" s="314"/>
      <c r="AK20" s="2"/>
      <c r="AL20" s="8" t="s">
        <v>16</v>
      </c>
      <c r="AM20" s="2"/>
      <c r="AN20" s="316"/>
      <c r="AO20" s="265"/>
      <c r="AP20" s="266"/>
      <c r="AQ20" s="308"/>
      <c r="AR20" s="308"/>
      <c r="AS20" s="308"/>
      <c r="AT20" s="308"/>
      <c r="AU20" s="308"/>
      <c r="AV20" s="285"/>
      <c r="AW20" s="285"/>
    </row>
    <row r="21" spans="1:49" ht="17.100000000000001" customHeight="1" x14ac:dyDescent="0.3">
      <c r="A21" s="286">
        <v>2</v>
      </c>
      <c r="B21" s="287">
        <v>0.47916666666666669</v>
      </c>
      <c r="C21" s="288"/>
      <c r="D21" s="292" t="str">
        <f>B4</f>
        <v>VF甲府U-12</v>
      </c>
      <c r="E21" s="292"/>
      <c r="F21" s="292"/>
      <c r="G21" s="292"/>
      <c r="H21" s="292"/>
      <c r="I21" s="293">
        <f t="shared" ref="I21" si="6">IF(L21:L22="","",(L21+L22))</f>
        <v>7</v>
      </c>
      <c r="J21" s="294"/>
      <c r="K21" s="297" t="s">
        <v>17</v>
      </c>
      <c r="L21" s="190">
        <v>2</v>
      </c>
      <c r="M21" s="190" t="s">
        <v>16</v>
      </c>
      <c r="N21" s="190">
        <v>0</v>
      </c>
      <c r="O21" s="297" t="s">
        <v>18</v>
      </c>
      <c r="P21" s="303">
        <f t="shared" ref="P21" si="7">IF(N21:N22="","",(N21+N22))</f>
        <v>0</v>
      </c>
      <c r="Q21" s="304"/>
      <c r="R21" s="300" t="str">
        <f>B6</f>
        <v>テクニカルSjr</v>
      </c>
      <c r="S21" s="282"/>
      <c r="T21" s="282"/>
      <c r="U21" s="282"/>
      <c r="V21" s="264"/>
      <c r="W21" s="302" t="str">
        <f>B8</f>
        <v>浅川ジュニア</v>
      </c>
      <c r="X21" s="302" t="str">
        <f>B10</f>
        <v>羽黒SSS</v>
      </c>
      <c r="Y21" s="19"/>
      <c r="Z21" s="286">
        <v>2</v>
      </c>
      <c r="AA21" s="287">
        <f>B21</f>
        <v>0.47916666666666669</v>
      </c>
      <c r="AB21" s="288"/>
      <c r="AC21" s="307" t="str">
        <f>D21</f>
        <v>VF甲府U-12</v>
      </c>
      <c r="AD21" s="307"/>
      <c r="AE21" s="307"/>
      <c r="AF21" s="307"/>
      <c r="AG21" s="307"/>
      <c r="AH21" s="309"/>
      <c r="AI21" s="310"/>
      <c r="AJ21" s="313" t="s">
        <v>17</v>
      </c>
      <c r="AK21" s="1"/>
      <c r="AL21" s="7" t="s">
        <v>16</v>
      </c>
      <c r="AM21" s="1"/>
      <c r="AN21" s="315" t="s">
        <v>18</v>
      </c>
      <c r="AO21" s="300"/>
      <c r="AP21" s="264"/>
      <c r="AQ21" s="307" t="str">
        <f>R21</f>
        <v>テクニカルSjr</v>
      </c>
      <c r="AR21" s="307"/>
      <c r="AS21" s="307"/>
      <c r="AT21" s="307"/>
      <c r="AU21" s="307"/>
      <c r="AV21" s="302" t="str">
        <f>W21</f>
        <v>浅川ジュニア</v>
      </c>
      <c r="AW21" s="302" t="str">
        <f t="shared" ref="AW21" si="8">X21</f>
        <v>羽黒SSS</v>
      </c>
    </row>
    <row r="22" spans="1:49" ht="17.100000000000001" customHeight="1" x14ac:dyDescent="0.3">
      <c r="A22" s="286"/>
      <c r="B22" s="289"/>
      <c r="C22" s="290"/>
      <c r="D22" s="292"/>
      <c r="E22" s="292"/>
      <c r="F22" s="292"/>
      <c r="G22" s="292"/>
      <c r="H22" s="292"/>
      <c r="I22" s="295"/>
      <c r="J22" s="296"/>
      <c r="K22" s="298"/>
      <c r="L22" s="191">
        <v>5</v>
      </c>
      <c r="M22" s="191" t="s">
        <v>16</v>
      </c>
      <c r="N22" s="191">
        <v>0</v>
      </c>
      <c r="O22" s="298"/>
      <c r="P22" s="305"/>
      <c r="Q22" s="306"/>
      <c r="R22" s="265"/>
      <c r="S22" s="283"/>
      <c r="T22" s="283"/>
      <c r="U22" s="283"/>
      <c r="V22" s="266"/>
      <c r="W22" s="285"/>
      <c r="X22" s="285"/>
      <c r="Y22" s="19"/>
      <c r="Z22" s="286"/>
      <c r="AA22" s="289"/>
      <c r="AB22" s="290"/>
      <c r="AC22" s="308"/>
      <c r="AD22" s="308"/>
      <c r="AE22" s="308"/>
      <c r="AF22" s="308"/>
      <c r="AG22" s="308"/>
      <c r="AH22" s="311"/>
      <c r="AI22" s="312"/>
      <c r="AJ22" s="314"/>
      <c r="AK22" s="2"/>
      <c r="AL22" s="8" t="s">
        <v>16</v>
      </c>
      <c r="AM22" s="2"/>
      <c r="AN22" s="316"/>
      <c r="AO22" s="265"/>
      <c r="AP22" s="266"/>
      <c r="AQ22" s="308"/>
      <c r="AR22" s="308"/>
      <c r="AS22" s="308"/>
      <c r="AT22" s="308"/>
      <c r="AU22" s="308"/>
      <c r="AV22" s="285"/>
      <c r="AW22" s="285"/>
    </row>
    <row r="23" spans="1:49" ht="17.100000000000001" customHeight="1" x14ac:dyDescent="0.3">
      <c r="A23" s="286">
        <v>3</v>
      </c>
      <c r="B23" s="287">
        <v>0.52083333333333337</v>
      </c>
      <c r="C23" s="288"/>
      <c r="D23" s="292" t="str">
        <f>B6</f>
        <v>テクニカルSjr</v>
      </c>
      <c r="E23" s="292"/>
      <c r="F23" s="292"/>
      <c r="G23" s="292"/>
      <c r="H23" s="292"/>
      <c r="I23" s="293">
        <f t="shared" ref="I23" si="9">IF(L23:L24="","",(L23+L24))</f>
        <v>1</v>
      </c>
      <c r="J23" s="294"/>
      <c r="K23" s="297" t="s">
        <v>17</v>
      </c>
      <c r="L23" s="190">
        <v>0</v>
      </c>
      <c r="M23" s="190" t="s">
        <v>16</v>
      </c>
      <c r="N23" s="190">
        <v>0</v>
      </c>
      <c r="O23" s="297" t="s">
        <v>18</v>
      </c>
      <c r="P23" s="303">
        <f t="shared" ref="P23" si="10">IF(N23:N24="","",(N23+N24))</f>
        <v>2</v>
      </c>
      <c r="Q23" s="304"/>
      <c r="R23" s="300" t="str">
        <f>B10</f>
        <v>羽黒SSS</v>
      </c>
      <c r="S23" s="282"/>
      <c r="T23" s="282"/>
      <c r="U23" s="282"/>
      <c r="V23" s="264"/>
      <c r="W23" s="302" t="str">
        <f>B4</f>
        <v>VF甲府U-12</v>
      </c>
      <c r="X23" s="302" t="str">
        <f>B8</f>
        <v>浅川ジュニア</v>
      </c>
      <c r="Y23" s="19"/>
      <c r="Z23" s="286">
        <v>3</v>
      </c>
      <c r="AA23" s="287">
        <f>B23</f>
        <v>0.52083333333333337</v>
      </c>
      <c r="AB23" s="288"/>
      <c r="AC23" s="307" t="str">
        <f>D23</f>
        <v>テクニカルSjr</v>
      </c>
      <c r="AD23" s="307"/>
      <c r="AE23" s="307"/>
      <c r="AF23" s="307"/>
      <c r="AG23" s="307"/>
      <c r="AH23" s="309"/>
      <c r="AI23" s="310"/>
      <c r="AJ23" s="313" t="s">
        <v>17</v>
      </c>
      <c r="AK23" s="1"/>
      <c r="AL23" s="7" t="s">
        <v>16</v>
      </c>
      <c r="AM23" s="1"/>
      <c r="AN23" s="315" t="s">
        <v>18</v>
      </c>
      <c r="AO23" s="300"/>
      <c r="AP23" s="264"/>
      <c r="AQ23" s="307" t="str">
        <f>R23</f>
        <v>羽黒SSS</v>
      </c>
      <c r="AR23" s="307"/>
      <c r="AS23" s="307"/>
      <c r="AT23" s="307"/>
      <c r="AU23" s="307"/>
      <c r="AV23" s="302" t="str">
        <f>W23</f>
        <v>VF甲府U-12</v>
      </c>
      <c r="AW23" s="302" t="str">
        <f t="shared" ref="AW23" si="11">X23</f>
        <v>浅川ジュニア</v>
      </c>
    </row>
    <row r="24" spans="1:49" ht="17.100000000000001" customHeight="1" x14ac:dyDescent="0.3">
      <c r="A24" s="286"/>
      <c r="B24" s="289"/>
      <c r="C24" s="290"/>
      <c r="D24" s="292"/>
      <c r="E24" s="292"/>
      <c r="F24" s="292"/>
      <c r="G24" s="292"/>
      <c r="H24" s="292"/>
      <c r="I24" s="295"/>
      <c r="J24" s="296"/>
      <c r="K24" s="298"/>
      <c r="L24" s="191">
        <v>1</v>
      </c>
      <c r="M24" s="191" t="s">
        <v>16</v>
      </c>
      <c r="N24" s="191">
        <v>2</v>
      </c>
      <c r="O24" s="298"/>
      <c r="P24" s="305"/>
      <c r="Q24" s="306"/>
      <c r="R24" s="265"/>
      <c r="S24" s="283"/>
      <c r="T24" s="283"/>
      <c r="U24" s="283"/>
      <c r="V24" s="266"/>
      <c r="W24" s="285"/>
      <c r="X24" s="285"/>
      <c r="Y24" s="19"/>
      <c r="Z24" s="286"/>
      <c r="AA24" s="289"/>
      <c r="AB24" s="290"/>
      <c r="AC24" s="308"/>
      <c r="AD24" s="308"/>
      <c r="AE24" s="308"/>
      <c r="AF24" s="308"/>
      <c r="AG24" s="308"/>
      <c r="AH24" s="311"/>
      <c r="AI24" s="312"/>
      <c r="AJ24" s="314"/>
      <c r="AK24" s="2"/>
      <c r="AL24" s="8" t="s">
        <v>16</v>
      </c>
      <c r="AM24" s="2"/>
      <c r="AN24" s="316"/>
      <c r="AO24" s="265"/>
      <c r="AP24" s="266"/>
      <c r="AQ24" s="308"/>
      <c r="AR24" s="308"/>
      <c r="AS24" s="308"/>
      <c r="AT24" s="308"/>
      <c r="AU24" s="308"/>
      <c r="AV24" s="285"/>
      <c r="AW24" s="285"/>
    </row>
    <row r="25" spans="1:49" ht="17.100000000000001" customHeight="1" x14ac:dyDescent="0.3">
      <c r="A25" s="286">
        <v>4</v>
      </c>
      <c r="B25" s="287">
        <v>0.5625</v>
      </c>
      <c r="C25" s="288"/>
      <c r="D25" s="292" t="str">
        <f>B4</f>
        <v>VF甲府U-12</v>
      </c>
      <c r="E25" s="292"/>
      <c r="F25" s="292"/>
      <c r="G25" s="292"/>
      <c r="H25" s="292"/>
      <c r="I25" s="293">
        <f t="shared" ref="I25" si="12">IF(L25:L26="","",(L25+L26))</f>
        <v>10</v>
      </c>
      <c r="J25" s="294"/>
      <c r="K25" s="317" t="s">
        <v>17</v>
      </c>
      <c r="L25" s="196">
        <v>6</v>
      </c>
      <c r="M25" s="196" t="s">
        <v>16</v>
      </c>
      <c r="N25" s="196">
        <v>0</v>
      </c>
      <c r="O25" s="317" t="s">
        <v>18</v>
      </c>
      <c r="P25" s="303">
        <f t="shared" ref="P25" si="13">IF(N25:N26="","",(N25+N26))</f>
        <v>1</v>
      </c>
      <c r="Q25" s="304"/>
      <c r="R25" s="300" t="str">
        <f>B8</f>
        <v>浅川ジュニア</v>
      </c>
      <c r="S25" s="282"/>
      <c r="T25" s="282"/>
      <c r="U25" s="282"/>
      <c r="V25" s="264"/>
      <c r="W25" s="302" t="str">
        <f>B10</f>
        <v>羽黒SSS</v>
      </c>
      <c r="X25" s="302" t="str">
        <f>B6</f>
        <v>テクニカルSjr</v>
      </c>
      <c r="Y25" s="19"/>
      <c r="Z25" s="286">
        <v>4</v>
      </c>
      <c r="AA25" s="287">
        <f>B25</f>
        <v>0.5625</v>
      </c>
      <c r="AB25" s="288"/>
      <c r="AC25" s="307" t="str">
        <f>D25</f>
        <v>VF甲府U-12</v>
      </c>
      <c r="AD25" s="307"/>
      <c r="AE25" s="307"/>
      <c r="AF25" s="307"/>
      <c r="AG25" s="307"/>
      <c r="AH25" s="318"/>
      <c r="AI25" s="319"/>
      <c r="AJ25" s="320" t="s">
        <v>17</v>
      </c>
      <c r="AK25" s="200"/>
      <c r="AL25" s="9" t="s">
        <v>16</v>
      </c>
      <c r="AM25" s="200"/>
      <c r="AN25" s="321" t="s">
        <v>18</v>
      </c>
      <c r="AO25" s="300"/>
      <c r="AP25" s="264"/>
      <c r="AQ25" s="307" t="str">
        <f>R25</f>
        <v>浅川ジュニア</v>
      </c>
      <c r="AR25" s="307"/>
      <c r="AS25" s="307"/>
      <c r="AT25" s="307"/>
      <c r="AU25" s="307"/>
      <c r="AV25" s="302" t="str">
        <f>W25</f>
        <v>羽黒SSS</v>
      </c>
      <c r="AW25" s="302" t="str">
        <f t="shared" ref="AW25" si="14">X25</f>
        <v>テクニカルSjr</v>
      </c>
    </row>
    <row r="26" spans="1:49" ht="17.100000000000001" customHeight="1" x14ac:dyDescent="0.3">
      <c r="A26" s="286"/>
      <c r="B26" s="289"/>
      <c r="C26" s="290"/>
      <c r="D26" s="292"/>
      <c r="E26" s="292"/>
      <c r="F26" s="292"/>
      <c r="G26" s="292"/>
      <c r="H26" s="292"/>
      <c r="I26" s="295"/>
      <c r="J26" s="296"/>
      <c r="K26" s="298"/>
      <c r="L26" s="191">
        <v>4</v>
      </c>
      <c r="M26" s="191" t="s">
        <v>16</v>
      </c>
      <c r="N26" s="191">
        <v>1</v>
      </c>
      <c r="O26" s="298"/>
      <c r="P26" s="305"/>
      <c r="Q26" s="306"/>
      <c r="R26" s="265"/>
      <c r="S26" s="283"/>
      <c r="T26" s="283"/>
      <c r="U26" s="283"/>
      <c r="V26" s="266"/>
      <c r="W26" s="285"/>
      <c r="X26" s="285"/>
      <c r="Y26" s="19"/>
      <c r="Z26" s="286"/>
      <c r="AA26" s="289"/>
      <c r="AB26" s="290"/>
      <c r="AC26" s="308"/>
      <c r="AD26" s="308"/>
      <c r="AE26" s="308"/>
      <c r="AF26" s="308"/>
      <c r="AG26" s="308"/>
      <c r="AH26" s="311"/>
      <c r="AI26" s="312"/>
      <c r="AJ26" s="314"/>
      <c r="AK26" s="2"/>
      <c r="AL26" s="8" t="s">
        <v>16</v>
      </c>
      <c r="AM26" s="2"/>
      <c r="AN26" s="316"/>
      <c r="AO26" s="265"/>
      <c r="AP26" s="266"/>
      <c r="AQ26" s="308"/>
      <c r="AR26" s="308"/>
      <c r="AS26" s="308"/>
      <c r="AT26" s="308"/>
      <c r="AU26" s="308"/>
      <c r="AV26" s="285"/>
      <c r="AW26" s="285"/>
    </row>
    <row r="27" spans="1:49" ht="17.100000000000001" customHeight="1" x14ac:dyDescent="0.3">
      <c r="A27" s="286"/>
      <c r="B27" s="287"/>
      <c r="C27" s="288"/>
      <c r="D27" s="308"/>
      <c r="E27" s="308"/>
      <c r="F27" s="308"/>
      <c r="G27" s="308"/>
      <c r="H27" s="308"/>
      <c r="I27" s="293"/>
      <c r="J27" s="294"/>
      <c r="K27" s="297"/>
      <c r="L27" s="190"/>
      <c r="M27" s="190"/>
      <c r="N27" s="190"/>
      <c r="O27" s="297"/>
      <c r="P27" s="297"/>
      <c r="Q27" s="322"/>
      <c r="R27" s="242"/>
      <c r="S27" s="243"/>
      <c r="T27" s="243"/>
      <c r="U27" s="243"/>
      <c r="V27" s="244"/>
      <c r="W27" s="302"/>
      <c r="X27" s="302"/>
      <c r="Y27" s="19"/>
      <c r="Z27" s="286"/>
      <c r="AA27" s="287"/>
      <c r="AB27" s="288"/>
      <c r="AC27" s="308"/>
      <c r="AD27" s="308"/>
      <c r="AE27" s="308"/>
      <c r="AF27" s="308"/>
      <c r="AG27" s="308"/>
      <c r="AH27" s="309"/>
      <c r="AI27" s="310"/>
      <c r="AJ27" s="313" t="s">
        <v>17</v>
      </c>
      <c r="AK27" s="1"/>
      <c r="AL27" s="7" t="s">
        <v>16</v>
      </c>
      <c r="AM27" s="1"/>
      <c r="AN27" s="315" t="s">
        <v>18</v>
      </c>
      <c r="AO27" s="300"/>
      <c r="AP27" s="264"/>
      <c r="AQ27" s="242"/>
      <c r="AR27" s="243"/>
      <c r="AS27" s="243"/>
      <c r="AT27" s="243"/>
      <c r="AU27" s="244"/>
      <c r="AV27" s="302"/>
      <c r="AW27" s="302"/>
    </row>
    <row r="28" spans="1:49" ht="17.100000000000001" customHeight="1" x14ac:dyDescent="0.3">
      <c r="A28" s="286"/>
      <c r="B28" s="289"/>
      <c r="C28" s="290"/>
      <c r="D28" s="308"/>
      <c r="E28" s="308"/>
      <c r="F28" s="308"/>
      <c r="G28" s="308"/>
      <c r="H28" s="308"/>
      <c r="I28" s="295"/>
      <c r="J28" s="296"/>
      <c r="K28" s="298"/>
      <c r="L28" s="191"/>
      <c r="M28" s="191"/>
      <c r="N28" s="191"/>
      <c r="O28" s="298"/>
      <c r="P28" s="298"/>
      <c r="Q28" s="323"/>
      <c r="R28" s="245"/>
      <c r="S28" s="246"/>
      <c r="T28" s="246"/>
      <c r="U28" s="246"/>
      <c r="V28" s="247"/>
      <c r="W28" s="285"/>
      <c r="X28" s="285"/>
      <c r="Y28" s="19"/>
      <c r="Z28" s="286"/>
      <c r="AA28" s="289"/>
      <c r="AB28" s="290"/>
      <c r="AC28" s="308"/>
      <c r="AD28" s="308"/>
      <c r="AE28" s="308"/>
      <c r="AF28" s="308"/>
      <c r="AG28" s="308"/>
      <c r="AH28" s="311"/>
      <c r="AI28" s="312"/>
      <c r="AJ28" s="314"/>
      <c r="AK28" s="2"/>
      <c r="AL28" s="8" t="s">
        <v>16</v>
      </c>
      <c r="AM28" s="2"/>
      <c r="AN28" s="316"/>
      <c r="AO28" s="265"/>
      <c r="AP28" s="266"/>
      <c r="AQ28" s="245"/>
      <c r="AR28" s="246"/>
      <c r="AS28" s="246"/>
      <c r="AT28" s="246"/>
      <c r="AU28" s="247"/>
      <c r="AV28" s="285"/>
      <c r="AW28" s="285"/>
    </row>
    <row r="29" spans="1:49" ht="17.100000000000001" customHeight="1" x14ac:dyDescent="0.25">
      <c r="A29" s="195"/>
      <c r="B29" s="51" t="s">
        <v>40</v>
      </c>
      <c r="C29" s="20"/>
      <c r="D29" s="10"/>
      <c r="E29" s="11"/>
      <c r="F29" s="11"/>
      <c r="G29" s="11"/>
      <c r="H29" s="11"/>
      <c r="I29" s="12"/>
      <c r="K29" s="14"/>
      <c r="M29" s="15"/>
      <c r="O29" s="14"/>
      <c r="P29" s="11"/>
      <c r="Z29" s="195"/>
      <c r="AA29" s="195"/>
      <c r="AB29" s="20"/>
      <c r="AC29" s="10"/>
      <c r="AD29" s="11"/>
      <c r="AE29" s="11"/>
      <c r="AF29" s="11"/>
      <c r="AG29" s="11"/>
      <c r="AH29" s="12"/>
      <c r="AJ29" s="14"/>
      <c r="AL29" s="15"/>
      <c r="AN29" s="14"/>
      <c r="AO29" s="11"/>
    </row>
    <row r="30" spans="1:49" ht="17.100000000000001" customHeight="1" x14ac:dyDescent="0.25">
      <c r="A30" s="200"/>
      <c r="B30" s="200"/>
      <c r="Z30" s="200"/>
      <c r="AA30" s="200"/>
    </row>
    <row r="31" spans="1:49" ht="17.100000000000001" customHeight="1" x14ac:dyDescent="0.25">
      <c r="A31" s="299" t="s">
        <v>0</v>
      </c>
      <c r="B31" s="301">
        <v>44339</v>
      </c>
      <c r="C31" s="244"/>
      <c r="D31" s="300" t="str">
        <f>D17</f>
        <v>J</v>
      </c>
      <c r="E31" s="282"/>
      <c r="F31" s="282" t="s">
        <v>10</v>
      </c>
      <c r="G31" s="282"/>
      <c r="H31" s="282"/>
      <c r="I31" s="37"/>
      <c r="J31" s="282" t="s">
        <v>26</v>
      </c>
      <c r="K31" s="282"/>
      <c r="L31" s="282"/>
      <c r="M31" s="282"/>
      <c r="N31" s="282" t="s">
        <v>263</v>
      </c>
      <c r="O31" s="282"/>
      <c r="P31" s="282"/>
      <c r="Q31" s="282"/>
      <c r="R31" s="282"/>
      <c r="S31" s="282"/>
      <c r="T31" s="282"/>
      <c r="U31" s="282"/>
      <c r="V31" s="264"/>
      <c r="W31" s="284" t="s">
        <v>25</v>
      </c>
      <c r="X31" s="261" t="s">
        <v>2</v>
      </c>
      <c r="Y31" s="19"/>
      <c r="Z31" s="299" t="s">
        <v>0</v>
      </c>
      <c r="AA31" s="242" t="s">
        <v>1</v>
      </c>
      <c r="AB31" s="244"/>
      <c r="AC31" s="300" t="str">
        <f>AC17</f>
        <v>J</v>
      </c>
      <c r="AD31" s="282"/>
      <c r="AE31" s="282" t="s">
        <v>10</v>
      </c>
      <c r="AF31" s="282"/>
      <c r="AG31" s="282"/>
      <c r="AH31" s="37"/>
      <c r="AI31" s="282" t="s">
        <v>26</v>
      </c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64"/>
      <c r="AV31" s="284" t="s">
        <v>25</v>
      </c>
      <c r="AW31" s="261" t="s">
        <v>2</v>
      </c>
    </row>
    <row r="32" spans="1:49" ht="17.100000000000001" customHeight="1" x14ac:dyDescent="0.25">
      <c r="A32" s="299"/>
      <c r="B32" s="245"/>
      <c r="C32" s="247"/>
      <c r="D32" s="265"/>
      <c r="E32" s="283"/>
      <c r="F32" s="283"/>
      <c r="G32" s="283"/>
      <c r="H32" s="283"/>
      <c r="I32" s="201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66"/>
      <c r="W32" s="285"/>
      <c r="X32" s="285"/>
      <c r="Y32" s="19"/>
      <c r="Z32" s="299"/>
      <c r="AA32" s="245"/>
      <c r="AB32" s="247"/>
      <c r="AC32" s="265"/>
      <c r="AD32" s="283"/>
      <c r="AE32" s="283"/>
      <c r="AF32" s="283"/>
      <c r="AG32" s="283"/>
      <c r="AH32" s="201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66"/>
      <c r="AV32" s="285"/>
      <c r="AW32" s="285"/>
    </row>
    <row r="33" spans="1:49" ht="17.100000000000001" customHeight="1" x14ac:dyDescent="0.3">
      <c r="A33" s="286">
        <v>1</v>
      </c>
      <c r="B33" s="287">
        <v>0.41666666666666669</v>
      </c>
      <c r="C33" s="288"/>
      <c r="D33" s="291" t="str">
        <f>B6</f>
        <v>テクニカルSjr</v>
      </c>
      <c r="E33" s="291"/>
      <c r="F33" s="291"/>
      <c r="G33" s="291"/>
      <c r="H33" s="291"/>
      <c r="I33" s="293" t="str">
        <f t="shared" ref="I33" si="15">IF(L33:L34="","",(L33+L34))</f>
        <v/>
      </c>
      <c r="J33" s="294"/>
      <c r="K33" s="297" t="s">
        <v>17</v>
      </c>
      <c r="L33" s="190"/>
      <c r="M33" s="190" t="s">
        <v>16</v>
      </c>
      <c r="N33" s="190"/>
      <c r="O33" s="297" t="s">
        <v>18</v>
      </c>
      <c r="P33" s="303" t="str">
        <f t="shared" ref="P33" si="16">IF(N33:N34="","",(N33+N34))</f>
        <v/>
      </c>
      <c r="Q33" s="304"/>
      <c r="R33" s="300" t="str">
        <f>B8</f>
        <v>浅川ジュニア</v>
      </c>
      <c r="S33" s="282"/>
      <c r="T33" s="282"/>
      <c r="U33" s="282"/>
      <c r="V33" s="264"/>
      <c r="W33" s="302" t="str">
        <f>B4</f>
        <v>VF甲府U-12</v>
      </c>
      <c r="X33" s="302" t="str">
        <f>B10</f>
        <v>羽黒SSS</v>
      </c>
      <c r="Y33" s="19"/>
      <c r="Z33" s="286">
        <v>1</v>
      </c>
      <c r="AA33" s="287">
        <v>0.41666666666666669</v>
      </c>
      <c r="AB33" s="288"/>
      <c r="AC33" s="307" t="str">
        <f>D33</f>
        <v>テクニカルSjr</v>
      </c>
      <c r="AD33" s="307"/>
      <c r="AE33" s="307"/>
      <c r="AF33" s="307"/>
      <c r="AG33" s="307"/>
      <c r="AH33" s="309"/>
      <c r="AI33" s="310"/>
      <c r="AJ33" s="313" t="s">
        <v>17</v>
      </c>
      <c r="AK33" s="1"/>
      <c r="AL33" s="7" t="s">
        <v>16</v>
      </c>
      <c r="AM33" s="1"/>
      <c r="AN33" s="315" t="s">
        <v>18</v>
      </c>
      <c r="AO33" s="300"/>
      <c r="AP33" s="264"/>
      <c r="AQ33" s="307" t="str">
        <f>R33</f>
        <v>浅川ジュニア</v>
      </c>
      <c r="AR33" s="307"/>
      <c r="AS33" s="307"/>
      <c r="AT33" s="307"/>
      <c r="AU33" s="307"/>
      <c r="AV33" s="302" t="str">
        <f>W33</f>
        <v>VF甲府U-12</v>
      </c>
      <c r="AW33" s="302" t="str">
        <f t="shared" ref="AW33" si="17">X33</f>
        <v>羽黒SSS</v>
      </c>
    </row>
    <row r="34" spans="1:49" ht="17.100000000000001" customHeight="1" x14ac:dyDescent="0.3">
      <c r="A34" s="286"/>
      <c r="B34" s="289"/>
      <c r="C34" s="290"/>
      <c r="D34" s="292"/>
      <c r="E34" s="292"/>
      <c r="F34" s="292"/>
      <c r="G34" s="292"/>
      <c r="H34" s="292"/>
      <c r="I34" s="295"/>
      <c r="J34" s="296"/>
      <c r="K34" s="298"/>
      <c r="L34" s="191"/>
      <c r="M34" s="191" t="s">
        <v>16</v>
      </c>
      <c r="N34" s="191"/>
      <c r="O34" s="298"/>
      <c r="P34" s="305"/>
      <c r="Q34" s="306"/>
      <c r="R34" s="265"/>
      <c r="S34" s="283"/>
      <c r="T34" s="283"/>
      <c r="U34" s="283"/>
      <c r="V34" s="266"/>
      <c r="W34" s="285"/>
      <c r="X34" s="285"/>
      <c r="Y34" s="19"/>
      <c r="Z34" s="286"/>
      <c r="AA34" s="289"/>
      <c r="AB34" s="290"/>
      <c r="AC34" s="308"/>
      <c r="AD34" s="308"/>
      <c r="AE34" s="308"/>
      <c r="AF34" s="308"/>
      <c r="AG34" s="308"/>
      <c r="AH34" s="311"/>
      <c r="AI34" s="312"/>
      <c r="AJ34" s="314"/>
      <c r="AK34" s="2"/>
      <c r="AL34" s="8" t="s">
        <v>16</v>
      </c>
      <c r="AM34" s="2"/>
      <c r="AN34" s="316"/>
      <c r="AO34" s="265"/>
      <c r="AP34" s="266"/>
      <c r="AQ34" s="308"/>
      <c r="AR34" s="308"/>
      <c r="AS34" s="308"/>
      <c r="AT34" s="308"/>
      <c r="AU34" s="308"/>
      <c r="AV34" s="285"/>
      <c r="AW34" s="285"/>
    </row>
    <row r="35" spans="1:49" ht="17.100000000000001" customHeight="1" x14ac:dyDescent="0.3">
      <c r="A35" s="286">
        <v>2</v>
      </c>
      <c r="B35" s="287">
        <v>0.45833333333333331</v>
      </c>
      <c r="C35" s="288"/>
      <c r="D35" s="292" t="str">
        <f>B4</f>
        <v>VF甲府U-12</v>
      </c>
      <c r="E35" s="292"/>
      <c r="F35" s="292"/>
      <c r="G35" s="292"/>
      <c r="H35" s="292"/>
      <c r="I35" s="293" t="str">
        <f t="shared" ref="I35" si="18">IF(L35:L36="","",(L35+L36))</f>
        <v/>
      </c>
      <c r="J35" s="294"/>
      <c r="K35" s="297" t="s">
        <v>17</v>
      </c>
      <c r="L35" s="190"/>
      <c r="M35" s="190" t="s">
        <v>16</v>
      </c>
      <c r="N35" s="190"/>
      <c r="O35" s="297" t="s">
        <v>18</v>
      </c>
      <c r="P35" s="303" t="str">
        <f t="shared" ref="P35" si="19">IF(N35:N36="","",(N35+N36))</f>
        <v/>
      </c>
      <c r="Q35" s="304"/>
      <c r="R35" s="300" t="str">
        <f>B10</f>
        <v>羽黒SSS</v>
      </c>
      <c r="S35" s="282"/>
      <c r="T35" s="282"/>
      <c r="U35" s="282"/>
      <c r="V35" s="264"/>
      <c r="W35" s="302" t="str">
        <f>B6</f>
        <v>テクニカルSjr</v>
      </c>
      <c r="X35" s="302" t="str">
        <f>B8</f>
        <v>浅川ジュニア</v>
      </c>
      <c r="Y35" s="19"/>
      <c r="Z35" s="286">
        <v>2</v>
      </c>
      <c r="AA35" s="287">
        <v>0.45833333333333331</v>
      </c>
      <c r="AB35" s="288"/>
      <c r="AC35" s="307" t="str">
        <f>D35</f>
        <v>VF甲府U-12</v>
      </c>
      <c r="AD35" s="307"/>
      <c r="AE35" s="307"/>
      <c r="AF35" s="307"/>
      <c r="AG35" s="307"/>
      <c r="AH35" s="309"/>
      <c r="AI35" s="310"/>
      <c r="AJ35" s="313" t="s">
        <v>17</v>
      </c>
      <c r="AK35" s="1"/>
      <c r="AL35" s="7" t="s">
        <v>16</v>
      </c>
      <c r="AM35" s="1"/>
      <c r="AN35" s="315" t="s">
        <v>18</v>
      </c>
      <c r="AO35" s="300"/>
      <c r="AP35" s="264"/>
      <c r="AQ35" s="307" t="str">
        <f>R35</f>
        <v>羽黒SSS</v>
      </c>
      <c r="AR35" s="307"/>
      <c r="AS35" s="307"/>
      <c r="AT35" s="307"/>
      <c r="AU35" s="307"/>
      <c r="AV35" s="302" t="str">
        <f>W35</f>
        <v>テクニカルSjr</v>
      </c>
      <c r="AW35" s="302" t="str">
        <f t="shared" ref="AW35" si="20">X35</f>
        <v>浅川ジュニア</v>
      </c>
    </row>
    <row r="36" spans="1:49" ht="17.100000000000001" customHeight="1" x14ac:dyDescent="0.3">
      <c r="A36" s="286"/>
      <c r="B36" s="289"/>
      <c r="C36" s="290"/>
      <c r="D36" s="292"/>
      <c r="E36" s="292"/>
      <c r="F36" s="292"/>
      <c r="G36" s="292"/>
      <c r="H36" s="292"/>
      <c r="I36" s="295"/>
      <c r="J36" s="296"/>
      <c r="K36" s="298"/>
      <c r="L36" s="191"/>
      <c r="M36" s="191" t="s">
        <v>16</v>
      </c>
      <c r="N36" s="191"/>
      <c r="O36" s="298"/>
      <c r="P36" s="305"/>
      <c r="Q36" s="306"/>
      <c r="R36" s="265"/>
      <c r="S36" s="283"/>
      <c r="T36" s="283"/>
      <c r="U36" s="283"/>
      <c r="V36" s="266"/>
      <c r="W36" s="285"/>
      <c r="X36" s="285"/>
      <c r="Y36" s="19"/>
      <c r="Z36" s="286"/>
      <c r="AA36" s="289"/>
      <c r="AB36" s="290"/>
      <c r="AC36" s="308"/>
      <c r="AD36" s="308"/>
      <c r="AE36" s="308"/>
      <c r="AF36" s="308"/>
      <c r="AG36" s="308"/>
      <c r="AH36" s="311"/>
      <c r="AI36" s="312"/>
      <c r="AJ36" s="314"/>
      <c r="AK36" s="2"/>
      <c r="AL36" s="8" t="s">
        <v>16</v>
      </c>
      <c r="AM36" s="2"/>
      <c r="AN36" s="316"/>
      <c r="AO36" s="265"/>
      <c r="AP36" s="266"/>
      <c r="AQ36" s="308"/>
      <c r="AR36" s="308"/>
      <c r="AS36" s="308"/>
      <c r="AT36" s="308"/>
      <c r="AU36" s="308"/>
      <c r="AV36" s="285"/>
      <c r="AW36" s="285"/>
    </row>
    <row r="37" spans="1:49" ht="17.100000000000001" customHeight="1" x14ac:dyDescent="0.3">
      <c r="A37" s="286">
        <v>3</v>
      </c>
      <c r="B37" s="287"/>
      <c r="C37" s="288"/>
      <c r="D37" s="308"/>
      <c r="E37" s="308"/>
      <c r="F37" s="308"/>
      <c r="G37" s="308"/>
      <c r="H37" s="308"/>
      <c r="I37" s="293"/>
      <c r="J37" s="294"/>
      <c r="K37" s="297" t="s">
        <v>17</v>
      </c>
      <c r="L37" s="190"/>
      <c r="M37" s="190" t="s">
        <v>16</v>
      </c>
      <c r="N37" s="190"/>
      <c r="O37" s="297" t="s">
        <v>18</v>
      </c>
      <c r="P37" s="297"/>
      <c r="Q37" s="322"/>
      <c r="R37" s="242"/>
      <c r="S37" s="243"/>
      <c r="T37" s="243"/>
      <c r="U37" s="243"/>
      <c r="V37" s="244"/>
      <c r="W37" s="302"/>
      <c r="X37" s="302"/>
      <c r="Y37" s="19"/>
      <c r="Z37" s="286">
        <v>3</v>
      </c>
      <c r="AA37" s="287">
        <v>0.5</v>
      </c>
      <c r="AB37" s="288"/>
      <c r="AC37" s="308"/>
      <c r="AD37" s="308"/>
      <c r="AE37" s="308"/>
      <c r="AF37" s="308"/>
      <c r="AG37" s="308"/>
      <c r="AH37" s="309"/>
      <c r="AI37" s="310"/>
      <c r="AJ37" s="313" t="s">
        <v>17</v>
      </c>
      <c r="AK37" s="1"/>
      <c r="AL37" s="7" t="s">
        <v>16</v>
      </c>
      <c r="AM37" s="1"/>
      <c r="AN37" s="315" t="s">
        <v>18</v>
      </c>
      <c r="AO37" s="300"/>
      <c r="AP37" s="264"/>
      <c r="AQ37" s="242"/>
      <c r="AR37" s="243"/>
      <c r="AS37" s="243"/>
      <c r="AT37" s="243"/>
      <c r="AU37" s="244"/>
      <c r="AV37" s="302"/>
      <c r="AW37" s="302"/>
    </row>
    <row r="38" spans="1:49" ht="17.100000000000001" customHeight="1" x14ac:dyDescent="0.3">
      <c r="A38" s="286"/>
      <c r="B38" s="289"/>
      <c r="C38" s="290"/>
      <c r="D38" s="308"/>
      <c r="E38" s="308"/>
      <c r="F38" s="308"/>
      <c r="G38" s="308"/>
      <c r="H38" s="308"/>
      <c r="I38" s="295"/>
      <c r="J38" s="296"/>
      <c r="K38" s="298"/>
      <c r="L38" s="191"/>
      <c r="M38" s="191" t="s">
        <v>16</v>
      </c>
      <c r="N38" s="191"/>
      <c r="O38" s="298"/>
      <c r="P38" s="298"/>
      <c r="Q38" s="323"/>
      <c r="R38" s="245"/>
      <c r="S38" s="246"/>
      <c r="T38" s="246"/>
      <c r="U38" s="246"/>
      <c r="V38" s="247"/>
      <c r="W38" s="285"/>
      <c r="X38" s="285"/>
      <c r="Y38" s="19"/>
      <c r="Z38" s="286"/>
      <c r="AA38" s="289"/>
      <c r="AB38" s="290"/>
      <c r="AC38" s="308"/>
      <c r="AD38" s="308"/>
      <c r="AE38" s="308"/>
      <c r="AF38" s="308"/>
      <c r="AG38" s="308"/>
      <c r="AH38" s="311"/>
      <c r="AI38" s="312"/>
      <c r="AJ38" s="314"/>
      <c r="AK38" s="2"/>
      <c r="AL38" s="8" t="s">
        <v>16</v>
      </c>
      <c r="AM38" s="2"/>
      <c r="AN38" s="316"/>
      <c r="AO38" s="265"/>
      <c r="AP38" s="266"/>
      <c r="AQ38" s="245"/>
      <c r="AR38" s="246"/>
      <c r="AS38" s="246"/>
      <c r="AT38" s="246"/>
      <c r="AU38" s="247"/>
      <c r="AV38" s="285"/>
      <c r="AW38" s="285"/>
    </row>
    <row r="39" spans="1:49" ht="17.100000000000001" customHeight="1" x14ac:dyDescent="0.3">
      <c r="A39" s="286">
        <v>4</v>
      </c>
      <c r="B39" s="287"/>
      <c r="C39" s="288"/>
      <c r="D39" s="308"/>
      <c r="E39" s="308"/>
      <c r="F39" s="308"/>
      <c r="G39" s="308"/>
      <c r="H39" s="308"/>
      <c r="I39" s="324"/>
      <c r="J39" s="325"/>
      <c r="K39" s="317" t="s">
        <v>17</v>
      </c>
      <c r="L39" s="196"/>
      <c r="M39" s="196" t="s">
        <v>16</v>
      </c>
      <c r="N39" s="196"/>
      <c r="O39" s="317" t="s">
        <v>18</v>
      </c>
      <c r="P39" s="297"/>
      <c r="Q39" s="322"/>
      <c r="R39" s="242"/>
      <c r="S39" s="243"/>
      <c r="T39" s="243"/>
      <c r="U39" s="243"/>
      <c r="V39" s="244"/>
      <c r="W39" s="302"/>
      <c r="X39" s="302"/>
      <c r="Y39" s="19"/>
      <c r="Z39" s="286">
        <v>4</v>
      </c>
      <c r="AA39" s="287">
        <v>0.54166666666666663</v>
      </c>
      <c r="AB39" s="288"/>
      <c r="AC39" s="308"/>
      <c r="AD39" s="308"/>
      <c r="AE39" s="308"/>
      <c r="AF39" s="308"/>
      <c r="AG39" s="308"/>
      <c r="AH39" s="318"/>
      <c r="AI39" s="319"/>
      <c r="AJ39" s="320" t="s">
        <v>17</v>
      </c>
      <c r="AK39" s="200"/>
      <c r="AL39" s="9" t="s">
        <v>16</v>
      </c>
      <c r="AM39" s="200"/>
      <c r="AN39" s="321" t="s">
        <v>18</v>
      </c>
      <c r="AO39" s="300"/>
      <c r="AP39" s="264"/>
      <c r="AQ39" s="242"/>
      <c r="AR39" s="243"/>
      <c r="AS39" s="243"/>
      <c r="AT39" s="243"/>
      <c r="AU39" s="244"/>
      <c r="AV39" s="302"/>
      <c r="AW39" s="302"/>
    </row>
    <row r="40" spans="1:49" ht="17.100000000000001" customHeight="1" x14ac:dyDescent="0.3">
      <c r="A40" s="286"/>
      <c r="B40" s="289"/>
      <c r="C40" s="290"/>
      <c r="D40" s="308"/>
      <c r="E40" s="308"/>
      <c r="F40" s="308"/>
      <c r="G40" s="308"/>
      <c r="H40" s="308"/>
      <c r="I40" s="295"/>
      <c r="J40" s="296"/>
      <c r="K40" s="298"/>
      <c r="L40" s="191"/>
      <c r="M40" s="191" t="s">
        <v>16</v>
      </c>
      <c r="N40" s="191"/>
      <c r="O40" s="298"/>
      <c r="P40" s="298"/>
      <c r="Q40" s="323"/>
      <c r="R40" s="245"/>
      <c r="S40" s="246"/>
      <c r="T40" s="246"/>
      <c r="U40" s="246"/>
      <c r="V40" s="247"/>
      <c r="W40" s="285"/>
      <c r="X40" s="285"/>
      <c r="Y40" s="19"/>
      <c r="Z40" s="286"/>
      <c r="AA40" s="289"/>
      <c r="AB40" s="290"/>
      <c r="AC40" s="308"/>
      <c r="AD40" s="308"/>
      <c r="AE40" s="308"/>
      <c r="AF40" s="308"/>
      <c r="AG40" s="308"/>
      <c r="AH40" s="311"/>
      <c r="AI40" s="312"/>
      <c r="AJ40" s="314"/>
      <c r="AK40" s="2"/>
      <c r="AL40" s="8" t="s">
        <v>16</v>
      </c>
      <c r="AM40" s="2"/>
      <c r="AN40" s="316"/>
      <c r="AO40" s="265"/>
      <c r="AP40" s="266"/>
      <c r="AQ40" s="245"/>
      <c r="AR40" s="246"/>
      <c r="AS40" s="246"/>
      <c r="AT40" s="246"/>
      <c r="AU40" s="247"/>
      <c r="AV40" s="285"/>
      <c r="AW40" s="285"/>
    </row>
    <row r="41" spans="1:49" ht="17.100000000000001" customHeight="1" x14ac:dyDescent="0.3">
      <c r="A41" s="286">
        <v>5</v>
      </c>
      <c r="B41" s="287"/>
      <c r="C41" s="288"/>
      <c r="D41" s="308"/>
      <c r="E41" s="308"/>
      <c r="F41" s="308"/>
      <c r="G41" s="308"/>
      <c r="H41" s="308"/>
      <c r="I41" s="293"/>
      <c r="J41" s="294"/>
      <c r="K41" s="297"/>
      <c r="L41" s="190"/>
      <c r="M41" s="190"/>
      <c r="N41" s="190"/>
      <c r="O41" s="297"/>
      <c r="P41" s="297"/>
      <c r="Q41" s="322"/>
      <c r="R41" s="242"/>
      <c r="S41" s="243"/>
      <c r="T41" s="243"/>
      <c r="U41" s="243"/>
      <c r="V41" s="244"/>
      <c r="W41" s="302"/>
      <c r="X41" s="302"/>
      <c r="Y41" s="19"/>
      <c r="Z41" s="286"/>
      <c r="AA41" s="287"/>
      <c r="AB41" s="288"/>
      <c r="AC41" s="308"/>
      <c r="AD41" s="308"/>
      <c r="AE41" s="308"/>
      <c r="AF41" s="308"/>
      <c r="AG41" s="308"/>
      <c r="AH41" s="309"/>
      <c r="AI41" s="310"/>
      <c r="AJ41" s="313" t="s">
        <v>17</v>
      </c>
      <c r="AK41" s="1"/>
      <c r="AL41" s="7" t="s">
        <v>16</v>
      </c>
      <c r="AM41" s="1"/>
      <c r="AN41" s="315" t="s">
        <v>18</v>
      </c>
      <c r="AO41" s="300"/>
      <c r="AP41" s="264"/>
      <c r="AQ41" s="242"/>
      <c r="AR41" s="243"/>
      <c r="AS41" s="243"/>
      <c r="AT41" s="243"/>
      <c r="AU41" s="244"/>
      <c r="AV41" s="302"/>
      <c r="AW41" s="302"/>
    </row>
    <row r="42" spans="1:49" ht="17.100000000000001" customHeight="1" x14ac:dyDescent="0.3">
      <c r="A42" s="286"/>
      <c r="B42" s="289"/>
      <c r="C42" s="290"/>
      <c r="D42" s="308"/>
      <c r="E42" s="308"/>
      <c r="F42" s="308"/>
      <c r="G42" s="308"/>
      <c r="H42" s="308"/>
      <c r="I42" s="295"/>
      <c r="J42" s="296"/>
      <c r="K42" s="298"/>
      <c r="L42" s="191"/>
      <c r="M42" s="191"/>
      <c r="N42" s="191"/>
      <c r="O42" s="298"/>
      <c r="P42" s="298"/>
      <c r="Q42" s="323"/>
      <c r="R42" s="245"/>
      <c r="S42" s="246"/>
      <c r="T42" s="246"/>
      <c r="U42" s="246"/>
      <c r="V42" s="247"/>
      <c r="W42" s="285"/>
      <c r="X42" s="285"/>
      <c r="Y42" s="19"/>
      <c r="Z42" s="286"/>
      <c r="AA42" s="289"/>
      <c r="AB42" s="290"/>
      <c r="AC42" s="308"/>
      <c r="AD42" s="308"/>
      <c r="AE42" s="308"/>
      <c r="AF42" s="308"/>
      <c r="AG42" s="308"/>
      <c r="AH42" s="311"/>
      <c r="AI42" s="312"/>
      <c r="AJ42" s="314"/>
      <c r="AK42" s="2"/>
      <c r="AL42" s="8" t="s">
        <v>16</v>
      </c>
      <c r="AM42" s="2"/>
      <c r="AN42" s="316"/>
      <c r="AO42" s="265"/>
      <c r="AP42" s="266"/>
      <c r="AQ42" s="245"/>
      <c r="AR42" s="246"/>
      <c r="AS42" s="246"/>
      <c r="AT42" s="246"/>
      <c r="AU42" s="247"/>
      <c r="AV42" s="285"/>
      <c r="AW42" s="285"/>
    </row>
    <row r="44" spans="1:49" ht="14.25" x14ac:dyDescent="0.25">
      <c r="B44" s="195"/>
      <c r="C44" s="28"/>
      <c r="D44" s="16"/>
      <c r="E44" s="16"/>
      <c r="F44" s="16"/>
      <c r="G44" s="16"/>
      <c r="H44" s="16"/>
      <c r="I44" s="193"/>
      <c r="J44" s="193"/>
      <c r="K44" s="194"/>
      <c r="L44" s="200"/>
      <c r="M44" s="9"/>
      <c r="N44" s="200"/>
      <c r="O44" s="195"/>
      <c r="P44" s="50"/>
      <c r="Q44" s="19"/>
      <c r="R44" s="19"/>
      <c r="S44" s="19"/>
      <c r="T44" s="19"/>
      <c r="U44" s="19"/>
      <c r="V44" s="19"/>
      <c r="W44" s="19"/>
      <c r="AA44" s="195"/>
      <c r="AB44" s="28"/>
      <c r="AC44" s="16"/>
      <c r="AD44" s="16"/>
      <c r="AE44" s="16"/>
      <c r="AF44" s="16"/>
      <c r="AG44" s="16"/>
      <c r="AH44" s="193"/>
      <c r="AI44" s="193"/>
      <c r="AJ44" s="194"/>
      <c r="AK44" s="200"/>
      <c r="AL44" s="9"/>
      <c r="AM44" s="200"/>
      <c r="AN44" s="195"/>
      <c r="AO44" s="50"/>
      <c r="AP44" s="19"/>
      <c r="AQ44" s="19"/>
      <c r="AR44" s="19"/>
      <c r="AS44" s="19"/>
      <c r="AT44" s="19"/>
      <c r="AU44" s="19"/>
      <c r="AV44" s="19"/>
    </row>
    <row r="45" spans="1:49" ht="14.25" x14ac:dyDescent="0.25">
      <c r="B45" s="195"/>
      <c r="C45" s="14"/>
      <c r="D45" s="11"/>
      <c r="E45" s="11"/>
      <c r="F45" s="11"/>
      <c r="G45" s="11"/>
      <c r="H45" s="11"/>
      <c r="K45" s="14"/>
      <c r="M45" s="15"/>
      <c r="O45" s="14"/>
      <c r="P45" s="11"/>
      <c r="Q45" s="11"/>
      <c r="R45" s="11"/>
      <c r="S45" s="11"/>
      <c r="T45" s="11"/>
      <c r="U45" s="11"/>
      <c r="V45" s="21"/>
      <c r="W45" s="21"/>
      <c r="AA45" s="195"/>
      <c r="AB45" s="14"/>
      <c r="AC45" s="11"/>
      <c r="AD45" s="11"/>
      <c r="AE45" s="11"/>
      <c r="AF45" s="11"/>
      <c r="AG45" s="11"/>
      <c r="AJ45" s="14"/>
      <c r="AL45" s="15"/>
      <c r="AN45" s="14"/>
      <c r="AO45" s="11"/>
      <c r="AP45" s="11"/>
      <c r="AQ45" s="11"/>
      <c r="AR45" s="11"/>
      <c r="AS45" s="11"/>
      <c r="AT45" s="11"/>
      <c r="AU45" s="21"/>
      <c r="AV45" s="21"/>
    </row>
    <row r="46" spans="1:49" ht="13.5" customHeight="1" x14ac:dyDescent="0.25">
      <c r="B46" s="195"/>
      <c r="C46" s="20"/>
      <c r="D46" s="10"/>
      <c r="E46" s="11"/>
      <c r="F46" s="11"/>
      <c r="G46" s="11"/>
      <c r="H46" s="11"/>
      <c r="I46" s="12"/>
      <c r="K46" s="14"/>
      <c r="M46" s="15"/>
      <c r="O46" s="14"/>
      <c r="P46" s="11"/>
      <c r="Q46" s="11"/>
      <c r="R46" s="11"/>
      <c r="S46" s="11"/>
      <c r="T46" s="11"/>
      <c r="U46" s="11"/>
      <c r="V46" s="11"/>
      <c r="W46" s="11"/>
      <c r="AA46" s="195"/>
      <c r="AB46" s="20"/>
      <c r="AC46" s="10"/>
      <c r="AD46" s="11"/>
      <c r="AE46" s="11"/>
      <c r="AF46" s="11"/>
      <c r="AG46" s="11"/>
      <c r="AH46" s="12"/>
      <c r="AJ46" s="14"/>
      <c r="AL46" s="15"/>
      <c r="AN46" s="14"/>
      <c r="AO46" s="11"/>
      <c r="AP46" s="11"/>
      <c r="AQ46" s="11"/>
      <c r="AR46" s="11"/>
      <c r="AS46" s="11"/>
      <c r="AT46" s="11"/>
      <c r="AU46" s="11"/>
      <c r="AV46" s="11"/>
    </row>
    <row r="47" spans="1:49" ht="14.25" x14ac:dyDescent="0.25">
      <c r="B47" s="195"/>
      <c r="C47" s="29"/>
      <c r="D47" s="30"/>
      <c r="E47" s="21"/>
      <c r="F47" s="21"/>
      <c r="G47" s="21"/>
      <c r="H47" s="21"/>
      <c r="I47" s="31"/>
      <c r="J47" s="22"/>
      <c r="K47" s="23"/>
      <c r="M47" s="15"/>
      <c r="O47" s="14"/>
      <c r="P47" s="21"/>
      <c r="Q47" s="21"/>
      <c r="R47" s="21"/>
      <c r="S47" s="21"/>
      <c r="T47" s="21"/>
      <c r="U47" s="21"/>
      <c r="V47" s="21"/>
      <c r="W47" s="21"/>
      <c r="AA47" s="195"/>
      <c r="AB47" s="29"/>
      <c r="AC47" s="30"/>
      <c r="AD47" s="21"/>
      <c r="AE47" s="21"/>
      <c r="AF47" s="21"/>
      <c r="AG47" s="21"/>
      <c r="AH47" s="31"/>
      <c r="AI47" s="22"/>
      <c r="AJ47" s="23"/>
      <c r="AL47" s="15"/>
      <c r="AN47" s="14"/>
      <c r="AO47" s="21"/>
      <c r="AP47" s="21"/>
      <c r="AQ47" s="21"/>
      <c r="AR47" s="21"/>
      <c r="AS47" s="21"/>
      <c r="AT47" s="21"/>
      <c r="AU47" s="21"/>
      <c r="AV47" s="21"/>
    </row>
    <row r="48" spans="1:49" ht="14.25" x14ac:dyDescent="0.25">
      <c r="B48" s="195"/>
      <c r="C48" s="24"/>
      <c r="D48" s="21"/>
      <c r="E48" s="21"/>
      <c r="F48" s="21"/>
      <c r="G48" s="21"/>
      <c r="H48" s="21"/>
      <c r="I48" s="22"/>
      <c r="J48" s="22"/>
      <c r="K48" s="23"/>
      <c r="M48" s="15"/>
      <c r="O48" s="14"/>
      <c r="P48" s="21"/>
      <c r="Q48" s="21"/>
      <c r="R48" s="21"/>
      <c r="S48" s="21"/>
      <c r="T48" s="21"/>
      <c r="U48" s="21"/>
      <c r="V48" s="21"/>
      <c r="W48" s="21"/>
      <c r="AA48" s="195"/>
      <c r="AB48" s="24"/>
      <c r="AC48" s="21"/>
      <c r="AD48" s="21"/>
      <c r="AE48" s="21"/>
      <c r="AF48" s="21"/>
      <c r="AG48" s="21"/>
      <c r="AH48" s="22"/>
      <c r="AI48" s="22"/>
      <c r="AJ48" s="23"/>
      <c r="AL48" s="15"/>
      <c r="AN48" s="14"/>
      <c r="AO48" s="21"/>
      <c r="AP48" s="21"/>
      <c r="AQ48" s="21"/>
      <c r="AR48" s="21"/>
      <c r="AS48" s="21"/>
      <c r="AT48" s="21"/>
      <c r="AU48" s="21"/>
      <c r="AV48" s="21"/>
    </row>
    <row r="49" spans="2:48" ht="14.25" x14ac:dyDescent="0.25">
      <c r="B49" s="195"/>
      <c r="C49" s="29"/>
      <c r="D49" s="30"/>
      <c r="E49" s="21"/>
      <c r="F49" s="21"/>
      <c r="G49" s="21"/>
      <c r="H49" s="21"/>
      <c r="I49" s="31"/>
      <c r="J49" s="22"/>
      <c r="K49" s="23"/>
      <c r="M49" s="15"/>
      <c r="O49" s="14"/>
      <c r="P49" s="21"/>
      <c r="Q49" s="21"/>
      <c r="R49" s="21"/>
      <c r="S49" s="21"/>
      <c r="T49" s="21"/>
      <c r="U49" s="21"/>
      <c r="V49" s="21"/>
      <c r="W49" s="21"/>
      <c r="AA49" s="195"/>
      <c r="AB49" s="29"/>
      <c r="AC49" s="30"/>
      <c r="AD49" s="21"/>
      <c r="AE49" s="21"/>
      <c r="AF49" s="21"/>
      <c r="AG49" s="21"/>
      <c r="AH49" s="31"/>
      <c r="AI49" s="22"/>
      <c r="AJ49" s="23"/>
      <c r="AL49" s="15"/>
      <c r="AN49" s="14"/>
      <c r="AO49" s="21"/>
      <c r="AP49" s="21"/>
      <c r="AQ49" s="21"/>
      <c r="AR49" s="21"/>
      <c r="AS49" s="21"/>
      <c r="AT49" s="21"/>
      <c r="AU49" s="21"/>
      <c r="AV49" s="21"/>
    </row>
    <row r="50" spans="2:48" ht="14.25" x14ac:dyDescent="0.25">
      <c r="B50" s="195"/>
      <c r="C50" s="24"/>
      <c r="D50" s="21"/>
      <c r="E50" s="21"/>
      <c r="F50" s="21"/>
      <c r="G50" s="21"/>
      <c r="H50" s="21"/>
      <c r="I50" s="22"/>
      <c r="J50" s="22"/>
      <c r="K50" s="23"/>
      <c r="M50" s="15"/>
      <c r="O50" s="14"/>
      <c r="P50" s="21"/>
      <c r="Q50" s="21"/>
      <c r="R50" s="21"/>
      <c r="S50" s="21"/>
      <c r="T50" s="21"/>
      <c r="U50" s="21"/>
      <c r="V50" s="21"/>
      <c r="W50" s="21"/>
      <c r="AA50" s="195"/>
      <c r="AB50" s="24"/>
      <c r="AC50" s="21"/>
      <c r="AD50" s="21"/>
      <c r="AE50" s="21"/>
      <c r="AF50" s="21"/>
      <c r="AG50" s="21"/>
      <c r="AH50" s="22"/>
      <c r="AI50" s="22"/>
      <c r="AJ50" s="23"/>
      <c r="AL50" s="15"/>
      <c r="AN50" s="14"/>
      <c r="AO50" s="21"/>
      <c r="AP50" s="21"/>
      <c r="AQ50" s="21"/>
      <c r="AR50" s="21"/>
      <c r="AS50" s="21"/>
      <c r="AT50" s="21"/>
      <c r="AU50" s="21"/>
      <c r="AV50" s="21"/>
    </row>
  </sheetData>
  <mergeCells count="361">
    <mergeCell ref="A1:B1"/>
    <mergeCell ref="C1:E1"/>
    <mergeCell ref="Z1:AA1"/>
    <mergeCell ref="AB1:AD1"/>
    <mergeCell ref="B2:C3"/>
    <mergeCell ref="D2:F3"/>
    <mergeCell ref="G2:I3"/>
    <mergeCell ref="J2:L3"/>
    <mergeCell ref="M2:O3"/>
    <mergeCell ref="P2:R3"/>
    <mergeCell ref="AI2:AK3"/>
    <mergeCell ref="AL2:AN3"/>
    <mergeCell ref="AO2:AQ3"/>
    <mergeCell ref="AR2:AS3"/>
    <mergeCell ref="AT2:AU3"/>
    <mergeCell ref="AW2:AW3"/>
    <mergeCell ref="S2:T3"/>
    <mergeCell ref="U2:V3"/>
    <mergeCell ref="X2:X3"/>
    <mergeCell ref="AA2:AB3"/>
    <mergeCell ref="AC2:AE3"/>
    <mergeCell ref="AF2:AH3"/>
    <mergeCell ref="X6:X7"/>
    <mergeCell ref="Y6:Y7"/>
    <mergeCell ref="AO4:AQ5"/>
    <mergeCell ref="AR4:AS5"/>
    <mergeCell ref="AT4:AU5"/>
    <mergeCell ref="AV4:AV5"/>
    <mergeCell ref="AW4:AW5"/>
    <mergeCell ref="G5:I5"/>
    <mergeCell ref="J5:L5"/>
    <mergeCell ref="M5:O5"/>
    <mergeCell ref="AF5:AH5"/>
    <mergeCell ref="AI5:AK5"/>
    <mergeCell ref="W4:W5"/>
    <mergeCell ref="X4:X5"/>
    <mergeCell ref="Y4:Y5"/>
    <mergeCell ref="Z4:Z5"/>
    <mergeCell ref="AA4:AB5"/>
    <mergeCell ref="AC4:AE5"/>
    <mergeCell ref="P4:R5"/>
    <mergeCell ref="S4:T5"/>
    <mergeCell ref="U4:V5"/>
    <mergeCell ref="AL5:AN5"/>
    <mergeCell ref="A4:A5"/>
    <mergeCell ref="B4:C5"/>
    <mergeCell ref="D4:F5"/>
    <mergeCell ref="AV6:AV7"/>
    <mergeCell ref="AW6:AW7"/>
    <mergeCell ref="D7:F7"/>
    <mergeCell ref="J7:L7"/>
    <mergeCell ref="M7:O7"/>
    <mergeCell ref="AC7:AE7"/>
    <mergeCell ref="AI7:AK7"/>
    <mergeCell ref="AL7:AN7"/>
    <mergeCell ref="Z6:Z7"/>
    <mergeCell ref="AA6:AB7"/>
    <mergeCell ref="AF6:AH7"/>
    <mergeCell ref="AO6:AQ7"/>
    <mergeCell ref="AR6:AS7"/>
    <mergeCell ref="AT6:AU7"/>
    <mergeCell ref="A6:A7"/>
    <mergeCell ref="B6:C7"/>
    <mergeCell ref="G6:I7"/>
    <mergeCell ref="P6:R7"/>
    <mergeCell ref="S6:T7"/>
    <mergeCell ref="U6:V7"/>
    <mergeCell ref="W6:W7"/>
    <mergeCell ref="AO8:AQ9"/>
    <mergeCell ref="AR8:AS9"/>
    <mergeCell ref="AT8:AU9"/>
    <mergeCell ref="AV8:AV9"/>
    <mergeCell ref="AW8:AW9"/>
    <mergeCell ref="D9:F9"/>
    <mergeCell ref="G9:I9"/>
    <mergeCell ref="M9:O9"/>
    <mergeCell ref="AC9:AE9"/>
    <mergeCell ref="AF9:AH9"/>
    <mergeCell ref="W8:W9"/>
    <mergeCell ref="X8:X9"/>
    <mergeCell ref="Y8:Y9"/>
    <mergeCell ref="Z8:Z9"/>
    <mergeCell ref="AA8:AB9"/>
    <mergeCell ref="AI8:AK9"/>
    <mergeCell ref="J8:L9"/>
    <mergeCell ref="P8:R9"/>
    <mergeCell ref="S8:T9"/>
    <mergeCell ref="U8:V9"/>
    <mergeCell ref="AL9:AN9"/>
    <mergeCell ref="A8:A9"/>
    <mergeCell ref="B8:C9"/>
    <mergeCell ref="AW10:AW11"/>
    <mergeCell ref="D11:F11"/>
    <mergeCell ref="G11:I11"/>
    <mergeCell ref="J11:L11"/>
    <mergeCell ref="AC11:AE11"/>
    <mergeCell ref="AF11:AH11"/>
    <mergeCell ref="AI11:AK11"/>
    <mergeCell ref="Z10:Z11"/>
    <mergeCell ref="AA10:AB11"/>
    <mergeCell ref="AL10:AN11"/>
    <mergeCell ref="AO10:AQ11"/>
    <mergeCell ref="AR10:AS11"/>
    <mergeCell ref="AT10:AU11"/>
    <mergeCell ref="A10:A11"/>
    <mergeCell ref="B10:C11"/>
    <mergeCell ref="M10:O11"/>
    <mergeCell ref="P10:R11"/>
    <mergeCell ref="S10:T11"/>
    <mergeCell ref="U10:V11"/>
    <mergeCell ref="W10:W11"/>
    <mergeCell ref="X10:X11"/>
    <mergeCell ref="Y10:Y11"/>
    <mergeCell ref="B13:U13"/>
    <mergeCell ref="B14:C14"/>
    <mergeCell ref="D14:E14"/>
    <mergeCell ref="F14:I14"/>
    <mergeCell ref="J14:K14"/>
    <mergeCell ref="L14:O14"/>
    <mergeCell ref="P14:Q14"/>
    <mergeCell ref="R14:U14"/>
    <mergeCell ref="AV10:AV11"/>
    <mergeCell ref="R15:U15"/>
    <mergeCell ref="A17:A18"/>
    <mergeCell ref="B17:C18"/>
    <mergeCell ref="D17:E18"/>
    <mergeCell ref="F17:H18"/>
    <mergeCell ref="J17:M18"/>
    <mergeCell ref="N17:V18"/>
    <mergeCell ref="B15:C15"/>
    <mergeCell ref="D15:E15"/>
    <mergeCell ref="F15:I15"/>
    <mergeCell ref="J15:K15"/>
    <mergeCell ref="L15:O15"/>
    <mergeCell ref="P15:Q15"/>
    <mergeCell ref="AI17:AL18"/>
    <mergeCell ref="AM17:AU18"/>
    <mergeCell ref="AV17:AV18"/>
    <mergeCell ref="AW17:AW18"/>
    <mergeCell ref="A19:A20"/>
    <mergeCell ref="B19:C20"/>
    <mergeCell ref="D19:H20"/>
    <mergeCell ref="I19:J20"/>
    <mergeCell ref="K19:K20"/>
    <mergeCell ref="O19:O20"/>
    <mergeCell ref="W17:W18"/>
    <mergeCell ref="X17:X18"/>
    <mergeCell ref="Z17:Z18"/>
    <mergeCell ref="AA17:AB18"/>
    <mergeCell ref="AC17:AD18"/>
    <mergeCell ref="AE17:AG18"/>
    <mergeCell ref="AV19:AV20"/>
    <mergeCell ref="AW19:AW20"/>
    <mergeCell ref="AH19:AI20"/>
    <mergeCell ref="AJ19:AJ20"/>
    <mergeCell ref="AN19:AN20"/>
    <mergeCell ref="AO19:AP20"/>
    <mergeCell ref="AQ19:AU20"/>
    <mergeCell ref="A21:A22"/>
    <mergeCell ref="B21:C22"/>
    <mergeCell ref="D21:H22"/>
    <mergeCell ref="I21:J22"/>
    <mergeCell ref="K21:K22"/>
    <mergeCell ref="O21:O22"/>
    <mergeCell ref="P21:Q22"/>
    <mergeCell ref="R21:V22"/>
    <mergeCell ref="AC19:AG20"/>
    <mergeCell ref="P19:Q20"/>
    <mergeCell ref="R19:V20"/>
    <mergeCell ref="W19:W20"/>
    <mergeCell ref="X19:X20"/>
    <mergeCell ref="Z19:Z20"/>
    <mergeCell ref="AA19:AB20"/>
    <mergeCell ref="AJ21:AJ22"/>
    <mergeCell ref="AN21:AN22"/>
    <mergeCell ref="AO21:AP22"/>
    <mergeCell ref="AQ21:AU22"/>
    <mergeCell ref="AV21:AV22"/>
    <mergeCell ref="AW21:AW22"/>
    <mergeCell ref="W21:W22"/>
    <mergeCell ref="X21:X22"/>
    <mergeCell ref="Z21:Z22"/>
    <mergeCell ref="AA21:AB22"/>
    <mergeCell ref="AC21:AG22"/>
    <mergeCell ref="AH21:AI22"/>
    <mergeCell ref="A25:A26"/>
    <mergeCell ref="B25:C26"/>
    <mergeCell ref="D25:H26"/>
    <mergeCell ref="I25:J26"/>
    <mergeCell ref="K25:K26"/>
    <mergeCell ref="O25:O26"/>
    <mergeCell ref="P25:Q26"/>
    <mergeCell ref="R25:V26"/>
    <mergeCell ref="AC23:AG24"/>
    <mergeCell ref="P23:Q24"/>
    <mergeCell ref="R23:V24"/>
    <mergeCell ref="W23:W24"/>
    <mergeCell ref="X23:X24"/>
    <mergeCell ref="Z23:Z24"/>
    <mergeCell ref="AA23:AB24"/>
    <mergeCell ref="A23:A24"/>
    <mergeCell ref="B23:C24"/>
    <mergeCell ref="D23:H24"/>
    <mergeCell ref="I23:J24"/>
    <mergeCell ref="K23:K24"/>
    <mergeCell ref="O23:O24"/>
    <mergeCell ref="AW25:AW26"/>
    <mergeCell ref="W25:W26"/>
    <mergeCell ref="X25:X26"/>
    <mergeCell ref="Z25:Z26"/>
    <mergeCell ref="AA25:AB26"/>
    <mergeCell ref="AC25:AG26"/>
    <mergeCell ref="AH25:AI26"/>
    <mergeCell ref="AV23:AV24"/>
    <mergeCell ref="AW23:AW24"/>
    <mergeCell ref="AH23:AI24"/>
    <mergeCell ref="AJ23:AJ24"/>
    <mergeCell ref="AN23:AN24"/>
    <mergeCell ref="AO23:AP24"/>
    <mergeCell ref="AQ23:AU24"/>
    <mergeCell ref="D27:H28"/>
    <mergeCell ref="I27:J28"/>
    <mergeCell ref="K27:K28"/>
    <mergeCell ref="O27:O28"/>
    <mergeCell ref="AJ25:AJ26"/>
    <mergeCell ref="AN25:AN26"/>
    <mergeCell ref="AO25:AP26"/>
    <mergeCell ref="AQ25:AU26"/>
    <mergeCell ref="AV25:AV26"/>
    <mergeCell ref="AV27:AV28"/>
    <mergeCell ref="AW27:AW28"/>
    <mergeCell ref="A31:A32"/>
    <mergeCell ref="B31:C32"/>
    <mergeCell ref="D31:E32"/>
    <mergeCell ref="F31:H32"/>
    <mergeCell ref="J31:M32"/>
    <mergeCell ref="N31:V32"/>
    <mergeCell ref="W31:W32"/>
    <mergeCell ref="X31:X32"/>
    <mergeCell ref="AC27:AG28"/>
    <mergeCell ref="AH27:AI28"/>
    <mergeCell ref="AJ27:AJ28"/>
    <mergeCell ref="AN27:AN28"/>
    <mergeCell ref="AO27:AP28"/>
    <mergeCell ref="AQ27:AU28"/>
    <mergeCell ref="P27:Q28"/>
    <mergeCell ref="R27:V28"/>
    <mergeCell ref="W27:W28"/>
    <mergeCell ref="X27:X28"/>
    <mergeCell ref="Z27:Z28"/>
    <mergeCell ref="AA27:AB28"/>
    <mergeCell ref="A27:A28"/>
    <mergeCell ref="B27:C28"/>
    <mergeCell ref="AV31:AV32"/>
    <mergeCell ref="AW31:AW32"/>
    <mergeCell ref="A33:A34"/>
    <mergeCell ref="B33:C34"/>
    <mergeCell ref="D33:H34"/>
    <mergeCell ref="I33:J34"/>
    <mergeCell ref="K33:K34"/>
    <mergeCell ref="O33:O34"/>
    <mergeCell ref="P33:Q34"/>
    <mergeCell ref="R33:V34"/>
    <mergeCell ref="Z31:Z32"/>
    <mergeCell ref="AA31:AB32"/>
    <mergeCell ref="AC31:AD32"/>
    <mergeCell ref="AE31:AG32"/>
    <mergeCell ref="AI31:AL32"/>
    <mergeCell ref="AM31:AU32"/>
    <mergeCell ref="AJ33:AJ34"/>
    <mergeCell ref="AN33:AN34"/>
    <mergeCell ref="AO33:AP34"/>
    <mergeCell ref="AQ33:AU34"/>
    <mergeCell ref="AV33:AV34"/>
    <mergeCell ref="AW33:AW34"/>
    <mergeCell ref="W33:W34"/>
    <mergeCell ref="X33:X34"/>
    <mergeCell ref="Z33:Z34"/>
    <mergeCell ref="AA33:AB34"/>
    <mergeCell ref="AC33:AG34"/>
    <mergeCell ref="AH33:AI34"/>
    <mergeCell ref="A37:A38"/>
    <mergeCell ref="B37:C38"/>
    <mergeCell ref="D37:H38"/>
    <mergeCell ref="I37:J38"/>
    <mergeCell ref="K37:K38"/>
    <mergeCell ref="O37:O38"/>
    <mergeCell ref="P37:Q38"/>
    <mergeCell ref="R37:V38"/>
    <mergeCell ref="AC35:AG36"/>
    <mergeCell ref="P35:Q36"/>
    <mergeCell ref="R35:V36"/>
    <mergeCell ref="W35:W36"/>
    <mergeCell ref="X35:X36"/>
    <mergeCell ref="Z35:Z36"/>
    <mergeCell ref="AA35:AB36"/>
    <mergeCell ref="A35:A36"/>
    <mergeCell ref="B35:C36"/>
    <mergeCell ref="D35:H36"/>
    <mergeCell ref="I35:J36"/>
    <mergeCell ref="K35:K36"/>
    <mergeCell ref="O35:O36"/>
    <mergeCell ref="AW37:AW38"/>
    <mergeCell ref="W37:W38"/>
    <mergeCell ref="X37:X38"/>
    <mergeCell ref="Z37:Z38"/>
    <mergeCell ref="AA37:AB38"/>
    <mergeCell ref="AC37:AG38"/>
    <mergeCell ref="AH37:AI38"/>
    <mergeCell ref="AV35:AV36"/>
    <mergeCell ref="AW35:AW36"/>
    <mergeCell ref="AH35:AI36"/>
    <mergeCell ref="AJ35:AJ36"/>
    <mergeCell ref="AN35:AN36"/>
    <mergeCell ref="AO35:AP36"/>
    <mergeCell ref="AQ35:AU36"/>
    <mergeCell ref="D39:H40"/>
    <mergeCell ref="I39:J40"/>
    <mergeCell ref="K39:K40"/>
    <mergeCell ref="O39:O40"/>
    <mergeCell ref="AJ37:AJ38"/>
    <mergeCell ref="AN37:AN38"/>
    <mergeCell ref="AO37:AP38"/>
    <mergeCell ref="AQ37:AU38"/>
    <mergeCell ref="AV37:AV38"/>
    <mergeCell ref="AV39:AV40"/>
    <mergeCell ref="AW39:AW40"/>
    <mergeCell ref="A41:A42"/>
    <mergeCell ref="B41:C42"/>
    <mergeCell ref="D41:H42"/>
    <mergeCell ref="I41:J42"/>
    <mergeCell ref="K41:K42"/>
    <mergeCell ref="O41:O42"/>
    <mergeCell ref="P41:Q42"/>
    <mergeCell ref="R41:V42"/>
    <mergeCell ref="AC39:AG40"/>
    <mergeCell ref="AH39:AI40"/>
    <mergeCell ref="AJ39:AJ40"/>
    <mergeCell ref="AN39:AN40"/>
    <mergeCell ref="AO39:AP40"/>
    <mergeCell ref="AQ39:AU40"/>
    <mergeCell ref="P39:Q40"/>
    <mergeCell ref="R39:V40"/>
    <mergeCell ref="W39:W40"/>
    <mergeCell ref="X39:X40"/>
    <mergeCell ref="Z39:Z40"/>
    <mergeCell ref="AA39:AB40"/>
    <mergeCell ref="A39:A40"/>
    <mergeCell ref="B39:C40"/>
    <mergeCell ref="AJ41:AJ42"/>
    <mergeCell ref="AN41:AN42"/>
    <mergeCell ref="AO41:AP42"/>
    <mergeCell ref="AQ41:AU42"/>
    <mergeCell ref="AV41:AV42"/>
    <mergeCell ref="AW41:AW42"/>
    <mergeCell ref="W41:W42"/>
    <mergeCell ref="X41:X42"/>
    <mergeCell ref="Z41:Z42"/>
    <mergeCell ref="AA41:AB42"/>
    <mergeCell ref="AC41:AG42"/>
    <mergeCell ref="AH41:AI42"/>
  </mergeCells>
  <phoneticPr fontId="4"/>
  <pageMargins left="0.78740157480314965" right="0.78740157480314965" top="0.98425196850393704" bottom="0.98425196850393704" header="0.51181102362204722" footer="0.51181102362204722"/>
  <pageSetup paperSize="9" scale="94" orientation="portrait" horizontalDpi="4294967293" r:id="rId1"/>
  <headerFooter alignWithMargins="0">
    <oddHeader>&amp;C&amp;"ＭＳ Ｐゴシック,太字"&amp;16 2021Nanahocup山梨県U-12サッカー大会
（第45回関東大会山梨県予選）</oddHeader>
    <oddFooter>&amp;C&amp;12試合結果・警告退場の報告は午後4時までに下記ＦＡＸ番号へご報告ください。
4種広報部ＦＡＸ055-251-7164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22BB8-A7BB-42B6-A085-54B971FAF510}">
  <sheetPr>
    <tabColor rgb="FF00FFFF"/>
  </sheetPr>
  <dimension ref="A1:AW50"/>
  <sheetViews>
    <sheetView view="pageLayout" topLeftCell="A17" zoomScaleNormal="100" workbookViewId="0">
      <selection activeCell="N33" sqref="N33"/>
    </sheetView>
  </sheetViews>
  <sheetFormatPr defaultColWidth="9" defaultRowHeight="12.75" x14ac:dyDescent="0.25"/>
  <cols>
    <col min="1" max="1" width="3.1328125" style="13" customWidth="1"/>
    <col min="2" max="2" width="3" style="13" customWidth="1"/>
    <col min="3" max="3" width="8.265625" style="13" customWidth="1"/>
    <col min="4" max="22" width="3" style="13" customWidth="1"/>
    <col min="23" max="24" width="7" style="13" customWidth="1"/>
    <col min="25" max="25" width="12.59765625" style="200" customWidth="1"/>
    <col min="26" max="26" width="3.1328125" style="13" customWidth="1"/>
    <col min="27" max="27" width="3" style="13" customWidth="1"/>
    <col min="28" max="28" width="8.265625" style="13" customWidth="1"/>
    <col min="29" max="47" width="2.46484375" style="13" customWidth="1"/>
    <col min="48" max="48" width="5.59765625" style="13" customWidth="1"/>
    <col min="49" max="49" width="5.265625" style="13" customWidth="1"/>
    <col min="50" max="16384" width="9" style="13"/>
  </cols>
  <sheetData>
    <row r="1" spans="1:49" ht="34.5" customHeight="1" x14ac:dyDescent="0.25">
      <c r="A1" s="236" t="s">
        <v>188</v>
      </c>
      <c r="B1" s="236"/>
      <c r="C1" s="237" t="s">
        <v>10</v>
      </c>
      <c r="D1" s="237"/>
      <c r="E1" s="237"/>
      <c r="F1" s="32"/>
      <c r="G1" s="32"/>
      <c r="H1" s="32"/>
      <c r="I1" s="32"/>
      <c r="J1" s="32"/>
      <c r="K1" s="32"/>
      <c r="L1" s="32"/>
      <c r="M1" s="32"/>
      <c r="N1" s="32"/>
      <c r="O1" s="32"/>
      <c r="P1" s="2"/>
      <c r="Q1" s="2"/>
      <c r="R1" s="2"/>
      <c r="S1" s="2"/>
      <c r="T1" s="2"/>
      <c r="U1" s="2"/>
      <c r="V1" s="2"/>
      <c r="W1" s="2"/>
      <c r="X1" s="2"/>
      <c r="Z1" s="236" t="s">
        <v>188</v>
      </c>
      <c r="AA1" s="236"/>
      <c r="AB1" s="237" t="s">
        <v>10</v>
      </c>
      <c r="AC1" s="237"/>
      <c r="AD1" s="237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2"/>
      <c r="AP1" s="2"/>
      <c r="AQ1" s="2"/>
      <c r="AR1" s="2"/>
      <c r="AS1" s="2"/>
      <c r="AT1" s="2"/>
      <c r="AU1" s="2"/>
      <c r="AV1" s="2"/>
      <c r="AW1" s="2"/>
    </row>
    <row r="2" spans="1:49" ht="17.100000000000001" customHeight="1" x14ac:dyDescent="0.25">
      <c r="A2" s="33"/>
      <c r="B2" s="238" t="str">
        <f>A1</f>
        <v>K</v>
      </c>
      <c r="C2" s="239"/>
      <c r="D2" s="242" t="str">
        <f>B4</f>
        <v>アミーゴスFC</v>
      </c>
      <c r="E2" s="243"/>
      <c r="F2" s="244"/>
      <c r="G2" s="242" t="str">
        <f>B6</f>
        <v>若草バイキング</v>
      </c>
      <c r="H2" s="243"/>
      <c r="I2" s="244"/>
      <c r="J2" s="242" t="str">
        <f>B8</f>
        <v>竜北SSS</v>
      </c>
      <c r="K2" s="243"/>
      <c r="L2" s="244"/>
      <c r="M2" s="242" t="str">
        <f>B10</f>
        <v>千塚FC</v>
      </c>
      <c r="N2" s="243"/>
      <c r="O2" s="244"/>
      <c r="P2" s="248" t="s">
        <v>12</v>
      </c>
      <c r="Q2" s="248"/>
      <c r="R2" s="248"/>
      <c r="S2" s="249" t="s">
        <v>13</v>
      </c>
      <c r="T2" s="249"/>
      <c r="U2" s="249" t="s">
        <v>21</v>
      </c>
      <c r="V2" s="249"/>
      <c r="W2" s="34" t="s">
        <v>22</v>
      </c>
      <c r="X2" s="251" t="s">
        <v>11</v>
      </c>
      <c r="Y2" s="18"/>
      <c r="Z2" s="33"/>
      <c r="AA2" s="252" t="str">
        <f>Z1</f>
        <v>K</v>
      </c>
      <c r="AB2" s="239"/>
      <c r="AC2" s="242" t="str">
        <f>AA4</f>
        <v>アミーゴスFC</v>
      </c>
      <c r="AD2" s="243"/>
      <c r="AE2" s="244"/>
      <c r="AF2" s="242" t="str">
        <f>AA6</f>
        <v>若草バイキング</v>
      </c>
      <c r="AG2" s="243"/>
      <c r="AH2" s="244"/>
      <c r="AI2" s="242" t="str">
        <f>AA8</f>
        <v>竜北SSS</v>
      </c>
      <c r="AJ2" s="243"/>
      <c r="AK2" s="244"/>
      <c r="AL2" s="242" t="str">
        <f>AA10</f>
        <v>千塚FC</v>
      </c>
      <c r="AM2" s="243"/>
      <c r="AN2" s="244"/>
      <c r="AO2" s="248" t="s">
        <v>12</v>
      </c>
      <c r="AP2" s="248"/>
      <c r="AQ2" s="248"/>
      <c r="AR2" s="249" t="s">
        <v>13</v>
      </c>
      <c r="AS2" s="249"/>
      <c r="AT2" s="249" t="s">
        <v>21</v>
      </c>
      <c r="AU2" s="249"/>
      <c r="AV2" s="34" t="s">
        <v>22</v>
      </c>
      <c r="AW2" s="250" t="s">
        <v>11</v>
      </c>
    </row>
    <row r="3" spans="1:49" ht="17.100000000000001" customHeight="1" x14ac:dyDescent="0.25">
      <c r="A3" s="35"/>
      <c r="B3" s="240"/>
      <c r="C3" s="241"/>
      <c r="D3" s="245"/>
      <c r="E3" s="246"/>
      <c r="F3" s="247"/>
      <c r="G3" s="245"/>
      <c r="H3" s="246"/>
      <c r="I3" s="247"/>
      <c r="J3" s="245"/>
      <c r="K3" s="246"/>
      <c r="L3" s="247"/>
      <c r="M3" s="245"/>
      <c r="N3" s="246"/>
      <c r="O3" s="247"/>
      <c r="P3" s="248"/>
      <c r="Q3" s="248"/>
      <c r="R3" s="248"/>
      <c r="S3" s="249"/>
      <c r="T3" s="249"/>
      <c r="U3" s="249"/>
      <c r="V3" s="249"/>
      <c r="W3" s="36" t="s">
        <v>23</v>
      </c>
      <c r="X3" s="251"/>
      <c r="Y3" s="18"/>
      <c r="Z3" s="35"/>
      <c r="AA3" s="253"/>
      <c r="AB3" s="241"/>
      <c r="AC3" s="245"/>
      <c r="AD3" s="246"/>
      <c r="AE3" s="247"/>
      <c r="AF3" s="245"/>
      <c r="AG3" s="246"/>
      <c r="AH3" s="247"/>
      <c r="AI3" s="245"/>
      <c r="AJ3" s="246"/>
      <c r="AK3" s="247"/>
      <c r="AL3" s="245"/>
      <c r="AM3" s="246"/>
      <c r="AN3" s="247"/>
      <c r="AO3" s="248"/>
      <c r="AP3" s="248"/>
      <c r="AQ3" s="248"/>
      <c r="AR3" s="249"/>
      <c r="AS3" s="249"/>
      <c r="AT3" s="249"/>
      <c r="AU3" s="249"/>
      <c r="AV3" s="36" t="s">
        <v>23</v>
      </c>
      <c r="AW3" s="250"/>
    </row>
    <row r="4" spans="1:49" ht="17.100000000000001" customHeight="1" x14ac:dyDescent="0.25">
      <c r="A4" s="273">
        <v>1</v>
      </c>
      <c r="B4" s="263" t="s">
        <v>34</v>
      </c>
      <c r="C4" s="264"/>
      <c r="D4" s="267"/>
      <c r="E4" s="268"/>
      <c r="F4" s="269"/>
      <c r="G4" s="189">
        <f>I21</f>
        <v>0</v>
      </c>
      <c r="H4" s="198" t="s">
        <v>16</v>
      </c>
      <c r="I4" s="198">
        <f>P21</f>
        <v>0</v>
      </c>
      <c r="J4" s="189">
        <f>I25</f>
        <v>10</v>
      </c>
      <c r="K4" s="198" t="s">
        <v>14</v>
      </c>
      <c r="L4" s="199">
        <f>P25</f>
        <v>0</v>
      </c>
      <c r="M4" s="198" t="str">
        <f>I35</f>
        <v/>
      </c>
      <c r="N4" s="198" t="s">
        <v>16</v>
      </c>
      <c r="O4" s="198" t="str">
        <f>P35</f>
        <v/>
      </c>
      <c r="P4" s="249"/>
      <c r="Q4" s="249"/>
      <c r="R4" s="249"/>
      <c r="S4" s="249"/>
      <c r="T4" s="249"/>
      <c r="U4" s="249"/>
      <c r="V4" s="249"/>
      <c r="W4" s="256"/>
      <c r="X4" s="254"/>
      <c r="Y4" s="255">
        <f>10000*P4+100*W4+S4</f>
        <v>0</v>
      </c>
      <c r="Z4" s="261">
        <v>1</v>
      </c>
      <c r="AA4" s="263" t="str">
        <f>B4</f>
        <v>アミーゴスFC</v>
      </c>
      <c r="AB4" s="264"/>
      <c r="AC4" s="267"/>
      <c r="AD4" s="268"/>
      <c r="AE4" s="269"/>
      <c r="AF4" s="189">
        <f>AE6</f>
        <v>0</v>
      </c>
      <c r="AG4" s="198" t="s">
        <v>16</v>
      </c>
      <c r="AH4" s="198">
        <f>AC6</f>
        <v>0</v>
      </c>
      <c r="AI4" s="189">
        <f>AE8</f>
        <v>0</v>
      </c>
      <c r="AJ4" s="198" t="s">
        <v>14</v>
      </c>
      <c r="AK4" s="199">
        <f>AC8</f>
        <v>0</v>
      </c>
      <c r="AL4" s="198">
        <f>AE10</f>
        <v>0</v>
      </c>
      <c r="AM4" s="198" t="s">
        <v>16</v>
      </c>
      <c r="AN4" s="198">
        <f>AC10</f>
        <v>0</v>
      </c>
      <c r="AO4" s="249">
        <f>(COUNTIF(AC5:AN5,"○")*3)+(COUNTIF(AC5:AN5,"△")*1)</f>
        <v>3</v>
      </c>
      <c r="AP4" s="249"/>
      <c r="AQ4" s="249"/>
      <c r="AR4" s="249">
        <f>SUM(AE4:AE11)</f>
        <v>0</v>
      </c>
      <c r="AS4" s="249"/>
      <c r="AT4" s="249">
        <f>SUM(AC4:AC11)</f>
        <v>0</v>
      </c>
      <c r="AU4" s="249"/>
      <c r="AV4" s="256">
        <f>AR4-AT4</f>
        <v>0</v>
      </c>
      <c r="AW4" s="250"/>
    </row>
    <row r="5" spans="1:49" ht="17.100000000000001" customHeight="1" x14ac:dyDescent="0.25">
      <c r="A5" s="258"/>
      <c r="B5" s="265"/>
      <c r="C5" s="266"/>
      <c r="D5" s="270"/>
      <c r="E5" s="271"/>
      <c r="F5" s="272"/>
      <c r="G5" s="258" t="str">
        <f>IF(G4="","",IF(G4-I4&gt;0,"○",IF(G4-I4=0,"△","●")))</f>
        <v>△</v>
      </c>
      <c r="H5" s="259"/>
      <c r="I5" s="260"/>
      <c r="J5" s="258" t="str">
        <f>IF(J4="","",IF(J4-L4&gt;0,"○",IF(J4-L4=0,"△","●")))</f>
        <v>○</v>
      </c>
      <c r="K5" s="259"/>
      <c r="L5" s="260"/>
      <c r="M5" s="258" t="str">
        <f>IF(M4="","",IF(M4-O4&gt;0,"○",IF(M4-O4=0,"△","●")))</f>
        <v/>
      </c>
      <c r="N5" s="259"/>
      <c r="O5" s="260"/>
      <c r="P5" s="249"/>
      <c r="Q5" s="249"/>
      <c r="R5" s="249"/>
      <c r="S5" s="249"/>
      <c r="T5" s="249"/>
      <c r="U5" s="249"/>
      <c r="V5" s="249"/>
      <c r="W5" s="257"/>
      <c r="X5" s="254"/>
      <c r="Y5" s="255"/>
      <c r="Z5" s="262"/>
      <c r="AA5" s="265"/>
      <c r="AB5" s="266"/>
      <c r="AC5" s="270"/>
      <c r="AD5" s="271"/>
      <c r="AE5" s="272"/>
      <c r="AF5" s="258" t="str">
        <f>IF(AF4="","",IF(AF4-AH4&gt;0,"○",IF(AF4-AH4=0,"△","●")))</f>
        <v>△</v>
      </c>
      <c r="AG5" s="259"/>
      <c r="AH5" s="260"/>
      <c r="AI5" s="258" t="str">
        <f>IF(AI4="","",IF(AI4-AK4&gt;0,"○",IF(AI4-AK4=0,"△","●")))</f>
        <v>△</v>
      </c>
      <c r="AJ5" s="259"/>
      <c r="AK5" s="260"/>
      <c r="AL5" s="258" t="str">
        <f>IF(AL4="","",IF(AL4-AN4&gt;0,"○",IF(AL4-AN4=0,"△","●")))</f>
        <v>△</v>
      </c>
      <c r="AM5" s="259"/>
      <c r="AN5" s="260"/>
      <c r="AO5" s="249"/>
      <c r="AP5" s="249"/>
      <c r="AQ5" s="249"/>
      <c r="AR5" s="249"/>
      <c r="AS5" s="249"/>
      <c r="AT5" s="249"/>
      <c r="AU5" s="249"/>
      <c r="AV5" s="257"/>
      <c r="AW5" s="250"/>
    </row>
    <row r="6" spans="1:49" ht="17.100000000000001" customHeight="1" x14ac:dyDescent="0.25">
      <c r="A6" s="277">
        <v>2</v>
      </c>
      <c r="B6" s="278" t="s">
        <v>220</v>
      </c>
      <c r="C6" s="279"/>
      <c r="D6" s="3">
        <f>IF(G5="","",I4)</f>
        <v>0</v>
      </c>
      <c r="E6" s="4" t="s">
        <v>16</v>
      </c>
      <c r="F6" s="5">
        <f>IF(G5="","",G4)</f>
        <v>0</v>
      </c>
      <c r="G6" s="267"/>
      <c r="H6" s="268"/>
      <c r="I6" s="269"/>
      <c r="J6" s="189" t="str">
        <f>I33</f>
        <v/>
      </c>
      <c r="K6" s="198" t="s">
        <v>14</v>
      </c>
      <c r="L6" s="199" t="str">
        <f>P33</f>
        <v/>
      </c>
      <c r="M6" s="198">
        <f>I23</f>
        <v>2</v>
      </c>
      <c r="N6" s="198" t="s">
        <v>14</v>
      </c>
      <c r="O6" s="198">
        <f>P23</f>
        <v>0</v>
      </c>
      <c r="P6" s="249"/>
      <c r="Q6" s="249"/>
      <c r="R6" s="249"/>
      <c r="S6" s="249"/>
      <c r="T6" s="249"/>
      <c r="U6" s="249"/>
      <c r="V6" s="249"/>
      <c r="W6" s="256"/>
      <c r="X6" s="254"/>
      <c r="Y6" s="255">
        <f>10000*P6+100*W6+S6</f>
        <v>0</v>
      </c>
      <c r="Z6" s="249">
        <v>2</v>
      </c>
      <c r="AA6" s="263" t="str">
        <f>B6</f>
        <v>若草バイキング</v>
      </c>
      <c r="AB6" s="264"/>
      <c r="AC6" s="3">
        <f>AO21</f>
        <v>0</v>
      </c>
      <c r="AD6" s="4" t="s">
        <v>16</v>
      </c>
      <c r="AE6" s="5">
        <f>AH21</f>
        <v>0</v>
      </c>
      <c r="AF6" s="267"/>
      <c r="AG6" s="268"/>
      <c r="AH6" s="269"/>
      <c r="AI6" s="189">
        <f>AH8</f>
        <v>0</v>
      </c>
      <c r="AJ6" s="198" t="s">
        <v>14</v>
      </c>
      <c r="AK6" s="199">
        <f>AF8</f>
        <v>0</v>
      </c>
      <c r="AL6" s="198">
        <f>AH10</f>
        <v>0</v>
      </c>
      <c r="AM6" s="198" t="s">
        <v>14</v>
      </c>
      <c r="AN6" s="198">
        <f>AF10</f>
        <v>0</v>
      </c>
      <c r="AO6" s="249">
        <f t="shared" ref="AO6" si="0">(COUNTIF(AC7:AN7,"○")*3)+(COUNTIF(AC7:AN7,"△")*1)</f>
        <v>3</v>
      </c>
      <c r="AP6" s="249"/>
      <c r="AQ6" s="249"/>
      <c r="AR6" s="249">
        <f>SUM(AH4:AH11)</f>
        <v>0</v>
      </c>
      <c r="AS6" s="249"/>
      <c r="AT6" s="249">
        <f>SUM(AF4:AF11)</f>
        <v>0</v>
      </c>
      <c r="AU6" s="249"/>
      <c r="AV6" s="256">
        <f t="shared" ref="AV6" si="1">AR6-AT6</f>
        <v>0</v>
      </c>
      <c r="AW6" s="250"/>
    </row>
    <row r="7" spans="1:49" ht="17.100000000000001" customHeight="1" x14ac:dyDescent="0.25">
      <c r="A7" s="277"/>
      <c r="B7" s="280"/>
      <c r="C7" s="281"/>
      <c r="D7" s="274" t="str">
        <f>IF(D6="","",IF(D6-F6&gt;0,"○",IF(D6-F6=0,"△","●")))</f>
        <v>△</v>
      </c>
      <c r="E7" s="275"/>
      <c r="F7" s="276"/>
      <c r="G7" s="270"/>
      <c r="H7" s="271"/>
      <c r="I7" s="272"/>
      <c r="J7" s="258" t="str">
        <f>IF(J6="","",IF(J6-L6&gt;0,"○",IF(J6-L6=0,"△","●")))</f>
        <v/>
      </c>
      <c r="K7" s="259"/>
      <c r="L7" s="260"/>
      <c r="M7" s="258" t="str">
        <f>IF(M6="","",IF(M6-O6&gt;0,"○",IF(M6-O6=0,"△","●")))</f>
        <v>○</v>
      </c>
      <c r="N7" s="259"/>
      <c r="O7" s="260"/>
      <c r="P7" s="249"/>
      <c r="Q7" s="249"/>
      <c r="R7" s="249"/>
      <c r="S7" s="249"/>
      <c r="T7" s="249"/>
      <c r="U7" s="249"/>
      <c r="V7" s="249"/>
      <c r="W7" s="257"/>
      <c r="X7" s="254"/>
      <c r="Y7" s="255"/>
      <c r="Z7" s="249"/>
      <c r="AA7" s="265"/>
      <c r="AB7" s="266"/>
      <c r="AC7" s="274" t="str">
        <f>IF(AC6="","",IF(AC6-AE6&gt;0,"○",IF(AC6-AE6=0,"△","●")))</f>
        <v>△</v>
      </c>
      <c r="AD7" s="275"/>
      <c r="AE7" s="276"/>
      <c r="AF7" s="270"/>
      <c r="AG7" s="271"/>
      <c r="AH7" s="272"/>
      <c r="AI7" s="258" t="str">
        <f>IF(AI6="","",IF(AI6-AK6&gt;0,"○",IF(AI6-AK6=0,"△","●")))</f>
        <v>△</v>
      </c>
      <c r="AJ7" s="259"/>
      <c r="AK7" s="260"/>
      <c r="AL7" s="258" t="str">
        <f>IF(AL6="","",IF(AL6-AN6&gt;0,"○",IF(AL6-AN6=0,"△","●")))</f>
        <v>△</v>
      </c>
      <c r="AM7" s="259"/>
      <c r="AN7" s="260"/>
      <c r="AO7" s="249"/>
      <c r="AP7" s="249"/>
      <c r="AQ7" s="249"/>
      <c r="AR7" s="249"/>
      <c r="AS7" s="249"/>
      <c r="AT7" s="249"/>
      <c r="AU7" s="249"/>
      <c r="AV7" s="257"/>
      <c r="AW7" s="250"/>
    </row>
    <row r="8" spans="1:49" ht="17.100000000000001" customHeight="1" x14ac:dyDescent="0.25">
      <c r="A8" s="273">
        <v>3</v>
      </c>
      <c r="B8" s="263" t="s">
        <v>221</v>
      </c>
      <c r="C8" s="264"/>
      <c r="D8" s="3">
        <f>IF(J5="","",L4)</f>
        <v>0</v>
      </c>
      <c r="E8" s="4" t="s">
        <v>16</v>
      </c>
      <c r="F8" s="5">
        <f>IF(J5="","",J4)</f>
        <v>10</v>
      </c>
      <c r="G8" s="3" t="str">
        <f>IF(J7="","",L6)</f>
        <v/>
      </c>
      <c r="H8" s="4" t="s">
        <v>16</v>
      </c>
      <c r="I8" s="5" t="str">
        <f>IF(J7="","",J6)</f>
        <v/>
      </c>
      <c r="J8" s="267"/>
      <c r="K8" s="268"/>
      <c r="L8" s="269"/>
      <c r="M8" s="189">
        <f>I19</f>
        <v>0</v>
      </c>
      <c r="N8" s="198" t="s">
        <v>14</v>
      </c>
      <c r="O8" s="199">
        <f>P19</f>
        <v>1</v>
      </c>
      <c r="P8" s="249"/>
      <c r="Q8" s="249"/>
      <c r="R8" s="249"/>
      <c r="S8" s="249"/>
      <c r="T8" s="249"/>
      <c r="U8" s="249"/>
      <c r="V8" s="249"/>
      <c r="W8" s="256"/>
      <c r="X8" s="254"/>
      <c r="Y8" s="255">
        <f>10000*P8+100*W8+S8</f>
        <v>0</v>
      </c>
      <c r="Z8" s="261">
        <v>3</v>
      </c>
      <c r="AA8" s="263" t="str">
        <f>B8</f>
        <v>竜北SSS</v>
      </c>
      <c r="AB8" s="264"/>
      <c r="AC8" s="3">
        <f>AO25</f>
        <v>0</v>
      </c>
      <c r="AD8" s="4" t="s">
        <v>16</v>
      </c>
      <c r="AE8" s="5">
        <f>AH25</f>
        <v>0</v>
      </c>
      <c r="AF8" s="4">
        <f>AO33</f>
        <v>0</v>
      </c>
      <c r="AG8" s="4" t="s">
        <v>16</v>
      </c>
      <c r="AH8" s="5">
        <f>AH33</f>
        <v>0</v>
      </c>
      <c r="AI8" s="267"/>
      <c r="AJ8" s="268"/>
      <c r="AK8" s="269"/>
      <c r="AL8" s="189">
        <f>AK10</f>
        <v>0</v>
      </c>
      <c r="AM8" s="198" t="s">
        <v>14</v>
      </c>
      <c r="AN8" s="199">
        <f>AI10</f>
        <v>0</v>
      </c>
      <c r="AO8" s="249">
        <f t="shared" ref="AO8" si="2">(COUNTIF(AC9:AN9,"○")*3)+(COUNTIF(AC9:AN9,"△")*1)</f>
        <v>3</v>
      </c>
      <c r="AP8" s="249"/>
      <c r="AQ8" s="249"/>
      <c r="AR8" s="249">
        <f>SUM(AK4:AK11)</f>
        <v>0</v>
      </c>
      <c r="AS8" s="249"/>
      <c r="AT8" s="249">
        <f>SUM(AI4:AI11)</f>
        <v>0</v>
      </c>
      <c r="AU8" s="249"/>
      <c r="AV8" s="256">
        <f t="shared" ref="AV8" si="3">AR8-AT8</f>
        <v>0</v>
      </c>
      <c r="AW8" s="250"/>
    </row>
    <row r="9" spans="1:49" ht="17.100000000000001" customHeight="1" x14ac:dyDescent="0.25">
      <c r="A9" s="258"/>
      <c r="B9" s="265"/>
      <c r="C9" s="266"/>
      <c r="D9" s="274" t="str">
        <f>IF(D8="","",IF(D8-F8&gt;0,"○",IF(D8-F8=0,"△","●")))</f>
        <v>●</v>
      </c>
      <c r="E9" s="275"/>
      <c r="F9" s="276"/>
      <c r="G9" s="274" t="str">
        <f>IF(G8="","",IF(G8-I8&gt;0,"○",IF(G8-I8=0,"△","●")))</f>
        <v/>
      </c>
      <c r="H9" s="275"/>
      <c r="I9" s="276"/>
      <c r="J9" s="270"/>
      <c r="K9" s="271"/>
      <c r="L9" s="272"/>
      <c r="M9" s="258" t="str">
        <f>IF(M8="","",IF(M8-O8&gt;0,"○",IF(M8-O8=0,"△","●")))</f>
        <v>●</v>
      </c>
      <c r="N9" s="259"/>
      <c r="O9" s="260"/>
      <c r="P9" s="249"/>
      <c r="Q9" s="249"/>
      <c r="R9" s="249"/>
      <c r="S9" s="249"/>
      <c r="T9" s="249"/>
      <c r="U9" s="249"/>
      <c r="V9" s="249"/>
      <c r="W9" s="257"/>
      <c r="X9" s="254"/>
      <c r="Y9" s="255"/>
      <c r="Z9" s="262"/>
      <c r="AA9" s="265"/>
      <c r="AB9" s="266"/>
      <c r="AC9" s="274" t="str">
        <f>IF(AC8="","",IF(AC8-AE8&gt;0,"○",IF(AC8-AE8=0,"△","●")))</f>
        <v>△</v>
      </c>
      <c r="AD9" s="275"/>
      <c r="AE9" s="276"/>
      <c r="AF9" s="274" t="str">
        <f>IF(AF8="","",IF(AF8-AH8&gt;0,"○",IF(AF8-AH8=0,"△","●")))</f>
        <v>△</v>
      </c>
      <c r="AG9" s="275"/>
      <c r="AH9" s="276"/>
      <c r="AI9" s="270"/>
      <c r="AJ9" s="271"/>
      <c r="AK9" s="272"/>
      <c r="AL9" s="258" t="str">
        <f>IF(AL8="","",IF(AL8-AN8&gt;0,"○",IF(AL8-AN8=0,"△","●")))</f>
        <v>△</v>
      </c>
      <c r="AM9" s="259"/>
      <c r="AN9" s="260"/>
      <c r="AO9" s="249"/>
      <c r="AP9" s="249"/>
      <c r="AQ9" s="249"/>
      <c r="AR9" s="249"/>
      <c r="AS9" s="249"/>
      <c r="AT9" s="249"/>
      <c r="AU9" s="249"/>
      <c r="AV9" s="257"/>
      <c r="AW9" s="250"/>
    </row>
    <row r="10" spans="1:49" ht="17.100000000000001" customHeight="1" x14ac:dyDescent="0.25">
      <c r="A10" s="277">
        <v>4</v>
      </c>
      <c r="B10" s="263" t="s">
        <v>49</v>
      </c>
      <c r="C10" s="264"/>
      <c r="D10" s="3" t="str">
        <f>IF(M5="","",O4)</f>
        <v/>
      </c>
      <c r="E10" s="4" t="s">
        <v>16</v>
      </c>
      <c r="F10" s="5" t="str">
        <f>IF(M5="","",M4)</f>
        <v/>
      </c>
      <c r="G10" s="3">
        <f>IF(M7="","",O6)</f>
        <v>0</v>
      </c>
      <c r="H10" s="4" t="s">
        <v>16</v>
      </c>
      <c r="I10" s="5">
        <f>IF(M7="","",M6)</f>
        <v>2</v>
      </c>
      <c r="J10" s="3">
        <f>IF(M9="","",O8)</f>
        <v>1</v>
      </c>
      <c r="K10" s="4" t="s">
        <v>16</v>
      </c>
      <c r="L10" s="5">
        <f>IF(M9="","",M8)</f>
        <v>0</v>
      </c>
      <c r="M10" s="267"/>
      <c r="N10" s="268"/>
      <c r="O10" s="269"/>
      <c r="P10" s="249"/>
      <c r="Q10" s="249"/>
      <c r="R10" s="249"/>
      <c r="S10" s="249"/>
      <c r="T10" s="249"/>
      <c r="U10" s="249"/>
      <c r="V10" s="249"/>
      <c r="W10" s="256"/>
      <c r="X10" s="254"/>
      <c r="Y10" s="255">
        <f>10000*P10+100*W10+S10</f>
        <v>0</v>
      </c>
      <c r="Z10" s="249">
        <v>4</v>
      </c>
      <c r="AA10" s="263" t="str">
        <f>B10</f>
        <v>千塚FC</v>
      </c>
      <c r="AB10" s="264"/>
      <c r="AC10" s="3">
        <f>AO35</f>
        <v>0</v>
      </c>
      <c r="AD10" s="4" t="s">
        <v>14</v>
      </c>
      <c r="AE10" s="5">
        <f>AH35</f>
        <v>0</v>
      </c>
      <c r="AF10" s="4">
        <f>AO23</f>
        <v>0</v>
      </c>
      <c r="AG10" s="4" t="s">
        <v>16</v>
      </c>
      <c r="AH10" s="4">
        <f>AH23</f>
        <v>0</v>
      </c>
      <c r="AI10" s="3">
        <f>AO19</f>
        <v>0</v>
      </c>
      <c r="AJ10" s="4" t="s">
        <v>16</v>
      </c>
      <c r="AK10" s="5">
        <f>AH19</f>
        <v>0</v>
      </c>
      <c r="AL10" s="267"/>
      <c r="AM10" s="268"/>
      <c r="AN10" s="269"/>
      <c r="AO10" s="249">
        <f t="shared" ref="AO10" si="4">(COUNTIF(AC11:AN11,"○")*3)+(COUNTIF(AC11:AN11,"△")*1)</f>
        <v>3</v>
      </c>
      <c r="AP10" s="249"/>
      <c r="AQ10" s="249"/>
      <c r="AR10" s="249">
        <f>SUM(AN4:AN11)</f>
        <v>0</v>
      </c>
      <c r="AS10" s="249"/>
      <c r="AT10" s="249">
        <f>SUM(AL4:AL11)</f>
        <v>0</v>
      </c>
      <c r="AU10" s="249"/>
      <c r="AV10" s="256">
        <f t="shared" ref="AV10" si="5">AR10-AT10</f>
        <v>0</v>
      </c>
      <c r="AW10" s="250"/>
    </row>
    <row r="11" spans="1:49" ht="17.100000000000001" customHeight="1" x14ac:dyDescent="0.25">
      <c r="A11" s="277"/>
      <c r="B11" s="265"/>
      <c r="C11" s="266"/>
      <c r="D11" s="274" t="str">
        <f>IF(D10="","",IF(D10-F10&gt;0,"○",IF(D10-F10=0,"△","●")))</f>
        <v/>
      </c>
      <c r="E11" s="275"/>
      <c r="F11" s="276"/>
      <c r="G11" s="274" t="str">
        <f>IF(G10="","",IF(G10-I10&gt;0,"○",IF(G10-I10=0,"△","●")))</f>
        <v>●</v>
      </c>
      <c r="H11" s="275"/>
      <c r="I11" s="276"/>
      <c r="J11" s="274" t="str">
        <f>IF(J10="","",IF(J10-L10&gt;0,"○",IF(J10-L10=0,"△","●")))</f>
        <v>○</v>
      </c>
      <c r="K11" s="275"/>
      <c r="L11" s="276"/>
      <c r="M11" s="270"/>
      <c r="N11" s="271"/>
      <c r="O11" s="272"/>
      <c r="P11" s="249"/>
      <c r="Q11" s="249"/>
      <c r="R11" s="249"/>
      <c r="S11" s="249"/>
      <c r="T11" s="249"/>
      <c r="U11" s="249"/>
      <c r="V11" s="249"/>
      <c r="W11" s="257"/>
      <c r="X11" s="254"/>
      <c r="Y11" s="255"/>
      <c r="Z11" s="249"/>
      <c r="AA11" s="265"/>
      <c r="AB11" s="266"/>
      <c r="AC11" s="274" t="str">
        <f>IF(AC10="","",IF(AC10-AE10&gt;0,"○",IF(AC10-AE10=0,"△","●")))</f>
        <v>△</v>
      </c>
      <c r="AD11" s="275"/>
      <c r="AE11" s="276"/>
      <c r="AF11" s="274" t="str">
        <f>IF(AF10="","",IF(AF10-AH10&gt;0,"○",IF(AF10-AH10=0,"△","●")))</f>
        <v>△</v>
      </c>
      <c r="AG11" s="275"/>
      <c r="AH11" s="276"/>
      <c r="AI11" s="274" t="str">
        <f>IF(AI10="","",IF(AI10-AK10&gt;0,"○",IF(AI10-AK10=0,"△","●")))</f>
        <v>△</v>
      </c>
      <c r="AJ11" s="275"/>
      <c r="AK11" s="276"/>
      <c r="AL11" s="270"/>
      <c r="AM11" s="271"/>
      <c r="AN11" s="272"/>
      <c r="AO11" s="249"/>
      <c r="AP11" s="249"/>
      <c r="AQ11" s="249"/>
      <c r="AR11" s="249"/>
      <c r="AS11" s="249"/>
      <c r="AT11" s="249"/>
      <c r="AU11" s="249"/>
      <c r="AV11" s="257"/>
      <c r="AW11" s="250"/>
    </row>
    <row r="12" spans="1:49" ht="17.100000000000001" customHeight="1" x14ac:dyDescent="0.25">
      <c r="A12" s="28"/>
      <c r="B12" s="50"/>
      <c r="C12" s="50"/>
      <c r="D12" s="204"/>
      <c r="E12" s="204"/>
      <c r="F12" s="204"/>
      <c r="G12" s="204"/>
      <c r="H12" s="204"/>
      <c r="I12" s="204"/>
      <c r="J12" s="204"/>
      <c r="K12" s="204"/>
      <c r="L12" s="204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97"/>
      <c r="X12" s="205"/>
      <c r="Y12" s="188"/>
      <c r="Z12" s="28"/>
      <c r="AA12" s="50"/>
      <c r="AB12" s="50"/>
      <c r="AC12" s="204"/>
      <c r="AD12" s="204"/>
      <c r="AE12" s="204"/>
      <c r="AF12" s="204"/>
      <c r="AG12" s="204"/>
      <c r="AH12" s="204"/>
      <c r="AI12" s="204"/>
      <c r="AJ12" s="204"/>
      <c r="AK12" s="204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197"/>
      <c r="AW12" s="18"/>
    </row>
    <row r="13" spans="1:49" ht="17.100000000000001" customHeight="1" thickBot="1" x14ac:dyDescent="0.3">
      <c r="A13" s="28"/>
      <c r="B13" s="227" t="s">
        <v>176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8"/>
      <c r="W13" s="197"/>
      <c r="X13" s="205"/>
      <c r="Y13" s="188"/>
      <c r="Z13" s="28"/>
      <c r="AA13" s="50"/>
      <c r="AB13" s="50"/>
      <c r="AC13" s="204"/>
      <c r="AD13" s="204"/>
      <c r="AE13" s="204"/>
      <c r="AF13" s="204"/>
      <c r="AG13" s="204"/>
      <c r="AH13" s="204"/>
      <c r="AI13" s="204"/>
      <c r="AJ13" s="204"/>
      <c r="AK13" s="204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197"/>
      <c r="AW13" s="18"/>
    </row>
    <row r="14" spans="1:49" ht="27" customHeight="1" x14ac:dyDescent="0.25">
      <c r="A14" s="200"/>
      <c r="B14" s="228" t="s">
        <v>174</v>
      </c>
      <c r="C14" s="229"/>
      <c r="D14" s="232"/>
      <c r="E14" s="232"/>
      <c r="F14" s="232" t="str">
        <f>B4</f>
        <v>アミーゴスFC</v>
      </c>
      <c r="G14" s="232"/>
      <c r="H14" s="232"/>
      <c r="I14" s="232"/>
      <c r="J14" s="232"/>
      <c r="K14" s="232"/>
      <c r="L14" s="232" t="str">
        <f>B6</f>
        <v>若草バイキング</v>
      </c>
      <c r="M14" s="232"/>
      <c r="N14" s="232"/>
      <c r="O14" s="232"/>
      <c r="P14" s="232"/>
      <c r="Q14" s="232"/>
      <c r="R14" s="232"/>
      <c r="S14" s="232"/>
      <c r="T14" s="232"/>
      <c r="U14" s="233"/>
      <c r="V14" s="197"/>
      <c r="W14" s="197"/>
      <c r="X14" s="18"/>
      <c r="Y14" s="18"/>
      <c r="Z14" s="200"/>
      <c r="AA14" s="200"/>
      <c r="AB14" s="200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97"/>
      <c r="AP14" s="197"/>
      <c r="AQ14" s="197"/>
      <c r="AR14" s="197"/>
      <c r="AS14" s="197"/>
      <c r="AT14" s="197"/>
      <c r="AU14" s="197"/>
      <c r="AV14" s="197"/>
      <c r="AW14" s="18"/>
    </row>
    <row r="15" spans="1:49" ht="27" customHeight="1" thickBot="1" x14ac:dyDescent="0.3">
      <c r="B15" s="230" t="s">
        <v>175</v>
      </c>
      <c r="C15" s="231"/>
      <c r="D15" s="234"/>
      <c r="E15" s="234"/>
      <c r="F15" s="234" t="str">
        <f>B8</f>
        <v>竜北SSS</v>
      </c>
      <c r="G15" s="234"/>
      <c r="H15" s="234"/>
      <c r="I15" s="234"/>
      <c r="J15" s="234"/>
      <c r="K15" s="234"/>
      <c r="L15" s="234" t="str">
        <f>B10</f>
        <v>千塚FC</v>
      </c>
      <c r="M15" s="234"/>
      <c r="N15" s="234"/>
      <c r="O15" s="234"/>
      <c r="P15" s="234"/>
      <c r="Q15" s="234"/>
      <c r="R15" s="234"/>
      <c r="S15" s="234"/>
      <c r="T15" s="234"/>
      <c r="U15" s="235"/>
      <c r="V15" s="197"/>
      <c r="W15" s="197"/>
      <c r="X15" s="18"/>
      <c r="Y15" s="18"/>
      <c r="AA15" s="200"/>
      <c r="AB15" s="200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97"/>
      <c r="AP15" s="197"/>
      <c r="AQ15" s="197"/>
      <c r="AR15" s="197"/>
      <c r="AS15" s="197"/>
      <c r="AT15" s="197"/>
      <c r="AU15" s="197"/>
      <c r="AV15" s="197"/>
      <c r="AW15" s="18"/>
    </row>
    <row r="16" spans="1:49" ht="17.100000000000001" customHeight="1" x14ac:dyDescent="0.25">
      <c r="B16" s="206"/>
      <c r="C16" s="207"/>
      <c r="D16" s="208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197"/>
      <c r="W16" s="197"/>
      <c r="X16" s="18"/>
      <c r="Y16" s="18"/>
      <c r="AA16" s="200"/>
      <c r="AB16" s="200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97"/>
      <c r="AP16" s="197"/>
      <c r="AQ16" s="197"/>
      <c r="AR16" s="197"/>
      <c r="AS16" s="197"/>
      <c r="AT16" s="197"/>
      <c r="AU16" s="197"/>
      <c r="AV16" s="197"/>
      <c r="AW16" s="18"/>
    </row>
    <row r="17" spans="1:49" ht="17.100000000000001" customHeight="1" x14ac:dyDescent="0.25">
      <c r="A17" s="299" t="s">
        <v>0</v>
      </c>
      <c r="B17" s="301">
        <v>44325</v>
      </c>
      <c r="C17" s="244"/>
      <c r="D17" s="300" t="str">
        <f>B2</f>
        <v>K</v>
      </c>
      <c r="E17" s="282"/>
      <c r="F17" s="282" t="s">
        <v>10</v>
      </c>
      <c r="G17" s="282"/>
      <c r="H17" s="282"/>
      <c r="I17" s="37"/>
      <c r="J17" s="282" t="s">
        <v>24</v>
      </c>
      <c r="K17" s="282"/>
      <c r="L17" s="282"/>
      <c r="M17" s="282"/>
      <c r="N17" s="282" t="s">
        <v>249</v>
      </c>
      <c r="O17" s="282"/>
      <c r="P17" s="282"/>
      <c r="Q17" s="282"/>
      <c r="R17" s="282"/>
      <c r="S17" s="282"/>
      <c r="T17" s="282"/>
      <c r="U17" s="282"/>
      <c r="V17" s="264"/>
      <c r="W17" s="284" t="s">
        <v>25</v>
      </c>
      <c r="X17" s="261" t="s">
        <v>2</v>
      </c>
      <c r="Y17" s="19"/>
      <c r="Z17" s="299" t="s">
        <v>0</v>
      </c>
      <c r="AA17" s="242" t="s">
        <v>1</v>
      </c>
      <c r="AB17" s="244"/>
      <c r="AC17" s="300" t="str">
        <f>AA2</f>
        <v>K</v>
      </c>
      <c r="AD17" s="282"/>
      <c r="AE17" s="282" t="s">
        <v>10</v>
      </c>
      <c r="AF17" s="282"/>
      <c r="AG17" s="282"/>
      <c r="AH17" s="37"/>
      <c r="AI17" s="282" t="s">
        <v>24</v>
      </c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64"/>
      <c r="AV17" s="284" t="s">
        <v>25</v>
      </c>
      <c r="AW17" s="261" t="s">
        <v>2</v>
      </c>
    </row>
    <row r="18" spans="1:49" ht="17.100000000000001" customHeight="1" x14ac:dyDescent="0.25">
      <c r="A18" s="299"/>
      <c r="B18" s="245"/>
      <c r="C18" s="247"/>
      <c r="D18" s="265"/>
      <c r="E18" s="283"/>
      <c r="F18" s="283"/>
      <c r="G18" s="283"/>
      <c r="H18" s="283"/>
      <c r="I18" s="201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66"/>
      <c r="W18" s="285"/>
      <c r="X18" s="285"/>
      <c r="Y18" s="19"/>
      <c r="Z18" s="299"/>
      <c r="AA18" s="245"/>
      <c r="AB18" s="247"/>
      <c r="AC18" s="265"/>
      <c r="AD18" s="283"/>
      <c r="AE18" s="283"/>
      <c r="AF18" s="283"/>
      <c r="AG18" s="283"/>
      <c r="AH18" s="201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66"/>
      <c r="AV18" s="285"/>
      <c r="AW18" s="285"/>
    </row>
    <row r="19" spans="1:49" ht="17.100000000000001" customHeight="1" x14ac:dyDescent="0.3">
      <c r="A19" s="286">
        <v>1</v>
      </c>
      <c r="B19" s="287">
        <v>0.4375</v>
      </c>
      <c r="C19" s="288"/>
      <c r="D19" s="291" t="str">
        <f>B8</f>
        <v>竜北SSS</v>
      </c>
      <c r="E19" s="291"/>
      <c r="F19" s="291"/>
      <c r="G19" s="291"/>
      <c r="H19" s="291"/>
      <c r="I19" s="293">
        <f>IF(L19:L20="","",(L19+L20))</f>
        <v>0</v>
      </c>
      <c r="J19" s="294"/>
      <c r="K19" s="297" t="s">
        <v>17</v>
      </c>
      <c r="L19" s="190">
        <v>0</v>
      </c>
      <c r="M19" s="190" t="s">
        <v>16</v>
      </c>
      <c r="N19" s="190">
        <v>1</v>
      </c>
      <c r="O19" s="297" t="s">
        <v>18</v>
      </c>
      <c r="P19" s="303">
        <f>IF(N19:N20="","",(N19+N20))</f>
        <v>1</v>
      </c>
      <c r="Q19" s="304"/>
      <c r="R19" s="300" t="str">
        <f>B10</f>
        <v>千塚FC</v>
      </c>
      <c r="S19" s="282"/>
      <c r="T19" s="282"/>
      <c r="U19" s="282"/>
      <c r="V19" s="264"/>
      <c r="W19" s="302" t="str">
        <f>B6</f>
        <v>若草バイキング</v>
      </c>
      <c r="X19" s="302" t="str">
        <f>B4</f>
        <v>アミーゴスFC</v>
      </c>
      <c r="Y19" s="19"/>
      <c r="Z19" s="286">
        <v>1</v>
      </c>
      <c r="AA19" s="287">
        <f>B19</f>
        <v>0.4375</v>
      </c>
      <c r="AB19" s="288"/>
      <c r="AC19" s="307" t="str">
        <f>D19</f>
        <v>竜北SSS</v>
      </c>
      <c r="AD19" s="307"/>
      <c r="AE19" s="307"/>
      <c r="AF19" s="307"/>
      <c r="AG19" s="307"/>
      <c r="AH19" s="309"/>
      <c r="AI19" s="310"/>
      <c r="AJ19" s="313" t="s">
        <v>17</v>
      </c>
      <c r="AK19" s="1"/>
      <c r="AL19" s="7" t="s">
        <v>16</v>
      </c>
      <c r="AM19" s="1"/>
      <c r="AN19" s="315" t="s">
        <v>18</v>
      </c>
      <c r="AO19" s="300"/>
      <c r="AP19" s="264"/>
      <c r="AQ19" s="307" t="str">
        <f>R19</f>
        <v>千塚FC</v>
      </c>
      <c r="AR19" s="307"/>
      <c r="AS19" s="307"/>
      <c r="AT19" s="307"/>
      <c r="AU19" s="307"/>
      <c r="AV19" s="302" t="str">
        <f>W19</f>
        <v>若草バイキング</v>
      </c>
      <c r="AW19" s="302" t="str">
        <f>X19</f>
        <v>アミーゴスFC</v>
      </c>
    </row>
    <row r="20" spans="1:49" ht="17.100000000000001" customHeight="1" x14ac:dyDescent="0.3">
      <c r="A20" s="286"/>
      <c r="B20" s="289"/>
      <c r="C20" s="290"/>
      <c r="D20" s="292"/>
      <c r="E20" s="292"/>
      <c r="F20" s="292"/>
      <c r="G20" s="292"/>
      <c r="H20" s="292"/>
      <c r="I20" s="295"/>
      <c r="J20" s="296"/>
      <c r="K20" s="298"/>
      <c r="L20" s="191">
        <v>0</v>
      </c>
      <c r="M20" s="191" t="s">
        <v>16</v>
      </c>
      <c r="N20" s="191">
        <v>0</v>
      </c>
      <c r="O20" s="298"/>
      <c r="P20" s="305"/>
      <c r="Q20" s="306"/>
      <c r="R20" s="265"/>
      <c r="S20" s="283"/>
      <c r="T20" s="283"/>
      <c r="U20" s="283"/>
      <c r="V20" s="266"/>
      <c r="W20" s="285"/>
      <c r="X20" s="285"/>
      <c r="Y20" s="19"/>
      <c r="Z20" s="286"/>
      <c r="AA20" s="289"/>
      <c r="AB20" s="290"/>
      <c r="AC20" s="308"/>
      <c r="AD20" s="308"/>
      <c r="AE20" s="308"/>
      <c r="AF20" s="308"/>
      <c r="AG20" s="308"/>
      <c r="AH20" s="311"/>
      <c r="AI20" s="312"/>
      <c r="AJ20" s="314"/>
      <c r="AK20" s="2"/>
      <c r="AL20" s="8" t="s">
        <v>16</v>
      </c>
      <c r="AM20" s="2"/>
      <c r="AN20" s="316"/>
      <c r="AO20" s="265"/>
      <c r="AP20" s="266"/>
      <c r="AQ20" s="308"/>
      <c r="AR20" s="308"/>
      <c r="AS20" s="308"/>
      <c r="AT20" s="308"/>
      <c r="AU20" s="308"/>
      <c r="AV20" s="285"/>
      <c r="AW20" s="285"/>
    </row>
    <row r="21" spans="1:49" ht="17.100000000000001" customHeight="1" x14ac:dyDescent="0.3">
      <c r="A21" s="286">
        <v>2</v>
      </c>
      <c r="B21" s="287">
        <v>0.47916666666666669</v>
      </c>
      <c r="C21" s="288"/>
      <c r="D21" s="292" t="str">
        <f>B4</f>
        <v>アミーゴスFC</v>
      </c>
      <c r="E21" s="292"/>
      <c r="F21" s="292"/>
      <c r="G21" s="292"/>
      <c r="H21" s="292"/>
      <c r="I21" s="293">
        <f t="shared" ref="I21" si="6">IF(L21:L22="","",(L21+L22))</f>
        <v>0</v>
      </c>
      <c r="J21" s="294"/>
      <c r="K21" s="297" t="s">
        <v>17</v>
      </c>
      <c r="L21" s="190">
        <v>0</v>
      </c>
      <c r="M21" s="190" t="s">
        <v>16</v>
      </c>
      <c r="N21" s="190">
        <v>0</v>
      </c>
      <c r="O21" s="297" t="s">
        <v>18</v>
      </c>
      <c r="P21" s="303">
        <f t="shared" ref="P21" si="7">IF(N21:N22="","",(N21+N22))</f>
        <v>0</v>
      </c>
      <c r="Q21" s="304"/>
      <c r="R21" s="300" t="str">
        <f>B6</f>
        <v>若草バイキング</v>
      </c>
      <c r="S21" s="282"/>
      <c r="T21" s="282"/>
      <c r="U21" s="282"/>
      <c r="V21" s="264"/>
      <c r="W21" s="302" t="str">
        <f>B8</f>
        <v>竜北SSS</v>
      </c>
      <c r="X21" s="302" t="str">
        <f>B10</f>
        <v>千塚FC</v>
      </c>
      <c r="Y21" s="19"/>
      <c r="Z21" s="286">
        <v>2</v>
      </c>
      <c r="AA21" s="287">
        <f>B21</f>
        <v>0.47916666666666669</v>
      </c>
      <c r="AB21" s="288"/>
      <c r="AC21" s="307" t="str">
        <f>D21</f>
        <v>アミーゴスFC</v>
      </c>
      <c r="AD21" s="307"/>
      <c r="AE21" s="307"/>
      <c r="AF21" s="307"/>
      <c r="AG21" s="307"/>
      <c r="AH21" s="309"/>
      <c r="AI21" s="310"/>
      <c r="AJ21" s="313" t="s">
        <v>17</v>
      </c>
      <c r="AK21" s="1"/>
      <c r="AL21" s="7" t="s">
        <v>16</v>
      </c>
      <c r="AM21" s="1"/>
      <c r="AN21" s="315" t="s">
        <v>18</v>
      </c>
      <c r="AO21" s="300"/>
      <c r="AP21" s="264"/>
      <c r="AQ21" s="307" t="str">
        <f>R21</f>
        <v>若草バイキング</v>
      </c>
      <c r="AR21" s="307"/>
      <c r="AS21" s="307"/>
      <c r="AT21" s="307"/>
      <c r="AU21" s="307"/>
      <c r="AV21" s="302" t="str">
        <f>W21</f>
        <v>竜北SSS</v>
      </c>
      <c r="AW21" s="302" t="str">
        <f t="shared" ref="AW21" si="8">X21</f>
        <v>千塚FC</v>
      </c>
    </row>
    <row r="22" spans="1:49" ht="17.100000000000001" customHeight="1" x14ac:dyDescent="0.3">
      <c r="A22" s="286"/>
      <c r="B22" s="289"/>
      <c r="C22" s="290"/>
      <c r="D22" s="292"/>
      <c r="E22" s="292"/>
      <c r="F22" s="292"/>
      <c r="G22" s="292"/>
      <c r="H22" s="292"/>
      <c r="I22" s="295"/>
      <c r="J22" s="296"/>
      <c r="K22" s="298"/>
      <c r="L22" s="191">
        <v>0</v>
      </c>
      <c r="M22" s="191" t="s">
        <v>16</v>
      </c>
      <c r="N22" s="191">
        <v>0</v>
      </c>
      <c r="O22" s="298"/>
      <c r="P22" s="305"/>
      <c r="Q22" s="306"/>
      <c r="R22" s="265"/>
      <c r="S22" s="283"/>
      <c r="T22" s="283"/>
      <c r="U22" s="283"/>
      <c r="V22" s="266"/>
      <c r="W22" s="285"/>
      <c r="X22" s="285"/>
      <c r="Y22" s="19"/>
      <c r="Z22" s="286"/>
      <c r="AA22" s="289"/>
      <c r="AB22" s="290"/>
      <c r="AC22" s="308"/>
      <c r="AD22" s="308"/>
      <c r="AE22" s="308"/>
      <c r="AF22" s="308"/>
      <c r="AG22" s="308"/>
      <c r="AH22" s="311"/>
      <c r="AI22" s="312"/>
      <c r="AJ22" s="314"/>
      <c r="AK22" s="2"/>
      <c r="AL22" s="8" t="s">
        <v>16</v>
      </c>
      <c r="AM22" s="2"/>
      <c r="AN22" s="316"/>
      <c r="AO22" s="265"/>
      <c r="AP22" s="266"/>
      <c r="AQ22" s="308"/>
      <c r="AR22" s="308"/>
      <c r="AS22" s="308"/>
      <c r="AT22" s="308"/>
      <c r="AU22" s="308"/>
      <c r="AV22" s="285"/>
      <c r="AW22" s="285"/>
    </row>
    <row r="23" spans="1:49" ht="17.100000000000001" customHeight="1" x14ac:dyDescent="0.3">
      <c r="A23" s="286">
        <v>3</v>
      </c>
      <c r="B23" s="287">
        <v>0.52083333333333337</v>
      </c>
      <c r="C23" s="288"/>
      <c r="D23" s="292" t="str">
        <f>B6</f>
        <v>若草バイキング</v>
      </c>
      <c r="E23" s="292"/>
      <c r="F23" s="292"/>
      <c r="G23" s="292"/>
      <c r="H23" s="292"/>
      <c r="I23" s="293">
        <f t="shared" ref="I23" si="9">IF(L23:L24="","",(L23+L24))</f>
        <v>2</v>
      </c>
      <c r="J23" s="294"/>
      <c r="K23" s="297" t="s">
        <v>17</v>
      </c>
      <c r="L23" s="190">
        <v>0</v>
      </c>
      <c r="M23" s="190" t="s">
        <v>16</v>
      </c>
      <c r="N23" s="190">
        <v>0</v>
      </c>
      <c r="O23" s="297" t="s">
        <v>18</v>
      </c>
      <c r="P23" s="303">
        <f t="shared" ref="P23" si="10">IF(N23:N24="","",(N23+N24))</f>
        <v>0</v>
      </c>
      <c r="Q23" s="304"/>
      <c r="R23" s="300" t="str">
        <f>B10</f>
        <v>千塚FC</v>
      </c>
      <c r="S23" s="282"/>
      <c r="T23" s="282"/>
      <c r="U23" s="282"/>
      <c r="V23" s="264"/>
      <c r="W23" s="302" t="str">
        <f>B4</f>
        <v>アミーゴスFC</v>
      </c>
      <c r="X23" s="302" t="str">
        <f>B8</f>
        <v>竜北SSS</v>
      </c>
      <c r="Y23" s="19"/>
      <c r="Z23" s="286">
        <v>3</v>
      </c>
      <c r="AA23" s="287">
        <f>B23</f>
        <v>0.52083333333333337</v>
      </c>
      <c r="AB23" s="288"/>
      <c r="AC23" s="307" t="str">
        <f>D23</f>
        <v>若草バイキング</v>
      </c>
      <c r="AD23" s="307"/>
      <c r="AE23" s="307"/>
      <c r="AF23" s="307"/>
      <c r="AG23" s="307"/>
      <c r="AH23" s="309"/>
      <c r="AI23" s="310"/>
      <c r="AJ23" s="313" t="s">
        <v>17</v>
      </c>
      <c r="AK23" s="1"/>
      <c r="AL23" s="7" t="s">
        <v>16</v>
      </c>
      <c r="AM23" s="1"/>
      <c r="AN23" s="315" t="s">
        <v>18</v>
      </c>
      <c r="AO23" s="300"/>
      <c r="AP23" s="264"/>
      <c r="AQ23" s="307" t="str">
        <f>R23</f>
        <v>千塚FC</v>
      </c>
      <c r="AR23" s="307"/>
      <c r="AS23" s="307"/>
      <c r="AT23" s="307"/>
      <c r="AU23" s="307"/>
      <c r="AV23" s="302" t="str">
        <f>W23</f>
        <v>アミーゴスFC</v>
      </c>
      <c r="AW23" s="302" t="str">
        <f t="shared" ref="AW23" si="11">X23</f>
        <v>竜北SSS</v>
      </c>
    </row>
    <row r="24" spans="1:49" ht="17.100000000000001" customHeight="1" x14ac:dyDescent="0.3">
      <c r="A24" s="286"/>
      <c r="B24" s="289"/>
      <c r="C24" s="290"/>
      <c r="D24" s="292"/>
      <c r="E24" s="292"/>
      <c r="F24" s="292"/>
      <c r="G24" s="292"/>
      <c r="H24" s="292"/>
      <c r="I24" s="295"/>
      <c r="J24" s="296"/>
      <c r="K24" s="298"/>
      <c r="L24" s="191">
        <v>2</v>
      </c>
      <c r="M24" s="191" t="s">
        <v>16</v>
      </c>
      <c r="N24" s="191">
        <v>0</v>
      </c>
      <c r="O24" s="298"/>
      <c r="P24" s="305"/>
      <c r="Q24" s="306"/>
      <c r="R24" s="265"/>
      <c r="S24" s="283"/>
      <c r="T24" s="283"/>
      <c r="U24" s="283"/>
      <c r="V24" s="266"/>
      <c r="W24" s="285"/>
      <c r="X24" s="285"/>
      <c r="Y24" s="19"/>
      <c r="Z24" s="286"/>
      <c r="AA24" s="289"/>
      <c r="AB24" s="290"/>
      <c r="AC24" s="308"/>
      <c r="AD24" s="308"/>
      <c r="AE24" s="308"/>
      <c r="AF24" s="308"/>
      <c r="AG24" s="308"/>
      <c r="AH24" s="311"/>
      <c r="AI24" s="312"/>
      <c r="AJ24" s="314"/>
      <c r="AK24" s="2"/>
      <c r="AL24" s="8" t="s">
        <v>16</v>
      </c>
      <c r="AM24" s="2"/>
      <c r="AN24" s="316"/>
      <c r="AO24" s="265"/>
      <c r="AP24" s="266"/>
      <c r="AQ24" s="308"/>
      <c r="AR24" s="308"/>
      <c r="AS24" s="308"/>
      <c r="AT24" s="308"/>
      <c r="AU24" s="308"/>
      <c r="AV24" s="285"/>
      <c r="AW24" s="285"/>
    </row>
    <row r="25" spans="1:49" ht="17.100000000000001" customHeight="1" x14ac:dyDescent="0.3">
      <c r="A25" s="286">
        <v>4</v>
      </c>
      <c r="B25" s="287">
        <v>0.5625</v>
      </c>
      <c r="C25" s="288"/>
      <c r="D25" s="292" t="str">
        <f>B4</f>
        <v>アミーゴスFC</v>
      </c>
      <c r="E25" s="292"/>
      <c r="F25" s="292"/>
      <c r="G25" s="292"/>
      <c r="H25" s="292"/>
      <c r="I25" s="293">
        <f t="shared" ref="I25" si="12">IF(L25:L26="","",(L25+L26))</f>
        <v>10</v>
      </c>
      <c r="J25" s="294"/>
      <c r="K25" s="317" t="s">
        <v>17</v>
      </c>
      <c r="L25" s="196">
        <v>8</v>
      </c>
      <c r="M25" s="196" t="s">
        <v>16</v>
      </c>
      <c r="N25" s="196">
        <v>0</v>
      </c>
      <c r="O25" s="317" t="s">
        <v>18</v>
      </c>
      <c r="P25" s="303">
        <f t="shared" ref="P25" si="13">IF(N25:N26="","",(N25+N26))</f>
        <v>0</v>
      </c>
      <c r="Q25" s="304"/>
      <c r="R25" s="300" t="str">
        <f>B8</f>
        <v>竜北SSS</v>
      </c>
      <c r="S25" s="282"/>
      <c r="T25" s="282"/>
      <c r="U25" s="282"/>
      <c r="V25" s="264"/>
      <c r="W25" s="302" t="str">
        <f>B10</f>
        <v>千塚FC</v>
      </c>
      <c r="X25" s="302" t="str">
        <f>B6</f>
        <v>若草バイキング</v>
      </c>
      <c r="Y25" s="19"/>
      <c r="Z25" s="286">
        <v>4</v>
      </c>
      <c r="AA25" s="287">
        <f>B25</f>
        <v>0.5625</v>
      </c>
      <c r="AB25" s="288"/>
      <c r="AC25" s="307" t="str">
        <f>D25</f>
        <v>アミーゴスFC</v>
      </c>
      <c r="AD25" s="307"/>
      <c r="AE25" s="307"/>
      <c r="AF25" s="307"/>
      <c r="AG25" s="307"/>
      <c r="AH25" s="318"/>
      <c r="AI25" s="319"/>
      <c r="AJ25" s="320" t="s">
        <v>17</v>
      </c>
      <c r="AK25" s="200"/>
      <c r="AL25" s="9" t="s">
        <v>16</v>
      </c>
      <c r="AM25" s="200"/>
      <c r="AN25" s="321" t="s">
        <v>18</v>
      </c>
      <c r="AO25" s="300"/>
      <c r="AP25" s="264"/>
      <c r="AQ25" s="307" t="str">
        <f>R25</f>
        <v>竜北SSS</v>
      </c>
      <c r="AR25" s="307"/>
      <c r="AS25" s="307"/>
      <c r="AT25" s="307"/>
      <c r="AU25" s="307"/>
      <c r="AV25" s="302" t="str">
        <f>W25</f>
        <v>千塚FC</v>
      </c>
      <c r="AW25" s="302" t="str">
        <f t="shared" ref="AW25" si="14">X25</f>
        <v>若草バイキング</v>
      </c>
    </row>
    <row r="26" spans="1:49" ht="17.100000000000001" customHeight="1" x14ac:dyDescent="0.3">
      <c r="A26" s="286"/>
      <c r="B26" s="289"/>
      <c r="C26" s="290"/>
      <c r="D26" s="292"/>
      <c r="E26" s="292"/>
      <c r="F26" s="292"/>
      <c r="G26" s="292"/>
      <c r="H26" s="292"/>
      <c r="I26" s="295"/>
      <c r="J26" s="296"/>
      <c r="K26" s="298"/>
      <c r="L26" s="191">
        <v>2</v>
      </c>
      <c r="M26" s="191" t="s">
        <v>16</v>
      </c>
      <c r="N26" s="191">
        <v>0</v>
      </c>
      <c r="O26" s="298"/>
      <c r="P26" s="305"/>
      <c r="Q26" s="306"/>
      <c r="R26" s="265"/>
      <c r="S26" s="283"/>
      <c r="T26" s="283"/>
      <c r="U26" s="283"/>
      <c r="V26" s="266"/>
      <c r="W26" s="285"/>
      <c r="X26" s="285"/>
      <c r="Y26" s="19"/>
      <c r="Z26" s="286"/>
      <c r="AA26" s="289"/>
      <c r="AB26" s="290"/>
      <c r="AC26" s="308"/>
      <c r="AD26" s="308"/>
      <c r="AE26" s="308"/>
      <c r="AF26" s="308"/>
      <c r="AG26" s="308"/>
      <c r="AH26" s="311"/>
      <c r="AI26" s="312"/>
      <c r="AJ26" s="314"/>
      <c r="AK26" s="2"/>
      <c r="AL26" s="8" t="s">
        <v>16</v>
      </c>
      <c r="AM26" s="2"/>
      <c r="AN26" s="316"/>
      <c r="AO26" s="265"/>
      <c r="AP26" s="266"/>
      <c r="AQ26" s="308"/>
      <c r="AR26" s="308"/>
      <c r="AS26" s="308"/>
      <c r="AT26" s="308"/>
      <c r="AU26" s="308"/>
      <c r="AV26" s="285"/>
      <c r="AW26" s="285"/>
    </row>
    <row r="27" spans="1:49" ht="17.100000000000001" customHeight="1" x14ac:dyDescent="0.3">
      <c r="A27" s="286"/>
      <c r="B27" s="287"/>
      <c r="C27" s="288"/>
      <c r="D27" s="308"/>
      <c r="E27" s="308"/>
      <c r="F27" s="308"/>
      <c r="G27" s="308"/>
      <c r="H27" s="308"/>
      <c r="I27" s="293"/>
      <c r="J27" s="294"/>
      <c r="K27" s="297"/>
      <c r="L27" s="190"/>
      <c r="M27" s="190"/>
      <c r="N27" s="190"/>
      <c r="O27" s="297"/>
      <c r="P27" s="297"/>
      <c r="Q27" s="322"/>
      <c r="R27" s="242"/>
      <c r="S27" s="243"/>
      <c r="T27" s="243"/>
      <c r="U27" s="243"/>
      <c r="V27" s="244"/>
      <c r="W27" s="302"/>
      <c r="X27" s="302"/>
      <c r="Y27" s="19"/>
      <c r="Z27" s="286"/>
      <c r="AA27" s="287"/>
      <c r="AB27" s="288"/>
      <c r="AC27" s="308"/>
      <c r="AD27" s="308"/>
      <c r="AE27" s="308"/>
      <c r="AF27" s="308"/>
      <c r="AG27" s="308"/>
      <c r="AH27" s="309"/>
      <c r="AI27" s="310"/>
      <c r="AJ27" s="313" t="s">
        <v>17</v>
      </c>
      <c r="AK27" s="1"/>
      <c r="AL27" s="7" t="s">
        <v>16</v>
      </c>
      <c r="AM27" s="1"/>
      <c r="AN27" s="315" t="s">
        <v>18</v>
      </c>
      <c r="AO27" s="300"/>
      <c r="AP27" s="264"/>
      <c r="AQ27" s="242"/>
      <c r="AR27" s="243"/>
      <c r="AS27" s="243"/>
      <c r="AT27" s="243"/>
      <c r="AU27" s="244"/>
      <c r="AV27" s="302"/>
      <c r="AW27" s="302"/>
    </row>
    <row r="28" spans="1:49" ht="17.100000000000001" customHeight="1" x14ac:dyDescent="0.3">
      <c r="A28" s="286"/>
      <c r="B28" s="289"/>
      <c r="C28" s="290"/>
      <c r="D28" s="308"/>
      <c r="E28" s="308"/>
      <c r="F28" s="308"/>
      <c r="G28" s="308"/>
      <c r="H28" s="308"/>
      <c r="I28" s="295"/>
      <c r="J28" s="296"/>
      <c r="K28" s="298"/>
      <c r="L28" s="191"/>
      <c r="M28" s="191"/>
      <c r="N28" s="191"/>
      <c r="O28" s="298"/>
      <c r="P28" s="298"/>
      <c r="Q28" s="323"/>
      <c r="R28" s="245"/>
      <c r="S28" s="246"/>
      <c r="T28" s="246"/>
      <c r="U28" s="246"/>
      <c r="V28" s="247"/>
      <c r="W28" s="285"/>
      <c r="X28" s="285"/>
      <c r="Y28" s="19"/>
      <c r="Z28" s="286"/>
      <c r="AA28" s="289"/>
      <c r="AB28" s="290"/>
      <c r="AC28" s="308"/>
      <c r="AD28" s="308"/>
      <c r="AE28" s="308"/>
      <c r="AF28" s="308"/>
      <c r="AG28" s="308"/>
      <c r="AH28" s="311"/>
      <c r="AI28" s="312"/>
      <c r="AJ28" s="314"/>
      <c r="AK28" s="2"/>
      <c r="AL28" s="8" t="s">
        <v>16</v>
      </c>
      <c r="AM28" s="2"/>
      <c r="AN28" s="316"/>
      <c r="AO28" s="265"/>
      <c r="AP28" s="266"/>
      <c r="AQ28" s="245"/>
      <c r="AR28" s="246"/>
      <c r="AS28" s="246"/>
      <c r="AT28" s="246"/>
      <c r="AU28" s="247"/>
      <c r="AV28" s="285"/>
      <c r="AW28" s="285"/>
    </row>
    <row r="29" spans="1:49" ht="17.100000000000001" customHeight="1" x14ac:dyDescent="0.25">
      <c r="A29" s="195"/>
      <c r="B29" s="51" t="s">
        <v>40</v>
      </c>
      <c r="C29" s="20"/>
      <c r="D29" s="10"/>
      <c r="E29" s="11"/>
      <c r="F29" s="11"/>
      <c r="G29" s="11"/>
      <c r="H29" s="11"/>
      <c r="I29" s="12"/>
      <c r="K29" s="14"/>
      <c r="M29" s="15"/>
      <c r="O29" s="14"/>
      <c r="P29" s="11"/>
      <c r="Z29" s="195"/>
      <c r="AA29" s="195"/>
      <c r="AB29" s="20"/>
      <c r="AC29" s="10"/>
      <c r="AD29" s="11"/>
      <c r="AE29" s="11"/>
      <c r="AF29" s="11"/>
      <c r="AG29" s="11"/>
      <c r="AH29" s="12"/>
      <c r="AJ29" s="14"/>
      <c r="AL29" s="15"/>
      <c r="AN29" s="14"/>
      <c r="AO29" s="11"/>
    </row>
    <row r="30" spans="1:49" ht="17.100000000000001" customHeight="1" x14ac:dyDescent="0.25">
      <c r="A30" s="200"/>
      <c r="B30" s="200"/>
      <c r="Z30" s="200"/>
      <c r="AA30" s="200"/>
    </row>
    <row r="31" spans="1:49" ht="17.100000000000001" customHeight="1" x14ac:dyDescent="0.25">
      <c r="A31" s="299" t="s">
        <v>0</v>
      </c>
      <c r="B31" s="301">
        <v>44339</v>
      </c>
      <c r="C31" s="244"/>
      <c r="D31" s="300" t="str">
        <f>D17</f>
        <v>K</v>
      </c>
      <c r="E31" s="282"/>
      <c r="F31" s="282" t="s">
        <v>10</v>
      </c>
      <c r="G31" s="282"/>
      <c r="H31" s="282"/>
      <c r="I31" s="37"/>
      <c r="J31" s="282" t="s">
        <v>26</v>
      </c>
      <c r="K31" s="282"/>
      <c r="L31" s="282"/>
      <c r="M31" s="282"/>
      <c r="N31" s="282" t="s">
        <v>258</v>
      </c>
      <c r="O31" s="282"/>
      <c r="P31" s="282"/>
      <c r="Q31" s="282"/>
      <c r="R31" s="282"/>
      <c r="S31" s="282"/>
      <c r="T31" s="282"/>
      <c r="U31" s="282"/>
      <c r="V31" s="264"/>
      <c r="W31" s="284" t="s">
        <v>25</v>
      </c>
      <c r="X31" s="261" t="s">
        <v>2</v>
      </c>
      <c r="Y31" s="19"/>
      <c r="Z31" s="299" t="s">
        <v>0</v>
      </c>
      <c r="AA31" s="242" t="s">
        <v>1</v>
      </c>
      <c r="AB31" s="244"/>
      <c r="AC31" s="300" t="str">
        <f>AC17</f>
        <v>K</v>
      </c>
      <c r="AD31" s="282"/>
      <c r="AE31" s="282" t="s">
        <v>10</v>
      </c>
      <c r="AF31" s="282"/>
      <c r="AG31" s="282"/>
      <c r="AH31" s="37"/>
      <c r="AI31" s="282" t="s">
        <v>26</v>
      </c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64"/>
      <c r="AV31" s="284" t="s">
        <v>25</v>
      </c>
      <c r="AW31" s="261" t="s">
        <v>2</v>
      </c>
    </row>
    <row r="32" spans="1:49" ht="17.100000000000001" customHeight="1" x14ac:dyDescent="0.25">
      <c r="A32" s="299"/>
      <c r="B32" s="245"/>
      <c r="C32" s="247"/>
      <c r="D32" s="265"/>
      <c r="E32" s="283"/>
      <c r="F32" s="283"/>
      <c r="G32" s="283"/>
      <c r="H32" s="283"/>
      <c r="I32" s="201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66"/>
      <c r="W32" s="285"/>
      <c r="X32" s="285"/>
      <c r="Y32" s="19"/>
      <c r="Z32" s="299"/>
      <c r="AA32" s="245"/>
      <c r="AB32" s="247"/>
      <c r="AC32" s="265"/>
      <c r="AD32" s="283"/>
      <c r="AE32" s="283"/>
      <c r="AF32" s="283"/>
      <c r="AG32" s="283"/>
      <c r="AH32" s="201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66"/>
      <c r="AV32" s="285"/>
      <c r="AW32" s="285"/>
    </row>
    <row r="33" spans="1:49" ht="17.100000000000001" customHeight="1" x14ac:dyDescent="0.3">
      <c r="A33" s="286">
        <v>1</v>
      </c>
      <c r="B33" s="287">
        <v>0.41666666666666669</v>
      </c>
      <c r="C33" s="288"/>
      <c r="D33" s="291" t="str">
        <f>B6</f>
        <v>若草バイキング</v>
      </c>
      <c r="E33" s="291"/>
      <c r="F33" s="291"/>
      <c r="G33" s="291"/>
      <c r="H33" s="291"/>
      <c r="I33" s="293" t="str">
        <f t="shared" ref="I33" si="15">IF(L33:L34="","",(L33+L34))</f>
        <v/>
      </c>
      <c r="J33" s="294"/>
      <c r="K33" s="297" t="s">
        <v>17</v>
      </c>
      <c r="L33" s="190"/>
      <c r="M33" s="190" t="s">
        <v>16</v>
      </c>
      <c r="N33" s="190"/>
      <c r="O33" s="297" t="s">
        <v>18</v>
      </c>
      <c r="P33" s="303" t="str">
        <f t="shared" ref="P33" si="16">IF(N33:N34="","",(N33+N34))</f>
        <v/>
      </c>
      <c r="Q33" s="304"/>
      <c r="R33" s="300" t="str">
        <f>B8</f>
        <v>竜北SSS</v>
      </c>
      <c r="S33" s="282"/>
      <c r="T33" s="282"/>
      <c r="U33" s="282"/>
      <c r="V33" s="264"/>
      <c r="W33" s="302" t="str">
        <f>B4</f>
        <v>アミーゴスFC</v>
      </c>
      <c r="X33" s="302" t="str">
        <f>B10</f>
        <v>千塚FC</v>
      </c>
      <c r="Y33" s="19"/>
      <c r="Z33" s="286">
        <v>1</v>
      </c>
      <c r="AA33" s="287">
        <v>0.41666666666666669</v>
      </c>
      <c r="AB33" s="288"/>
      <c r="AC33" s="307" t="str">
        <f>D33</f>
        <v>若草バイキング</v>
      </c>
      <c r="AD33" s="307"/>
      <c r="AE33" s="307"/>
      <c r="AF33" s="307"/>
      <c r="AG33" s="307"/>
      <c r="AH33" s="309"/>
      <c r="AI33" s="310"/>
      <c r="AJ33" s="313" t="s">
        <v>17</v>
      </c>
      <c r="AK33" s="1"/>
      <c r="AL33" s="7" t="s">
        <v>16</v>
      </c>
      <c r="AM33" s="1"/>
      <c r="AN33" s="315" t="s">
        <v>18</v>
      </c>
      <c r="AO33" s="300"/>
      <c r="AP33" s="264"/>
      <c r="AQ33" s="307" t="str">
        <f>R33</f>
        <v>竜北SSS</v>
      </c>
      <c r="AR33" s="307"/>
      <c r="AS33" s="307"/>
      <c r="AT33" s="307"/>
      <c r="AU33" s="307"/>
      <c r="AV33" s="302" t="str">
        <f>W33</f>
        <v>アミーゴスFC</v>
      </c>
      <c r="AW33" s="302" t="str">
        <f t="shared" ref="AW33" si="17">X33</f>
        <v>千塚FC</v>
      </c>
    </row>
    <row r="34" spans="1:49" ht="17.100000000000001" customHeight="1" x14ac:dyDescent="0.3">
      <c r="A34" s="286"/>
      <c r="B34" s="289"/>
      <c r="C34" s="290"/>
      <c r="D34" s="292"/>
      <c r="E34" s="292"/>
      <c r="F34" s="292"/>
      <c r="G34" s="292"/>
      <c r="H34" s="292"/>
      <c r="I34" s="295"/>
      <c r="J34" s="296"/>
      <c r="K34" s="298"/>
      <c r="L34" s="191"/>
      <c r="M34" s="191" t="s">
        <v>16</v>
      </c>
      <c r="N34" s="191"/>
      <c r="O34" s="298"/>
      <c r="P34" s="305"/>
      <c r="Q34" s="306"/>
      <c r="R34" s="265"/>
      <c r="S34" s="283"/>
      <c r="T34" s="283"/>
      <c r="U34" s="283"/>
      <c r="V34" s="266"/>
      <c r="W34" s="285"/>
      <c r="X34" s="285"/>
      <c r="Y34" s="19"/>
      <c r="Z34" s="286"/>
      <c r="AA34" s="289"/>
      <c r="AB34" s="290"/>
      <c r="AC34" s="308"/>
      <c r="AD34" s="308"/>
      <c r="AE34" s="308"/>
      <c r="AF34" s="308"/>
      <c r="AG34" s="308"/>
      <c r="AH34" s="311"/>
      <c r="AI34" s="312"/>
      <c r="AJ34" s="314"/>
      <c r="AK34" s="2"/>
      <c r="AL34" s="8" t="s">
        <v>16</v>
      </c>
      <c r="AM34" s="2"/>
      <c r="AN34" s="316"/>
      <c r="AO34" s="265"/>
      <c r="AP34" s="266"/>
      <c r="AQ34" s="308"/>
      <c r="AR34" s="308"/>
      <c r="AS34" s="308"/>
      <c r="AT34" s="308"/>
      <c r="AU34" s="308"/>
      <c r="AV34" s="285"/>
      <c r="AW34" s="285"/>
    </row>
    <row r="35" spans="1:49" ht="17.100000000000001" customHeight="1" x14ac:dyDescent="0.3">
      <c r="A35" s="286">
        <v>2</v>
      </c>
      <c r="B35" s="287">
        <v>0.45833333333333331</v>
      </c>
      <c r="C35" s="288"/>
      <c r="D35" s="292" t="str">
        <f>B4</f>
        <v>アミーゴスFC</v>
      </c>
      <c r="E35" s="292"/>
      <c r="F35" s="292"/>
      <c r="G35" s="292"/>
      <c r="H35" s="292"/>
      <c r="I35" s="293" t="str">
        <f t="shared" ref="I35" si="18">IF(L35:L36="","",(L35+L36))</f>
        <v/>
      </c>
      <c r="J35" s="294"/>
      <c r="K35" s="297" t="s">
        <v>17</v>
      </c>
      <c r="L35" s="190"/>
      <c r="M35" s="190" t="s">
        <v>16</v>
      </c>
      <c r="N35" s="190"/>
      <c r="O35" s="297" t="s">
        <v>18</v>
      </c>
      <c r="P35" s="303" t="str">
        <f t="shared" ref="P35" si="19">IF(N35:N36="","",(N35+N36))</f>
        <v/>
      </c>
      <c r="Q35" s="304"/>
      <c r="R35" s="300" t="str">
        <f>B10</f>
        <v>千塚FC</v>
      </c>
      <c r="S35" s="282"/>
      <c r="T35" s="282"/>
      <c r="U35" s="282"/>
      <c r="V35" s="264"/>
      <c r="W35" s="302" t="str">
        <f>B6</f>
        <v>若草バイキング</v>
      </c>
      <c r="X35" s="302" t="str">
        <f>B8</f>
        <v>竜北SSS</v>
      </c>
      <c r="Y35" s="19"/>
      <c r="Z35" s="286">
        <v>2</v>
      </c>
      <c r="AA35" s="287">
        <v>0.45833333333333331</v>
      </c>
      <c r="AB35" s="288"/>
      <c r="AC35" s="307" t="str">
        <f>D35</f>
        <v>アミーゴスFC</v>
      </c>
      <c r="AD35" s="307"/>
      <c r="AE35" s="307"/>
      <c r="AF35" s="307"/>
      <c r="AG35" s="307"/>
      <c r="AH35" s="309"/>
      <c r="AI35" s="310"/>
      <c r="AJ35" s="313" t="s">
        <v>17</v>
      </c>
      <c r="AK35" s="1"/>
      <c r="AL35" s="7" t="s">
        <v>16</v>
      </c>
      <c r="AM35" s="1"/>
      <c r="AN35" s="315" t="s">
        <v>18</v>
      </c>
      <c r="AO35" s="300"/>
      <c r="AP35" s="264"/>
      <c r="AQ35" s="307" t="str">
        <f>R35</f>
        <v>千塚FC</v>
      </c>
      <c r="AR35" s="307"/>
      <c r="AS35" s="307"/>
      <c r="AT35" s="307"/>
      <c r="AU35" s="307"/>
      <c r="AV35" s="302" t="str">
        <f>W35</f>
        <v>若草バイキング</v>
      </c>
      <c r="AW35" s="302" t="str">
        <f t="shared" ref="AW35" si="20">X35</f>
        <v>竜北SSS</v>
      </c>
    </row>
    <row r="36" spans="1:49" ht="17.100000000000001" customHeight="1" x14ac:dyDescent="0.3">
      <c r="A36" s="286"/>
      <c r="B36" s="289"/>
      <c r="C36" s="290"/>
      <c r="D36" s="292"/>
      <c r="E36" s="292"/>
      <c r="F36" s="292"/>
      <c r="G36" s="292"/>
      <c r="H36" s="292"/>
      <c r="I36" s="295"/>
      <c r="J36" s="296"/>
      <c r="K36" s="298"/>
      <c r="L36" s="191"/>
      <c r="M36" s="191" t="s">
        <v>16</v>
      </c>
      <c r="N36" s="191"/>
      <c r="O36" s="298"/>
      <c r="P36" s="305"/>
      <c r="Q36" s="306"/>
      <c r="R36" s="265"/>
      <c r="S36" s="283"/>
      <c r="T36" s="283"/>
      <c r="U36" s="283"/>
      <c r="V36" s="266"/>
      <c r="W36" s="285"/>
      <c r="X36" s="285"/>
      <c r="Y36" s="19"/>
      <c r="Z36" s="286"/>
      <c r="AA36" s="289"/>
      <c r="AB36" s="290"/>
      <c r="AC36" s="308"/>
      <c r="AD36" s="308"/>
      <c r="AE36" s="308"/>
      <c r="AF36" s="308"/>
      <c r="AG36" s="308"/>
      <c r="AH36" s="311"/>
      <c r="AI36" s="312"/>
      <c r="AJ36" s="314"/>
      <c r="AK36" s="2"/>
      <c r="AL36" s="8" t="s">
        <v>16</v>
      </c>
      <c r="AM36" s="2"/>
      <c r="AN36" s="316"/>
      <c r="AO36" s="265"/>
      <c r="AP36" s="266"/>
      <c r="AQ36" s="308"/>
      <c r="AR36" s="308"/>
      <c r="AS36" s="308"/>
      <c r="AT36" s="308"/>
      <c r="AU36" s="308"/>
      <c r="AV36" s="285"/>
      <c r="AW36" s="285"/>
    </row>
    <row r="37" spans="1:49" ht="17.100000000000001" customHeight="1" x14ac:dyDescent="0.3">
      <c r="A37" s="286">
        <v>3</v>
      </c>
      <c r="B37" s="287"/>
      <c r="C37" s="288"/>
      <c r="D37" s="308"/>
      <c r="E37" s="308"/>
      <c r="F37" s="308"/>
      <c r="G37" s="308"/>
      <c r="H37" s="308"/>
      <c r="I37" s="293"/>
      <c r="J37" s="294"/>
      <c r="K37" s="297" t="s">
        <v>17</v>
      </c>
      <c r="L37" s="190"/>
      <c r="M37" s="190" t="s">
        <v>16</v>
      </c>
      <c r="N37" s="190"/>
      <c r="O37" s="297" t="s">
        <v>18</v>
      </c>
      <c r="P37" s="297"/>
      <c r="Q37" s="322"/>
      <c r="R37" s="242"/>
      <c r="S37" s="243"/>
      <c r="T37" s="243"/>
      <c r="U37" s="243"/>
      <c r="V37" s="244"/>
      <c r="W37" s="302"/>
      <c r="X37" s="302"/>
      <c r="Y37" s="19"/>
      <c r="Z37" s="286">
        <v>3</v>
      </c>
      <c r="AA37" s="287">
        <v>0.5</v>
      </c>
      <c r="AB37" s="288"/>
      <c r="AC37" s="308"/>
      <c r="AD37" s="308"/>
      <c r="AE37" s="308"/>
      <c r="AF37" s="308"/>
      <c r="AG37" s="308"/>
      <c r="AH37" s="309"/>
      <c r="AI37" s="310"/>
      <c r="AJ37" s="313" t="s">
        <v>17</v>
      </c>
      <c r="AK37" s="1"/>
      <c r="AL37" s="7" t="s">
        <v>16</v>
      </c>
      <c r="AM37" s="1"/>
      <c r="AN37" s="315" t="s">
        <v>18</v>
      </c>
      <c r="AO37" s="300"/>
      <c r="AP37" s="264"/>
      <c r="AQ37" s="242"/>
      <c r="AR37" s="243"/>
      <c r="AS37" s="243"/>
      <c r="AT37" s="243"/>
      <c r="AU37" s="244"/>
      <c r="AV37" s="302"/>
      <c r="AW37" s="302"/>
    </row>
    <row r="38" spans="1:49" ht="17.100000000000001" customHeight="1" x14ac:dyDescent="0.3">
      <c r="A38" s="286"/>
      <c r="B38" s="289"/>
      <c r="C38" s="290"/>
      <c r="D38" s="308"/>
      <c r="E38" s="308"/>
      <c r="F38" s="308"/>
      <c r="G38" s="308"/>
      <c r="H38" s="308"/>
      <c r="I38" s="295"/>
      <c r="J38" s="296"/>
      <c r="K38" s="298"/>
      <c r="L38" s="191"/>
      <c r="M38" s="191" t="s">
        <v>16</v>
      </c>
      <c r="N38" s="191"/>
      <c r="O38" s="298"/>
      <c r="P38" s="298"/>
      <c r="Q38" s="323"/>
      <c r="R38" s="245"/>
      <c r="S38" s="246"/>
      <c r="T38" s="246"/>
      <c r="U38" s="246"/>
      <c r="V38" s="247"/>
      <c r="W38" s="285"/>
      <c r="X38" s="285"/>
      <c r="Y38" s="19"/>
      <c r="Z38" s="286"/>
      <c r="AA38" s="289"/>
      <c r="AB38" s="290"/>
      <c r="AC38" s="308"/>
      <c r="AD38" s="308"/>
      <c r="AE38" s="308"/>
      <c r="AF38" s="308"/>
      <c r="AG38" s="308"/>
      <c r="AH38" s="311"/>
      <c r="AI38" s="312"/>
      <c r="AJ38" s="314"/>
      <c r="AK38" s="2"/>
      <c r="AL38" s="8" t="s">
        <v>16</v>
      </c>
      <c r="AM38" s="2"/>
      <c r="AN38" s="316"/>
      <c r="AO38" s="265"/>
      <c r="AP38" s="266"/>
      <c r="AQ38" s="245"/>
      <c r="AR38" s="246"/>
      <c r="AS38" s="246"/>
      <c r="AT38" s="246"/>
      <c r="AU38" s="247"/>
      <c r="AV38" s="285"/>
      <c r="AW38" s="285"/>
    </row>
    <row r="39" spans="1:49" ht="17.100000000000001" customHeight="1" x14ac:dyDescent="0.3">
      <c r="A39" s="286">
        <v>4</v>
      </c>
      <c r="B39" s="287"/>
      <c r="C39" s="288"/>
      <c r="D39" s="308"/>
      <c r="E39" s="308"/>
      <c r="F39" s="308"/>
      <c r="G39" s="308"/>
      <c r="H39" s="308"/>
      <c r="I39" s="324"/>
      <c r="J39" s="325"/>
      <c r="K39" s="317" t="s">
        <v>17</v>
      </c>
      <c r="L39" s="196"/>
      <c r="M39" s="196" t="s">
        <v>16</v>
      </c>
      <c r="N39" s="196"/>
      <c r="O39" s="317" t="s">
        <v>18</v>
      </c>
      <c r="P39" s="297"/>
      <c r="Q39" s="322"/>
      <c r="R39" s="242"/>
      <c r="S39" s="243"/>
      <c r="T39" s="243"/>
      <c r="U39" s="243"/>
      <c r="V39" s="244"/>
      <c r="W39" s="302"/>
      <c r="X39" s="302"/>
      <c r="Y39" s="19"/>
      <c r="Z39" s="286">
        <v>4</v>
      </c>
      <c r="AA39" s="287">
        <v>0.54166666666666663</v>
      </c>
      <c r="AB39" s="288"/>
      <c r="AC39" s="308"/>
      <c r="AD39" s="308"/>
      <c r="AE39" s="308"/>
      <c r="AF39" s="308"/>
      <c r="AG39" s="308"/>
      <c r="AH39" s="318"/>
      <c r="AI39" s="319"/>
      <c r="AJ39" s="320" t="s">
        <v>17</v>
      </c>
      <c r="AK39" s="200"/>
      <c r="AL39" s="9" t="s">
        <v>16</v>
      </c>
      <c r="AM39" s="200"/>
      <c r="AN39" s="321" t="s">
        <v>18</v>
      </c>
      <c r="AO39" s="300"/>
      <c r="AP39" s="264"/>
      <c r="AQ39" s="242"/>
      <c r="AR39" s="243"/>
      <c r="AS39" s="243"/>
      <c r="AT39" s="243"/>
      <c r="AU39" s="244"/>
      <c r="AV39" s="302"/>
      <c r="AW39" s="302"/>
    </row>
    <row r="40" spans="1:49" ht="17.100000000000001" customHeight="1" x14ac:dyDescent="0.3">
      <c r="A40" s="286"/>
      <c r="B40" s="289"/>
      <c r="C40" s="290"/>
      <c r="D40" s="308"/>
      <c r="E40" s="308"/>
      <c r="F40" s="308"/>
      <c r="G40" s="308"/>
      <c r="H40" s="308"/>
      <c r="I40" s="295"/>
      <c r="J40" s="296"/>
      <c r="K40" s="298"/>
      <c r="L40" s="191"/>
      <c r="M40" s="191" t="s">
        <v>16</v>
      </c>
      <c r="N40" s="191"/>
      <c r="O40" s="298"/>
      <c r="P40" s="298"/>
      <c r="Q40" s="323"/>
      <c r="R40" s="245"/>
      <c r="S40" s="246"/>
      <c r="T40" s="246"/>
      <c r="U40" s="246"/>
      <c r="V40" s="247"/>
      <c r="W40" s="285"/>
      <c r="X40" s="285"/>
      <c r="Y40" s="19"/>
      <c r="Z40" s="286"/>
      <c r="AA40" s="289"/>
      <c r="AB40" s="290"/>
      <c r="AC40" s="308"/>
      <c r="AD40" s="308"/>
      <c r="AE40" s="308"/>
      <c r="AF40" s="308"/>
      <c r="AG40" s="308"/>
      <c r="AH40" s="311"/>
      <c r="AI40" s="312"/>
      <c r="AJ40" s="314"/>
      <c r="AK40" s="2"/>
      <c r="AL40" s="8" t="s">
        <v>16</v>
      </c>
      <c r="AM40" s="2"/>
      <c r="AN40" s="316"/>
      <c r="AO40" s="265"/>
      <c r="AP40" s="266"/>
      <c r="AQ40" s="245"/>
      <c r="AR40" s="246"/>
      <c r="AS40" s="246"/>
      <c r="AT40" s="246"/>
      <c r="AU40" s="247"/>
      <c r="AV40" s="285"/>
      <c r="AW40" s="285"/>
    </row>
    <row r="41" spans="1:49" ht="17.100000000000001" customHeight="1" x14ac:dyDescent="0.3">
      <c r="A41" s="286">
        <v>5</v>
      </c>
      <c r="B41" s="287"/>
      <c r="C41" s="288"/>
      <c r="D41" s="308"/>
      <c r="E41" s="308"/>
      <c r="F41" s="308"/>
      <c r="G41" s="308"/>
      <c r="H41" s="308"/>
      <c r="I41" s="293"/>
      <c r="J41" s="294"/>
      <c r="K41" s="297"/>
      <c r="L41" s="190"/>
      <c r="M41" s="190"/>
      <c r="N41" s="190"/>
      <c r="O41" s="297"/>
      <c r="P41" s="297"/>
      <c r="Q41" s="322"/>
      <c r="R41" s="242"/>
      <c r="S41" s="243"/>
      <c r="T41" s="243"/>
      <c r="U41" s="243"/>
      <c r="V41" s="244"/>
      <c r="W41" s="302"/>
      <c r="X41" s="302"/>
      <c r="Y41" s="19"/>
      <c r="Z41" s="286"/>
      <c r="AA41" s="287"/>
      <c r="AB41" s="288"/>
      <c r="AC41" s="308"/>
      <c r="AD41" s="308"/>
      <c r="AE41" s="308"/>
      <c r="AF41" s="308"/>
      <c r="AG41" s="308"/>
      <c r="AH41" s="309"/>
      <c r="AI41" s="310"/>
      <c r="AJ41" s="313" t="s">
        <v>17</v>
      </c>
      <c r="AK41" s="1"/>
      <c r="AL41" s="7" t="s">
        <v>16</v>
      </c>
      <c r="AM41" s="1"/>
      <c r="AN41" s="315" t="s">
        <v>18</v>
      </c>
      <c r="AO41" s="300"/>
      <c r="AP41" s="264"/>
      <c r="AQ41" s="242"/>
      <c r="AR41" s="243"/>
      <c r="AS41" s="243"/>
      <c r="AT41" s="243"/>
      <c r="AU41" s="244"/>
      <c r="AV41" s="302"/>
      <c r="AW41" s="302"/>
    </row>
    <row r="42" spans="1:49" ht="17.100000000000001" customHeight="1" x14ac:dyDescent="0.3">
      <c r="A42" s="286"/>
      <c r="B42" s="289"/>
      <c r="C42" s="290"/>
      <c r="D42" s="308"/>
      <c r="E42" s="308"/>
      <c r="F42" s="308"/>
      <c r="G42" s="308"/>
      <c r="H42" s="308"/>
      <c r="I42" s="295"/>
      <c r="J42" s="296"/>
      <c r="K42" s="298"/>
      <c r="L42" s="191"/>
      <c r="M42" s="191"/>
      <c r="N42" s="191"/>
      <c r="O42" s="298"/>
      <c r="P42" s="298"/>
      <c r="Q42" s="323"/>
      <c r="R42" s="245"/>
      <c r="S42" s="246"/>
      <c r="T42" s="246"/>
      <c r="U42" s="246"/>
      <c r="V42" s="247"/>
      <c r="W42" s="285"/>
      <c r="X42" s="285"/>
      <c r="Y42" s="19"/>
      <c r="Z42" s="286"/>
      <c r="AA42" s="289"/>
      <c r="AB42" s="290"/>
      <c r="AC42" s="308"/>
      <c r="AD42" s="308"/>
      <c r="AE42" s="308"/>
      <c r="AF42" s="308"/>
      <c r="AG42" s="308"/>
      <c r="AH42" s="311"/>
      <c r="AI42" s="312"/>
      <c r="AJ42" s="314"/>
      <c r="AK42" s="2"/>
      <c r="AL42" s="8" t="s">
        <v>16</v>
      </c>
      <c r="AM42" s="2"/>
      <c r="AN42" s="316"/>
      <c r="AO42" s="265"/>
      <c r="AP42" s="266"/>
      <c r="AQ42" s="245"/>
      <c r="AR42" s="246"/>
      <c r="AS42" s="246"/>
      <c r="AT42" s="246"/>
      <c r="AU42" s="247"/>
      <c r="AV42" s="285"/>
      <c r="AW42" s="285"/>
    </row>
    <row r="44" spans="1:49" ht="14.25" x14ac:dyDescent="0.25">
      <c r="B44" s="195"/>
      <c r="C44" s="28"/>
      <c r="D44" s="16"/>
      <c r="E44" s="16"/>
      <c r="F44" s="16"/>
      <c r="G44" s="16"/>
      <c r="H44" s="16"/>
      <c r="I44" s="193"/>
      <c r="J44" s="193"/>
      <c r="K44" s="194"/>
      <c r="L44" s="200"/>
      <c r="M44" s="9"/>
      <c r="N44" s="200"/>
      <c r="O44" s="195"/>
      <c r="P44" s="50"/>
      <c r="Q44" s="19"/>
      <c r="R44" s="19"/>
      <c r="S44" s="19"/>
      <c r="T44" s="19"/>
      <c r="U44" s="19"/>
      <c r="V44" s="19"/>
      <c r="W44" s="19"/>
      <c r="AA44" s="195"/>
      <c r="AB44" s="28"/>
      <c r="AC44" s="16"/>
      <c r="AD44" s="16"/>
      <c r="AE44" s="16"/>
      <c r="AF44" s="16"/>
      <c r="AG44" s="16"/>
      <c r="AH44" s="193"/>
      <c r="AI44" s="193"/>
      <c r="AJ44" s="194"/>
      <c r="AK44" s="200"/>
      <c r="AL44" s="9"/>
      <c r="AM44" s="200"/>
      <c r="AN44" s="195"/>
      <c r="AO44" s="50"/>
      <c r="AP44" s="19"/>
      <c r="AQ44" s="19"/>
      <c r="AR44" s="19"/>
      <c r="AS44" s="19"/>
      <c r="AT44" s="19"/>
      <c r="AU44" s="19"/>
      <c r="AV44" s="19"/>
    </row>
    <row r="45" spans="1:49" ht="14.25" x14ac:dyDescent="0.25">
      <c r="B45" s="195"/>
      <c r="C45" s="14"/>
      <c r="D45" s="11"/>
      <c r="E45" s="11"/>
      <c r="F45" s="11"/>
      <c r="G45" s="11"/>
      <c r="H45" s="11"/>
      <c r="K45" s="14"/>
      <c r="M45" s="15"/>
      <c r="O45" s="14"/>
      <c r="P45" s="11"/>
      <c r="Q45" s="11"/>
      <c r="R45" s="11"/>
      <c r="S45" s="11"/>
      <c r="T45" s="11"/>
      <c r="U45" s="11"/>
      <c r="V45" s="21"/>
      <c r="W45" s="21"/>
      <c r="AA45" s="195"/>
      <c r="AB45" s="14"/>
      <c r="AC45" s="11"/>
      <c r="AD45" s="11"/>
      <c r="AE45" s="11"/>
      <c r="AF45" s="11"/>
      <c r="AG45" s="11"/>
      <c r="AJ45" s="14"/>
      <c r="AL45" s="15"/>
      <c r="AN45" s="14"/>
      <c r="AO45" s="11"/>
      <c r="AP45" s="11"/>
      <c r="AQ45" s="11"/>
      <c r="AR45" s="11"/>
      <c r="AS45" s="11"/>
      <c r="AT45" s="11"/>
      <c r="AU45" s="21"/>
      <c r="AV45" s="21"/>
    </row>
    <row r="46" spans="1:49" ht="13.5" customHeight="1" x14ac:dyDescent="0.25">
      <c r="B46" s="195"/>
      <c r="C46" s="20"/>
      <c r="D46" s="10"/>
      <c r="E46" s="11"/>
      <c r="F46" s="11"/>
      <c r="G46" s="11"/>
      <c r="H46" s="11"/>
      <c r="I46" s="12"/>
      <c r="K46" s="14"/>
      <c r="M46" s="15"/>
      <c r="O46" s="14"/>
      <c r="P46" s="11"/>
      <c r="Q46" s="11"/>
      <c r="R46" s="11"/>
      <c r="S46" s="11"/>
      <c r="T46" s="11"/>
      <c r="U46" s="11"/>
      <c r="V46" s="11"/>
      <c r="W46" s="11"/>
      <c r="AA46" s="195"/>
      <c r="AB46" s="20"/>
      <c r="AC46" s="10"/>
      <c r="AD46" s="11"/>
      <c r="AE46" s="11"/>
      <c r="AF46" s="11"/>
      <c r="AG46" s="11"/>
      <c r="AH46" s="12"/>
      <c r="AJ46" s="14"/>
      <c r="AL46" s="15"/>
      <c r="AN46" s="14"/>
      <c r="AO46" s="11"/>
      <c r="AP46" s="11"/>
      <c r="AQ46" s="11"/>
      <c r="AR46" s="11"/>
      <c r="AS46" s="11"/>
      <c r="AT46" s="11"/>
      <c r="AU46" s="11"/>
      <c r="AV46" s="11"/>
    </row>
    <row r="47" spans="1:49" ht="14.25" x14ac:dyDescent="0.25">
      <c r="B47" s="195"/>
      <c r="C47" s="29"/>
      <c r="D47" s="30"/>
      <c r="E47" s="21"/>
      <c r="F47" s="21"/>
      <c r="G47" s="21"/>
      <c r="H47" s="21"/>
      <c r="I47" s="31"/>
      <c r="J47" s="22"/>
      <c r="K47" s="23"/>
      <c r="M47" s="15"/>
      <c r="O47" s="14"/>
      <c r="P47" s="21"/>
      <c r="Q47" s="21"/>
      <c r="R47" s="21"/>
      <c r="S47" s="21"/>
      <c r="T47" s="21"/>
      <c r="U47" s="21"/>
      <c r="V47" s="21"/>
      <c r="W47" s="21"/>
      <c r="AA47" s="195"/>
      <c r="AB47" s="29"/>
      <c r="AC47" s="30"/>
      <c r="AD47" s="21"/>
      <c r="AE47" s="21"/>
      <c r="AF47" s="21"/>
      <c r="AG47" s="21"/>
      <c r="AH47" s="31"/>
      <c r="AI47" s="22"/>
      <c r="AJ47" s="23"/>
      <c r="AL47" s="15"/>
      <c r="AN47" s="14"/>
      <c r="AO47" s="21"/>
      <c r="AP47" s="21"/>
      <c r="AQ47" s="21"/>
      <c r="AR47" s="21"/>
      <c r="AS47" s="21"/>
      <c r="AT47" s="21"/>
      <c r="AU47" s="21"/>
      <c r="AV47" s="21"/>
    </row>
    <row r="48" spans="1:49" ht="14.25" x14ac:dyDescent="0.25">
      <c r="B48" s="195"/>
      <c r="C48" s="24"/>
      <c r="D48" s="21"/>
      <c r="E48" s="21"/>
      <c r="F48" s="21"/>
      <c r="G48" s="21"/>
      <c r="H48" s="21"/>
      <c r="I48" s="22"/>
      <c r="J48" s="22"/>
      <c r="K48" s="23"/>
      <c r="M48" s="15"/>
      <c r="O48" s="14"/>
      <c r="P48" s="21"/>
      <c r="Q48" s="21"/>
      <c r="R48" s="21"/>
      <c r="S48" s="21"/>
      <c r="T48" s="21"/>
      <c r="U48" s="21"/>
      <c r="V48" s="21"/>
      <c r="W48" s="21"/>
      <c r="AA48" s="195"/>
      <c r="AB48" s="24"/>
      <c r="AC48" s="21"/>
      <c r="AD48" s="21"/>
      <c r="AE48" s="21"/>
      <c r="AF48" s="21"/>
      <c r="AG48" s="21"/>
      <c r="AH48" s="22"/>
      <c r="AI48" s="22"/>
      <c r="AJ48" s="23"/>
      <c r="AL48" s="15"/>
      <c r="AN48" s="14"/>
      <c r="AO48" s="21"/>
      <c r="AP48" s="21"/>
      <c r="AQ48" s="21"/>
      <c r="AR48" s="21"/>
      <c r="AS48" s="21"/>
      <c r="AT48" s="21"/>
      <c r="AU48" s="21"/>
      <c r="AV48" s="21"/>
    </row>
    <row r="49" spans="2:48" ht="14.25" x14ac:dyDescent="0.25">
      <c r="B49" s="195"/>
      <c r="C49" s="29"/>
      <c r="D49" s="30"/>
      <c r="E49" s="21"/>
      <c r="F49" s="21"/>
      <c r="G49" s="21"/>
      <c r="H49" s="21"/>
      <c r="I49" s="31"/>
      <c r="J49" s="22"/>
      <c r="K49" s="23"/>
      <c r="M49" s="15"/>
      <c r="O49" s="14"/>
      <c r="P49" s="21"/>
      <c r="Q49" s="21"/>
      <c r="R49" s="21"/>
      <c r="S49" s="21"/>
      <c r="T49" s="21"/>
      <c r="U49" s="21"/>
      <c r="V49" s="21"/>
      <c r="W49" s="21"/>
      <c r="AA49" s="195"/>
      <c r="AB49" s="29"/>
      <c r="AC49" s="30"/>
      <c r="AD49" s="21"/>
      <c r="AE49" s="21"/>
      <c r="AF49" s="21"/>
      <c r="AG49" s="21"/>
      <c r="AH49" s="31"/>
      <c r="AI49" s="22"/>
      <c r="AJ49" s="23"/>
      <c r="AL49" s="15"/>
      <c r="AN49" s="14"/>
      <c r="AO49" s="21"/>
      <c r="AP49" s="21"/>
      <c r="AQ49" s="21"/>
      <c r="AR49" s="21"/>
      <c r="AS49" s="21"/>
      <c r="AT49" s="21"/>
      <c r="AU49" s="21"/>
      <c r="AV49" s="21"/>
    </row>
    <row r="50" spans="2:48" ht="14.25" x14ac:dyDescent="0.25">
      <c r="B50" s="195"/>
      <c r="C50" s="24"/>
      <c r="D50" s="21"/>
      <c r="E50" s="21"/>
      <c r="F50" s="21"/>
      <c r="G50" s="21"/>
      <c r="H50" s="21"/>
      <c r="I50" s="22"/>
      <c r="J50" s="22"/>
      <c r="K50" s="23"/>
      <c r="M50" s="15"/>
      <c r="O50" s="14"/>
      <c r="P50" s="21"/>
      <c r="Q50" s="21"/>
      <c r="R50" s="21"/>
      <c r="S50" s="21"/>
      <c r="T50" s="21"/>
      <c r="U50" s="21"/>
      <c r="V50" s="21"/>
      <c r="W50" s="21"/>
      <c r="AA50" s="195"/>
      <c r="AB50" s="24"/>
      <c r="AC50" s="21"/>
      <c r="AD50" s="21"/>
      <c r="AE50" s="21"/>
      <c r="AF50" s="21"/>
      <c r="AG50" s="21"/>
      <c r="AH50" s="22"/>
      <c r="AI50" s="22"/>
      <c r="AJ50" s="23"/>
      <c r="AL50" s="15"/>
      <c r="AN50" s="14"/>
      <c r="AO50" s="21"/>
      <c r="AP50" s="21"/>
      <c r="AQ50" s="21"/>
      <c r="AR50" s="21"/>
      <c r="AS50" s="21"/>
      <c r="AT50" s="21"/>
      <c r="AU50" s="21"/>
      <c r="AV50" s="21"/>
    </row>
  </sheetData>
  <mergeCells count="361">
    <mergeCell ref="A1:B1"/>
    <mergeCell ref="C1:E1"/>
    <mergeCell ref="Z1:AA1"/>
    <mergeCell ref="AB1:AD1"/>
    <mergeCell ref="B2:C3"/>
    <mergeCell ref="D2:F3"/>
    <mergeCell ref="G2:I3"/>
    <mergeCell ref="J2:L3"/>
    <mergeCell ref="M2:O3"/>
    <mergeCell ref="P2:R3"/>
    <mergeCell ref="AI2:AK3"/>
    <mergeCell ref="AL2:AN3"/>
    <mergeCell ref="AO2:AQ3"/>
    <mergeCell ref="AR2:AS3"/>
    <mergeCell ref="AT2:AU3"/>
    <mergeCell ref="AW2:AW3"/>
    <mergeCell ref="S2:T3"/>
    <mergeCell ref="U2:V3"/>
    <mergeCell ref="X2:X3"/>
    <mergeCell ref="AA2:AB3"/>
    <mergeCell ref="AC2:AE3"/>
    <mergeCell ref="AF2:AH3"/>
    <mergeCell ref="X6:X7"/>
    <mergeCell ref="Y6:Y7"/>
    <mergeCell ref="AO4:AQ5"/>
    <mergeCell ref="AR4:AS5"/>
    <mergeCell ref="AT4:AU5"/>
    <mergeCell ref="AV4:AV5"/>
    <mergeCell ref="AW4:AW5"/>
    <mergeCell ref="G5:I5"/>
    <mergeCell ref="J5:L5"/>
    <mergeCell ref="M5:O5"/>
    <mergeCell ref="AF5:AH5"/>
    <mergeCell ref="AI5:AK5"/>
    <mergeCell ref="W4:W5"/>
    <mergeCell ref="X4:X5"/>
    <mergeCell ref="Y4:Y5"/>
    <mergeCell ref="Z4:Z5"/>
    <mergeCell ref="AA4:AB5"/>
    <mergeCell ref="AC4:AE5"/>
    <mergeCell ref="P4:R5"/>
    <mergeCell ref="S4:T5"/>
    <mergeCell ref="U4:V5"/>
    <mergeCell ref="AL5:AN5"/>
    <mergeCell ref="A4:A5"/>
    <mergeCell ref="B4:C5"/>
    <mergeCell ref="D4:F5"/>
    <mergeCell ref="AV6:AV7"/>
    <mergeCell ref="AW6:AW7"/>
    <mergeCell ref="D7:F7"/>
    <mergeCell ref="J7:L7"/>
    <mergeCell ref="M7:O7"/>
    <mergeCell ref="AC7:AE7"/>
    <mergeCell ref="AI7:AK7"/>
    <mergeCell ref="AL7:AN7"/>
    <mergeCell ref="Z6:Z7"/>
    <mergeCell ref="AA6:AB7"/>
    <mergeCell ref="AF6:AH7"/>
    <mergeCell ref="AO6:AQ7"/>
    <mergeCell ref="AR6:AS7"/>
    <mergeCell ref="AT6:AU7"/>
    <mergeCell ref="A6:A7"/>
    <mergeCell ref="B6:C7"/>
    <mergeCell ref="G6:I7"/>
    <mergeCell ref="P6:R7"/>
    <mergeCell ref="S6:T7"/>
    <mergeCell ref="U6:V7"/>
    <mergeCell ref="W6:W7"/>
    <mergeCell ref="AO8:AQ9"/>
    <mergeCell ref="AR8:AS9"/>
    <mergeCell ref="AT8:AU9"/>
    <mergeCell ref="AV8:AV9"/>
    <mergeCell ref="AW8:AW9"/>
    <mergeCell ref="D9:F9"/>
    <mergeCell ref="G9:I9"/>
    <mergeCell ref="M9:O9"/>
    <mergeCell ref="AC9:AE9"/>
    <mergeCell ref="AF9:AH9"/>
    <mergeCell ref="W8:W9"/>
    <mergeCell ref="X8:X9"/>
    <mergeCell ref="Y8:Y9"/>
    <mergeCell ref="Z8:Z9"/>
    <mergeCell ref="AA8:AB9"/>
    <mergeCell ref="AI8:AK9"/>
    <mergeCell ref="J8:L9"/>
    <mergeCell ref="P8:R9"/>
    <mergeCell ref="S8:T9"/>
    <mergeCell ref="U8:V9"/>
    <mergeCell ref="AL9:AN9"/>
    <mergeCell ref="A8:A9"/>
    <mergeCell ref="B8:C9"/>
    <mergeCell ref="AW10:AW11"/>
    <mergeCell ref="D11:F11"/>
    <mergeCell ref="G11:I11"/>
    <mergeCell ref="J11:L11"/>
    <mergeCell ref="AC11:AE11"/>
    <mergeCell ref="AF11:AH11"/>
    <mergeCell ref="AI11:AK11"/>
    <mergeCell ref="Z10:Z11"/>
    <mergeCell ref="AA10:AB11"/>
    <mergeCell ref="AL10:AN11"/>
    <mergeCell ref="AO10:AQ11"/>
    <mergeCell ref="AR10:AS11"/>
    <mergeCell ref="AT10:AU11"/>
    <mergeCell ref="A10:A11"/>
    <mergeCell ref="B10:C11"/>
    <mergeCell ref="M10:O11"/>
    <mergeCell ref="P10:R11"/>
    <mergeCell ref="S10:T11"/>
    <mergeCell ref="U10:V11"/>
    <mergeCell ref="W10:W11"/>
    <mergeCell ref="X10:X11"/>
    <mergeCell ref="Y10:Y11"/>
    <mergeCell ref="B13:U13"/>
    <mergeCell ref="B14:C14"/>
    <mergeCell ref="D14:E14"/>
    <mergeCell ref="F14:I14"/>
    <mergeCell ref="J14:K14"/>
    <mergeCell ref="L14:O14"/>
    <mergeCell ref="P14:Q14"/>
    <mergeCell ref="R14:U14"/>
    <mergeCell ref="AV10:AV11"/>
    <mergeCell ref="R15:U15"/>
    <mergeCell ref="A17:A18"/>
    <mergeCell ref="B17:C18"/>
    <mergeCell ref="D17:E18"/>
    <mergeCell ref="F17:H18"/>
    <mergeCell ref="J17:M18"/>
    <mergeCell ref="N17:V18"/>
    <mergeCell ref="B15:C15"/>
    <mergeCell ref="D15:E15"/>
    <mergeCell ref="F15:I15"/>
    <mergeCell ref="J15:K15"/>
    <mergeCell ref="L15:O15"/>
    <mergeCell ref="P15:Q15"/>
    <mergeCell ref="AI17:AL18"/>
    <mergeCell ref="AM17:AU18"/>
    <mergeCell ref="AV17:AV18"/>
    <mergeCell ref="AW17:AW18"/>
    <mergeCell ref="A19:A20"/>
    <mergeCell ref="B19:C20"/>
    <mergeCell ref="D19:H20"/>
    <mergeCell ref="I19:J20"/>
    <mergeCell ref="K19:K20"/>
    <mergeCell ref="O19:O20"/>
    <mergeCell ref="W17:W18"/>
    <mergeCell ref="X17:X18"/>
    <mergeCell ref="Z17:Z18"/>
    <mergeCell ref="AA17:AB18"/>
    <mergeCell ref="AC17:AD18"/>
    <mergeCell ref="AE17:AG18"/>
    <mergeCell ref="AV19:AV20"/>
    <mergeCell ref="AW19:AW20"/>
    <mergeCell ref="AH19:AI20"/>
    <mergeCell ref="AJ19:AJ20"/>
    <mergeCell ref="AN19:AN20"/>
    <mergeCell ref="AO19:AP20"/>
    <mergeCell ref="AQ19:AU20"/>
    <mergeCell ref="A21:A22"/>
    <mergeCell ref="B21:C22"/>
    <mergeCell ref="D21:H22"/>
    <mergeCell ref="I21:J22"/>
    <mergeCell ref="K21:K22"/>
    <mergeCell ref="O21:O22"/>
    <mergeCell ref="P21:Q22"/>
    <mergeCell ref="R21:V22"/>
    <mergeCell ref="AC19:AG20"/>
    <mergeCell ref="P19:Q20"/>
    <mergeCell ref="R19:V20"/>
    <mergeCell ref="W19:W20"/>
    <mergeCell ref="X19:X20"/>
    <mergeCell ref="Z19:Z20"/>
    <mergeCell ref="AA19:AB20"/>
    <mergeCell ref="AJ21:AJ22"/>
    <mergeCell ref="AN21:AN22"/>
    <mergeCell ref="AO21:AP22"/>
    <mergeCell ref="AQ21:AU22"/>
    <mergeCell ref="AV21:AV22"/>
    <mergeCell ref="AW21:AW22"/>
    <mergeCell ref="W21:W22"/>
    <mergeCell ref="X21:X22"/>
    <mergeCell ref="Z21:Z22"/>
    <mergeCell ref="AA21:AB22"/>
    <mergeCell ref="AC21:AG22"/>
    <mergeCell ref="AH21:AI22"/>
    <mergeCell ref="A25:A26"/>
    <mergeCell ref="B25:C26"/>
    <mergeCell ref="D25:H26"/>
    <mergeCell ref="I25:J26"/>
    <mergeCell ref="K25:K26"/>
    <mergeCell ref="O25:O26"/>
    <mergeCell ref="P25:Q26"/>
    <mergeCell ref="R25:V26"/>
    <mergeCell ref="AC23:AG24"/>
    <mergeCell ref="P23:Q24"/>
    <mergeCell ref="R23:V24"/>
    <mergeCell ref="W23:W24"/>
    <mergeCell ref="X23:X24"/>
    <mergeCell ref="Z23:Z24"/>
    <mergeCell ref="AA23:AB24"/>
    <mergeCell ref="A23:A24"/>
    <mergeCell ref="B23:C24"/>
    <mergeCell ref="D23:H24"/>
    <mergeCell ref="I23:J24"/>
    <mergeCell ref="K23:K24"/>
    <mergeCell ref="O23:O24"/>
    <mergeCell ref="AW25:AW26"/>
    <mergeCell ref="W25:W26"/>
    <mergeCell ref="X25:X26"/>
    <mergeCell ref="Z25:Z26"/>
    <mergeCell ref="AA25:AB26"/>
    <mergeCell ref="AC25:AG26"/>
    <mergeCell ref="AH25:AI26"/>
    <mergeCell ref="AV23:AV24"/>
    <mergeCell ref="AW23:AW24"/>
    <mergeCell ref="AH23:AI24"/>
    <mergeCell ref="AJ23:AJ24"/>
    <mergeCell ref="AN23:AN24"/>
    <mergeCell ref="AO23:AP24"/>
    <mergeCell ref="AQ23:AU24"/>
    <mergeCell ref="D27:H28"/>
    <mergeCell ref="I27:J28"/>
    <mergeCell ref="K27:K28"/>
    <mergeCell ref="O27:O28"/>
    <mergeCell ref="AJ25:AJ26"/>
    <mergeCell ref="AN25:AN26"/>
    <mergeCell ref="AO25:AP26"/>
    <mergeCell ref="AQ25:AU26"/>
    <mergeCell ref="AV25:AV26"/>
    <mergeCell ref="AV27:AV28"/>
    <mergeCell ref="AW27:AW28"/>
    <mergeCell ref="A31:A32"/>
    <mergeCell ref="B31:C32"/>
    <mergeCell ref="D31:E32"/>
    <mergeCell ref="F31:H32"/>
    <mergeCell ref="J31:M32"/>
    <mergeCell ref="N31:V32"/>
    <mergeCell ref="W31:W32"/>
    <mergeCell ref="X31:X32"/>
    <mergeCell ref="AC27:AG28"/>
    <mergeCell ref="AH27:AI28"/>
    <mergeCell ref="AJ27:AJ28"/>
    <mergeCell ref="AN27:AN28"/>
    <mergeCell ref="AO27:AP28"/>
    <mergeCell ref="AQ27:AU28"/>
    <mergeCell ref="P27:Q28"/>
    <mergeCell ref="R27:V28"/>
    <mergeCell ref="W27:W28"/>
    <mergeCell ref="X27:X28"/>
    <mergeCell ref="Z27:Z28"/>
    <mergeCell ref="AA27:AB28"/>
    <mergeCell ref="A27:A28"/>
    <mergeCell ref="B27:C28"/>
    <mergeCell ref="AV31:AV32"/>
    <mergeCell ref="AW31:AW32"/>
    <mergeCell ref="A33:A34"/>
    <mergeCell ref="B33:C34"/>
    <mergeCell ref="D33:H34"/>
    <mergeCell ref="I33:J34"/>
    <mergeCell ref="K33:K34"/>
    <mergeCell ref="O33:O34"/>
    <mergeCell ref="P33:Q34"/>
    <mergeCell ref="R33:V34"/>
    <mergeCell ref="Z31:Z32"/>
    <mergeCell ref="AA31:AB32"/>
    <mergeCell ref="AC31:AD32"/>
    <mergeCell ref="AE31:AG32"/>
    <mergeCell ref="AI31:AL32"/>
    <mergeCell ref="AM31:AU32"/>
    <mergeCell ref="AJ33:AJ34"/>
    <mergeCell ref="AN33:AN34"/>
    <mergeCell ref="AO33:AP34"/>
    <mergeCell ref="AQ33:AU34"/>
    <mergeCell ref="AV33:AV34"/>
    <mergeCell ref="AW33:AW34"/>
    <mergeCell ref="W33:W34"/>
    <mergeCell ref="X33:X34"/>
    <mergeCell ref="Z33:Z34"/>
    <mergeCell ref="AA33:AB34"/>
    <mergeCell ref="AC33:AG34"/>
    <mergeCell ref="AH33:AI34"/>
    <mergeCell ref="A37:A38"/>
    <mergeCell ref="B37:C38"/>
    <mergeCell ref="D37:H38"/>
    <mergeCell ref="I37:J38"/>
    <mergeCell ref="K37:K38"/>
    <mergeCell ref="O37:O38"/>
    <mergeCell ref="P37:Q38"/>
    <mergeCell ref="R37:V38"/>
    <mergeCell ref="AC35:AG36"/>
    <mergeCell ref="P35:Q36"/>
    <mergeCell ref="R35:V36"/>
    <mergeCell ref="W35:W36"/>
    <mergeCell ref="X35:X36"/>
    <mergeCell ref="Z35:Z36"/>
    <mergeCell ref="AA35:AB36"/>
    <mergeCell ref="A35:A36"/>
    <mergeCell ref="B35:C36"/>
    <mergeCell ref="D35:H36"/>
    <mergeCell ref="I35:J36"/>
    <mergeCell ref="K35:K36"/>
    <mergeCell ref="O35:O36"/>
    <mergeCell ref="AW37:AW38"/>
    <mergeCell ref="W37:W38"/>
    <mergeCell ref="X37:X38"/>
    <mergeCell ref="Z37:Z38"/>
    <mergeCell ref="AA37:AB38"/>
    <mergeCell ref="AC37:AG38"/>
    <mergeCell ref="AH37:AI38"/>
    <mergeCell ref="AV35:AV36"/>
    <mergeCell ref="AW35:AW36"/>
    <mergeCell ref="AH35:AI36"/>
    <mergeCell ref="AJ35:AJ36"/>
    <mergeCell ref="AN35:AN36"/>
    <mergeCell ref="AO35:AP36"/>
    <mergeCell ref="AQ35:AU36"/>
    <mergeCell ref="D39:H40"/>
    <mergeCell ref="I39:J40"/>
    <mergeCell ref="K39:K40"/>
    <mergeCell ref="O39:O40"/>
    <mergeCell ref="AJ37:AJ38"/>
    <mergeCell ref="AN37:AN38"/>
    <mergeCell ref="AO37:AP38"/>
    <mergeCell ref="AQ37:AU38"/>
    <mergeCell ref="AV37:AV38"/>
    <mergeCell ref="AV39:AV40"/>
    <mergeCell ref="AW39:AW40"/>
    <mergeCell ref="A41:A42"/>
    <mergeCell ref="B41:C42"/>
    <mergeCell ref="D41:H42"/>
    <mergeCell ref="I41:J42"/>
    <mergeCell ref="K41:K42"/>
    <mergeCell ref="O41:O42"/>
    <mergeCell ref="P41:Q42"/>
    <mergeCell ref="R41:V42"/>
    <mergeCell ref="AC39:AG40"/>
    <mergeCell ref="AH39:AI40"/>
    <mergeCell ref="AJ39:AJ40"/>
    <mergeCell ref="AN39:AN40"/>
    <mergeCell ref="AO39:AP40"/>
    <mergeCell ref="AQ39:AU40"/>
    <mergeCell ref="P39:Q40"/>
    <mergeCell ref="R39:V40"/>
    <mergeCell ref="W39:W40"/>
    <mergeCell ref="X39:X40"/>
    <mergeCell ref="Z39:Z40"/>
    <mergeCell ref="AA39:AB40"/>
    <mergeCell ref="A39:A40"/>
    <mergeCell ref="B39:C40"/>
    <mergeCell ref="AJ41:AJ42"/>
    <mergeCell ref="AN41:AN42"/>
    <mergeCell ref="AO41:AP42"/>
    <mergeCell ref="AQ41:AU42"/>
    <mergeCell ref="AV41:AV42"/>
    <mergeCell ref="AW41:AW42"/>
    <mergeCell ref="W41:W42"/>
    <mergeCell ref="X41:X42"/>
    <mergeCell ref="Z41:Z42"/>
    <mergeCell ref="AA41:AB42"/>
    <mergeCell ref="AC41:AG42"/>
    <mergeCell ref="AH41:AI42"/>
  </mergeCells>
  <phoneticPr fontId="4"/>
  <pageMargins left="0.78740157480314965" right="0.78740157480314965" top="0.98425196850393704" bottom="0.98425196850393704" header="0.51181102362204722" footer="0.51181102362204722"/>
  <pageSetup paperSize="9" scale="94" orientation="portrait" horizontalDpi="4294967293" r:id="rId1"/>
  <headerFooter alignWithMargins="0">
    <oddHeader>&amp;C&amp;"ＭＳ Ｐゴシック,太字"&amp;16 2021Nanahocup山梨県U-12サッカー大会
（第45回関東大会山梨県予選）</oddHeader>
    <oddFooter>&amp;C&amp;12試合結果・警告退場の報告は午後4時までに下記ＦＡＸ番号へご報告ください。
4種広報部ＦＡＸ055-251-7164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3659B-F9EB-4033-83DF-647C5F75D231}">
  <sheetPr>
    <tabColor rgb="FF00FFFF"/>
  </sheetPr>
  <dimension ref="A1:AW50"/>
  <sheetViews>
    <sheetView view="pageLayout" topLeftCell="A24" zoomScaleNormal="100" workbookViewId="0">
      <selection activeCell="W37" sqref="W37:X38"/>
    </sheetView>
  </sheetViews>
  <sheetFormatPr defaultColWidth="9" defaultRowHeight="12.75" x14ac:dyDescent="0.25"/>
  <cols>
    <col min="1" max="1" width="3.1328125" style="13" customWidth="1"/>
    <col min="2" max="2" width="3" style="13" customWidth="1"/>
    <col min="3" max="3" width="8.265625" style="13" customWidth="1"/>
    <col min="4" max="22" width="3" style="13" customWidth="1"/>
    <col min="23" max="24" width="7" style="13" customWidth="1"/>
    <col min="25" max="25" width="12.59765625" style="200" customWidth="1"/>
    <col min="26" max="26" width="3.1328125" style="13" customWidth="1"/>
    <col min="27" max="27" width="3" style="13" customWidth="1"/>
    <col min="28" max="28" width="8.265625" style="13" customWidth="1"/>
    <col min="29" max="47" width="2.46484375" style="13" customWidth="1"/>
    <col min="48" max="48" width="5.59765625" style="13" customWidth="1"/>
    <col min="49" max="49" width="5.265625" style="13" customWidth="1"/>
    <col min="50" max="16384" width="9" style="13"/>
  </cols>
  <sheetData>
    <row r="1" spans="1:49" ht="34.5" customHeight="1" x14ac:dyDescent="0.25">
      <c r="A1" s="236" t="s">
        <v>189</v>
      </c>
      <c r="B1" s="236"/>
      <c r="C1" s="237" t="s">
        <v>10</v>
      </c>
      <c r="D1" s="237"/>
      <c r="E1" s="237"/>
      <c r="F1" s="32"/>
      <c r="G1" s="32"/>
      <c r="H1" s="32"/>
      <c r="I1" s="32"/>
      <c r="J1" s="32"/>
      <c r="K1" s="32"/>
      <c r="L1" s="32"/>
      <c r="M1" s="32"/>
      <c r="N1" s="32"/>
      <c r="O1" s="32"/>
      <c r="P1" s="2"/>
      <c r="Q1" s="2"/>
      <c r="R1" s="2"/>
      <c r="S1" s="2"/>
      <c r="T1" s="2"/>
      <c r="U1" s="2"/>
      <c r="V1" s="2"/>
      <c r="W1" s="2"/>
      <c r="X1" s="2"/>
      <c r="Z1" s="236" t="s">
        <v>189</v>
      </c>
      <c r="AA1" s="236"/>
      <c r="AB1" s="237" t="s">
        <v>10</v>
      </c>
      <c r="AC1" s="237"/>
      <c r="AD1" s="237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2"/>
      <c r="AP1" s="2"/>
      <c r="AQ1" s="2"/>
      <c r="AR1" s="2"/>
      <c r="AS1" s="2"/>
      <c r="AT1" s="2"/>
      <c r="AU1" s="2"/>
      <c r="AV1" s="2"/>
      <c r="AW1" s="2"/>
    </row>
    <row r="2" spans="1:49" ht="17.100000000000001" customHeight="1" x14ac:dyDescent="0.25">
      <c r="A2" s="33"/>
      <c r="B2" s="238" t="str">
        <f>A1</f>
        <v>L</v>
      </c>
      <c r="C2" s="239"/>
      <c r="D2" s="242" t="str">
        <f>B4</f>
        <v>韮崎SC</v>
      </c>
      <c r="E2" s="243"/>
      <c r="F2" s="244"/>
      <c r="G2" s="242" t="str">
        <f>B6</f>
        <v>JFC青桐</v>
      </c>
      <c r="H2" s="243"/>
      <c r="I2" s="244"/>
      <c r="J2" s="242" t="str">
        <f>B8</f>
        <v>都留VMC</v>
      </c>
      <c r="K2" s="243"/>
      <c r="L2" s="244"/>
      <c r="M2" s="242" t="str">
        <f>B10</f>
        <v>甲府西Jr</v>
      </c>
      <c r="N2" s="243"/>
      <c r="O2" s="244"/>
      <c r="P2" s="248" t="s">
        <v>12</v>
      </c>
      <c r="Q2" s="248"/>
      <c r="R2" s="248"/>
      <c r="S2" s="249" t="s">
        <v>13</v>
      </c>
      <c r="T2" s="249"/>
      <c r="U2" s="249" t="s">
        <v>21</v>
      </c>
      <c r="V2" s="249"/>
      <c r="W2" s="34" t="s">
        <v>22</v>
      </c>
      <c r="X2" s="251" t="s">
        <v>11</v>
      </c>
      <c r="Y2" s="18"/>
      <c r="Z2" s="33"/>
      <c r="AA2" s="252" t="str">
        <f>Z1</f>
        <v>L</v>
      </c>
      <c r="AB2" s="239"/>
      <c r="AC2" s="242" t="str">
        <f>AA4</f>
        <v>韮崎SC</v>
      </c>
      <c r="AD2" s="243"/>
      <c r="AE2" s="244"/>
      <c r="AF2" s="242" t="str">
        <f>AA6</f>
        <v>JFC青桐</v>
      </c>
      <c r="AG2" s="243"/>
      <c r="AH2" s="244"/>
      <c r="AI2" s="242" t="str">
        <f>AA8</f>
        <v>都留VMC</v>
      </c>
      <c r="AJ2" s="243"/>
      <c r="AK2" s="244"/>
      <c r="AL2" s="242" t="str">
        <f>AA10</f>
        <v>甲府西Jr</v>
      </c>
      <c r="AM2" s="243"/>
      <c r="AN2" s="244"/>
      <c r="AO2" s="248" t="s">
        <v>12</v>
      </c>
      <c r="AP2" s="248"/>
      <c r="AQ2" s="248"/>
      <c r="AR2" s="249" t="s">
        <v>13</v>
      </c>
      <c r="AS2" s="249"/>
      <c r="AT2" s="249" t="s">
        <v>21</v>
      </c>
      <c r="AU2" s="249"/>
      <c r="AV2" s="34" t="s">
        <v>22</v>
      </c>
      <c r="AW2" s="250" t="s">
        <v>11</v>
      </c>
    </row>
    <row r="3" spans="1:49" ht="17.100000000000001" customHeight="1" x14ac:dyDescent="0.25">
      <c r="A3" s="35"/>
      <c r="B3" s="240"/>
      <c r="C3" s="241"/>
      <c r="D3" s="245"/>
      <c r="E3" s="246"/>
      <c r="F3" s="247"/>
      <c r="G3" s="245"/>
      <c r="H3" s="246"/>
      <c r="I3" s="247"/>
      <c r="J3" s="245"/>
      <c r="K3" s="246"/>
      <c r="L3" s="247"/>
      <c r="M3" s="245"/>
      <c r="N3" s="246"/>
      <c r="O3" s="247"/>
      <c r="P3" s="248"/>
      <c r="Q3" s="248"/>
      <c r="R3" s="248"/>
      <c r="S3" s="249"/>
      <c r="T3" s="249"/>
      <c r="U3" s="249"/>
      <c r="V3" s="249"/>
      <c r="W3" s="36" t="s">
        <v>23</v>
      </c>
      <c r="X3" s="251"/>
      <c r="Y3" s="18"/>
      <c r="Z3" s="35"/>
      <c r="AA3" s="253"/>
      <c r="AB3" s="241"/>
      <c r="AC3" s="245"/>
      <c r="AD3" s="246"/>
      <c r="AE3" s="247"/>
      <c r="AF3" s="245"/>
      <c r="AG3" s="246"/>
      <c r="AH3" s="247"/>
      <c r="AI3" s="245"/>
      <c r="AJ3" s="246"/>
      <c r="AK3" s="247"/>
      <c r="AL3" s="245"/>
      <c r="AM3" s="246"/>
      <c r="AN3" s="247"/>
      <c r="AO3" s="248"/>
      <c r="AP3" s="248"/>
      <c r="AQ3" s="248"/>
      <c r="AR3" s="249"/>
      <c r="AS3" s="249"/>
      <c r="AT3" s="249"/>
      <c r="AU3" s="249"/>
      <c r="AV3" s="36" t="s">
        <v>23</v>
      </c>
      <c r="AW3" s="250"/>
    </row>
    <row r="4" spans="1:49" ht="17.100000000000001" customHeight="1" x14ac:dyDescent="0.25">
      <c r="A4" s="273">
        <v>1</v>
      </c>
      <c r="B4" s="263" t="s">
        <v>222</v>
      </c>
      <c r="C4" s="264"/>
      <c r="D4" s="267"/>
      <c r="E4" s="268"/>
      <c r="F4" s="269"/>
      <c r="G4" s="189">
        <f>I21</f>
        <v>6</v>
      </c>
      <c r="H4" s="198" t="s">
        <v>16</v>
      </c>
      <c r="I4" s="198">
        <f>P21</f>
        <v>0</v>
      </c>
      <c r="J4" s="189">
        <f>I25</f>
        <v>9</v>
      </c>
      <c r="K4" s="198" t="s">
        <v>14</v>
      </c>
      <c r="L4" s="199">
        <f>P25</f>
        <v>0</v>
      </c>
      <c r="M4" s="198" t="str">
        <f>I35</f>
        <v/>
      </c>
      <c r="N4" s="198" t="s">
        <v>16</v>
      </c>
      <c r="O4" s="198" t="str">
        <f>P35</f>
        <v/>
      </c>
      <c r="P4" s="249"/>
      <c r="Q4" s="249"/>
      <c r="R4" s="249"/>
      <c r="S4" s="249"/>
      <c r="T4" s="249"/>
      <c r="U4" s="249"/>
      <c r="V4" s="249"/>
      <c r="W4" s="256"/>
      <c r="X4" s="254"/>
      <c r="Y4" s="255">
        <f>10000*P4+100*W4+S4</f>
        <v>0</v>
      </c>
      <c r="Z4" s="261">
        <v>1</v>
      </c>
      <c r="AA4" s="263" t="str">
        <f>B4</f>
        <v>韮崎SC</v>
      </c>
      <c r="AB4" s="264"/>
      <c r="AC4" s="267"/>
      <c r="AD4" s="268"/>
      <c r="AE4" s="269"/>
      <c r="AF4" s="189">
        <f>AE6</f>
        <v>0</v>
      </c>
      <c r="AG4" s="198" t="s">
        <v>16</v>
      </c>
      <c r="AH4" s="198">
        <f>AC6</f>
        <v>0</v>
      </c>
      <c r="AI4" s="189">
        <f>AE8</f>
        <v>0</v>
      </c>
      <c r="AJ4" s="198" t="s">
        <v>14</v>
      </c>
      <c r="AK4" s="199">
        <f>AC8</f>
        <v>0</v>
      </c>
      <c r="AL4" s="198">
        <f>AE10</f>
        <v>0</v>
      </c>
      <c r="AM4" s="198" t="s">
        <v>16</v>
      </c>
      <c r="AN4" s="198">
        <f>AC10</f>
        <v>0</v>
      </c>
      <c r="AO4" s="249">
        <f>(COUNTIF(AC5:AN5,"○")*3)+(COUNTIF(AC5:AN5,"△")*1)</f>
        <v>3</v>
      </c>
      <c r="AP4" s="249"/>
      <c r="AQ4" s="249"/>
      <c r="AR4" s="249">
        <f>SUM(AE4:AE11)</f>
        <v>0</v>
      </c>
      <c r="AS4" s="249"/>
      <c r="AT4" s="249">
        <f>SUM(AC4:AC11)</f>
        <v>0</v>
      </c>
      <c r="AU4" s="249"/>
      <c r="AV4" s="256">
        <f>AR4-AT4</f>
        <v>0</v>
      </c>
      <c r="AW4" s="250"/>
    </row>
    <row r="5" spans="1:49" ht="17.100000000000001" customHeight="1" x14ac:dyDescent="0.25">
      <c r="A5" s="258"/>
      <c r="B5" s="265"/>
      <c r="C5" s="266"/>
      <c r="D5" s="270"/>
      <c r="E5" s="271"/>
      <c r="F5" s="272"/>
      <c r="G5" s="258" t="str">
        <f>IF(G4="","",IF(G4-I4&gt;0,"○",IF(G4-I4=0,"△","●")))</f>
        <v>○</v>
      </c>
      <c r="H5" s="259"/>
      <c r="I5" s="260"/>
      <c r="J5" s="258" t="str">
        <f>IF(J4="","",IF(J4-L4&gt;0,"○",IF(J4-L4=0,"△","●")))</f>
        <v>○</v>
      </c>
      <c r="K5" s="259"/>
      <c r="L5" s="260"/>
      <c r="M5" s="258" t="str">
        <f>IF(M4="","",IF(M4-O4&gt;0,"○",IF(M4-O4=0,"△","●")))</f>
        <v/>
      </c>
      <c r="N5" s="259"/>
      <c r="O5" s="260"/>
      <c r="P5" s="249"/>
      <c r="Q5" s="249"/>
      <c r="R5" s="249"/>
      <c r="S5" s="249"/>
      <c r="T5" s="249"/>
      <c r="U5" s="249"/>
      <c r="V5" s="249"/>
      <c r="W5" s="257"/>
      <c r="X5" s="254"/>
      <c r="Y5" s="255"/>
      <c r="Z5" s="262"/>
      <c r="AA5" s="265"/>
      <c r="AB5" s="266"/>
      <c r="AC5" s="270"/>
      <c r="AD5" s="271"/>
      <c r="AE5" s="272"/>
      <c r="AF5" s="258" t="str">
        <f>IF(AF4="","",IF(AF4-AH4&gt;0,"○",IF(AF4-AH4=0,"△","●")))</f>
        <v>△</v>
      </c>
      <c r="AG5" s="259"/>
      <c r="AH5" s="260"/>
      <c r="AI5" s="258" t="str">
        <f>IF(AI4="","",IF(AI4-AK4&gt;0,"○",IF(AI4-AK4=0,"△","●")))</f>
        <v>△</v>
      </c>
      <c r="AJ5" s="259"/>
      <c r="AK5" s="260"/>
      <c r="AL5" s="258" t="str">
        <f>IF(AL4="","",IF(AL4-AN4&gt;0,"○",IF(AL4-AN4=0,"△","●")))</f>
        <v>△</v>
      </c>
      <c r="AM5" s="259"/>
      <c r="AN5" s="260"/>
      <c r="AO5" s="249"/>
      <c r="AP5" s="249"/>
      <c r="AQ5" s="249"/>
      <c r="AR5" s="249"/>
      <c r="AS5" s="249"/>
      <c r="AT5" s="249"/>
      <c r="AU5" s="249"/>
      <c r="AV5" s="257"/>
      <c r="AW5" s="250"/>
    </row>
    <row r="6" spans="1:49" ht="17.100000000000001" customHeight="1" x14ac:dyDescent="0.25">
      <c r="A6" s="277">
        <v>2</v>
      </c>
      <c r="B6" s="278" t="s">
        <v>223</v>
      </c>
      <c r="C6" s="279"/>
      <c r="D6" s="3">
        <f>IF(G5="","",I4)</f>
        <v>0</v>
      </c>
      <c r="E6" s="4" t="s">
        <v>16</v>
      </c>
      <c r="F6" s="5">
        <f>IF(G5="","",G4)</f>
        <v>6</v>
      </c>
      <c r="G6" s="267"/>
      <c r="H6" s="268"/>
      <c r="I6" s="269"/>
      <c r="J6" s="189" t="str">
        <f>I33</f>
        <v/>
      </c>
      <c r="K6" s="198" t="s">
        <v>14</v>
      </c>
      <c r="L6" s="199" t="str">
        <f>P33</f>
        <v/>
      </c>
      <c r="M6" s="198">
        <f>I23</f>
        <v>0</v>
      </c>
      <c r="N6" s="198" t="s">
        <v>14</v>
      </c>
      <c r="O6" s="198">
        <f>P23</f>
        <v>8</v>
      </c>
      <c r="P6" s="249"/>
      <c r="Q6" s="249"/>
      <c r="R6" s="249"/>
      <c r="S6" s="249"/>
      <c r="T6" s="249"/>
      <c r="U6" s="249"/>
      <c r="V6" s="249"/>
      <c r="W6" s="256"/>
      <c r="X6" s="254"/>
      <c r="Y6" s="255">
        <f>10000*P6+100*W6+S6</f>
        <v>0</v>
      </c>
      <c r="Z6" s="249">
        <v>2</v>
      </c>
      <c r="AA6" s="263" t="str">
        <f>B6</f>
        <v>JFC青桐</v>
      </c>
      <c r="AB6" s="264"/>
      <c r="AC6" s="3">
        <f>AO21</f>
        <v>0</v>
      </c>
      <c r="AD6" s="4" t="s">
        <v>16</v>
      </c>
      <c r="AE6" s="5">
        <f>AH21</f>
        <v>0</v>
      </c>
      <c r="AF6" s="267"/>
      <c r="AG6" s="268"/>
      <c r="AH6" s="269"/>
      <c r="AI6" s="189">
        <f>AH8</f>
        <v>0</v>
      </c>
      <c r="AJ6" s="198" t="s">
        <v>14</v>
      </c>
      <c r="AK6" s="199">
        <f>AF8</f>
        <v>0</v>
      </c>
      <c r="AL6" s="198">
        <f>AH10</f>
        <v>0</v>
      </c>
      <c r="AM6" s="198" t="s">
        <v>14</v>
      </c>
      <c r="AN6" s="198">
        <f>AF10</f>
        <v>0</v>
      </c>
      <c r="AO6" s="249">
        <f t="shared" ref="AO6" si="0">(COUNTIF(AC7:AN7,"○")*3)+(COUNTIF(AC7:AN7,"△")*1)</f>
        <v>3</v>
      </c>
      <c r="AP6" s="249"/>
      <c r="AQ6" s="249"/>
      <c r="AR6" s="249">
        <f>SUM(AH4:AH11)</f>
        <v>0</v>
      </c>
      <c r="AS6" s="249"/>
      <c r="AT6" s="249">
        <f>SUM(AF4:AF11)</f>
        <v>0</v>
      </c>
      <c r="AU6" s="249"/>
      <c r="AV6" s="256">
        <f t="shared" ref="AV6" si="1">AR6-AT6</f>
        <v>0</v>
      </c>
      <c r="AW6" s="250"/>
    </row>
    <row r="7" spans="1:49" ht="17.100000000000001" customHeight="1" x14ac:dyDescent="0.25">
      <c r="A7" s="277"/>
      <c r="B7" s="280"/>
      <c r="C7" s="281"/>
      <c r="D7" s="274" t="str">
        <f>IF(D6="","",IF(D6-F6&gt;0,"○",IF(D6-F6=0,"△","●")))</f>
        <v>●</v>
      </c>
      <c r="E7" s="275"/>
      <c r="F7" s="276"/>
      <c r="G7" s="270"/>
      <c r="H7" s="271"/>
      <c r="I7" s="272"/>
      <c r="J7" s="258" t="str">
        <f>IF(J6="","",IF(J6-L6&gt;0,"○",IF(J6-L6=0,"△","●")))</f>
        <v/>
      </c>
      <c r="K7" s="259"/>
      <c r="L7" s="260"/>
      <c r="M7" s="258" t="str">
        <f>IF(M6="","",IF(M6-O6&gt;0,"○",IF(M6-O6=0,"△","●")))</f>
        <v>●</v>
      </c>
      <c r="N7" s="259"/>
      <c r="O7" s="260"/>
      <c r="P7" s="249"/>
      <c r="Q7" s="249"/>
      <c r="R7" s="249"/>
      <c r="S7" s="249"/>
      <c r="T7" s="249"/>
      <c r="U7" s="249"/>
      <c r="V7" s="249"/>
      <c r="W7" s="257"/>
      <c r="X7" s="254"/>
      <c r="Y7" s="255"/>
      <c r="Z7" s="249"/>
      <c r="AA7" s="265"/>
      <c r="AB7" s="266"/>
      <c r="AC7" s="274" t="str">
        <f>IF(AC6="","",IF(AC6-AE6&gt;0,"○",IF(AC6-AE6=0,"△","●")))</f>
        <v>△</v>
      </c>
      <c r="AD7" s="275"/>
      <c r="AE7" s="276"/>
      <c r="AF7" s="270"/>
      <c r="AG7" s="271"/>
      <c r="AH7" s="272"/>
      <c r="AI7" s="258" t="str">
        <f>IF(AI6="","",IF(AI6-AK6&gt;0,"○",IF(AI6-AK6=0,"△","●")))</f>
        <v>△</v>
      </c>
      <c r="AJ7" s="259"/>
      <c r="AK7" s="260"/>
      <c r="AL7" s="258" t="str">
        <f>IF(AL6="","",IF(AL6-AN6&gt;0,"○",IF(AL6-AN6=0,"△","●")))</f>
        <v>△</v>
      </c>
      <c r="AM7" s="259"/>
      <c r="AN7" s="260"/>
      <c r="AO7" s="249"/>
      <c r="AP7" s="249"/>
      <c r="AQ7" s="249"/>
      <c r="AR7" s="249"/>
      <c r="AS7" s="249"/>
      <c r="AT7" s="249"/>
      <c r="AU7" s="249"/>
      <c r="AV7" s="257"/>
      <c r="AW7" s="250"/>
    </row>
    <row r="8" spans="1:49" ht="17.100000000000001" customHeight="1" x14ac:dyDescent="0.25">
      <c r="A8" s="273">
        <v>3</v>
      </c>
      <c r="B8" s="263" t="s">
        <v>224</v>
      </c>
      <c r="C8" s="264"/>
      <c r="D8" s="3">
        <f>IF(J5="","",L4)</f>
        <v>0</v>
      </c>
      <c r="E8" s="4" t="s">
        <v>16</v>
      </c>
      <c r="F8" s="5">
        <f>IF(J5="","",J4)</f>
        <v>9</v>
      </c>
      <c r="G8" s="3" t="str">
        <f>IF(J7="","",L6)</f>
        <v/>
      </c>
      <c r="H8" s="4" t="s">
        <v>16</v>
      </c>
      <c r="I8" s="5" t="str">
        <f>IF(J7="","",J6)</f>
        <v/>
      </c>
      <c r="J8" s="267"/>
      <c r="K8" s="268"/>
      <c r="L8" s="269"/>
      <c r="M8" s="189">
        <f>I19</f>
        <v>1</v>
      </c>
      <c r="N8" s="198" t="s">
        <v>14</v>
      </c>
      <c r="O8" s="199">
        <f>P19</f>
        <v>6</v>
      </c>
      <c r="P8" s="249"/>
      <c r="Q8" s="249"/>
      <c r="R8" s="249"/>
      <c r="S8" s="249"/>
      <c r="T8" s="249"/>
      <c r="U8" s="249"/>
      <c r="V8" s="249"/>
      <c r="W8" s="256"/>
      <c r="X8" s="254"/>
      <c r="Y8" s="255">
        <f>10000*P8+100*W8+S8</f>
        <v>0</v>
      </c>
      <c r="Z8" s="261">
        <v>3</v>
      </c>
      <c r="AA8" s="263" t="str">
        <f>B8</f>
        <v>都留VMC</v>
      </c>
      <c r="AB8" s="264"/>
      <c r="AC8" s="3">
        <f>AO25</f>
        <v>0</v>
      </c>
      <c r="AD8" s="4" t="s">
        <v>16</v>
      </c>
      <c r="AE8" s="5">
        <f>AH25</f>
        <v>0</v>
      </c>
      <c r="AF8" s="4">
        <f>AO33</f>
        <v>0</v>
      </c>
      <c r="AG8" s="4" t="s">
        <v>16</v>
      </c>
      <c r="AH8" s="5">
        <f>AH33</f>
        <v>0</v>
      </c>
      <c r="AI8" s="267"/>
      <c r="AJ8" s="268"/>
      <c r="AK8" s="269"/>
      <c r="AL8" s="189">
        <f>AK10</f>
        <v>0</v>
      </c>
      <c r="AM8" s="198" t="s">
        <v>14</v>
      </c>
      <c r="AN8" s="199">
        <f>AI10</f>
        <v>0</v>
      </c>
      <c r="AO8" s="249">
        <f t="shared" ref="AO8" si="2">(COUNTIF(AC9:AN9,"○")*3)+(COUNTIF(AC9:AN9,"△")*1)</f>
        <v>3</v>
      </c>
      <c r="AP8" s="249"/>
      <c r="AQ8" s="249"/>
      <c r="AR8" s="249">
        <f>SUM(AK4:AK11)</f>
        <v>0</v>
      </c>
      <c r="AS8" s="249"/>
      <c r="AT8" s="249">
        <f>SUM(AI4:AI11)</f>
        <v>0</v>
      </c>
      <c r="AU8" s="249"/>
      <c r="AV8" s="256">
        <f t="shared" ref="AV8" si="3">AR8-AT8</f>
        <v>0</v>
      </c>
      <c r="AW8" s="250"/>
    </row>
    <row r="9" spans="1:49" ht="17.100000000000001" customHeight="1" x14ac:dyDescent="0.25">
      <c r="A9" s="258"/>
      <c r="B9" s="265"/>
      <c r="C9" s="266"/>
      <c r="D9" s="274" t="str">
        <f>IF(D8="","",IF(D8-F8&gt;0,"○",IF(D8-F8=0,"△","●")))</f>
        <v>●</v>
      </c>
      <c r="E9" s="275"/>
      <c r="F9" s="276"/>
      <c r="G9" s="274" t="str">
        <f>IF(G8="","",IF(G8-I8&gt;0,"○",IF(G8-I8=0,"△","●")))</f>
        <v/>
      </c>
      <c r="H9" s="275"/>
      <c r="I9" s="276"/>
      <c r="J9" s="270"/>
      <c r="K9" s="271"/>
      <c r="L9" s="272"/>
      <c r="M9" s="258" t="str">
        <f>IF(M8="","",IF(M8-O8&gt;0,"○",IF(M8-O8=0,"△","●")))</f>
        <v>●</v>
      </c>
      <c r="N9" s="259"/>
      <c r="O9" s="260"/>
      <c r="P9" s="249"/>
      <c r="Q9" s="249"/>
      <c r="R9" s="249"/>
      <c r="S9" s="249"/>
      <c r="T9" s="249"/>
      <c r="U9" s="249"/>
      <c r="V9" s="249"/>
      <c r="W9" s="257"/>
      <c r="X9" s="254"/>
      <c r="Y9" s="255"/>
      <c r="Z9" s="262"/>
      <c r="AA9" s="265"/>
      <c r="AB9" s="266"/>
      <c r="AC9" s="274" t="str">
        <f>IF(AC8="","",IF(AC8-AE8&gt;0,"○",IF(AC8-AE8=0,"△","●")))</f>
        <v>△</v>
      </c>
      <c r="AD9" s="275"/>
      <c r="AE9" s="276"/>
      <c r="AF9" s="274" t="str">
        <f>IF(AF8="","",IF(AF8-AH8&gt;0,"○",IF(AF8-AH8=0,"△","●")))</f>
        <v>△</v>
      </c>
      <c r="AG9" s="275"/>
      <c r="AH9" s="276"/>
      <c r="AI9" s="270"/>
      <c r="AJ9" s="271"/>
      <c r="AK9" s="272"/>
      <c r="AL9" s="258" t="str">
        <f>IF(AL8="","",IF(AL8-AN8&gt;0,"○",IF(AL8-AN8=0,"△","●")))</f>
        <v>△</v>
      </c>
      <c r="AM9" s="259"/>
      <c r="AN9" s="260"/>
      <c r="AO9" s="249"/>
      <c r="AP9" s="249"/>
      <c r="AQ9" s="249"/>
      <c r="AR9" s="249"/>
      <c r="AS9" s="249"/>
      <c r="AT9" s="249"/>
      <c r="AU9" s="249"/>
      <c r="AV9" s="257"/>
      <c r="AW9" s="250"/>
    </row>
    <row r="10" spans="1:49" ht="17.100000000000001" customHeight="1" x14ac:dyDescent="0.25">
      <c r="A10" s="277">
        <v>4</v>
      </c>
      <c r="B10" s="263" t="s">
        <v>225</v>
      </c>
      <c r="C10" s="264"/>
      <c r="D10" s="3" t="str">
        <f>IF(M5="","",O4)</f>
        <v/>
      </c>
      <c r="E10" s="4" t="s">
        <v>16</v>
      </c>
      <c r="F10" s="5" t="str">
        <f>IF(M5="","",M4)</f>
        <v/>
      </c>
      <c r="G10" s="3">
        <f>IF(M7="","",O6)</f>
        <v>8</v>
      </c>
      <c r="H10" s="4" t="s">
        <v>16</v>
      </c>
      <c r="I10" s="5">
        <f>IF(M7="","",M6)</f>
        <v>0</v>
      </c>
      <c r="J10" s="3">
        <f>IF(M9="","",O8)</f>
        <v>6</v>
      </c>
      <c r="K10" s="4" t="s">
        <v>16</v>
      </c>
      <c r="L10" s="5">
        <f>IF(M9="","",M8)</f>
        <v>1</v>
      </c>
      <c r="M10" s="267"/>
      <c r="N10" s="268"/>
      <c r="O10" s="269"/>
      <c r="P10" s="249"/>
      <c r="Q10" s="249"/>
      <c r="R10" s="249"/>
      <c r="S10" s="249"/>
      <c r="T10" s="249"/>
      <c r="U10" s="249"/>
      <c r="V10" s="249"/>
      <c r="W10" s="256"/>
      <c r="X10" s="254"/>
      <c r="Y10" s="255">
        <f>10000*P10+100*W10+S10</f>
        <v>0</v>
      </c>
      <c r="Z10" s="249">
        <v>4</v>
      </c>
      <c r="AA10" s="263" t="str">
        <f>B10</f>
        <v>甲府西Jr</v>
      </c>
      <c r="AB10" s="264"/>
      <c r="AC10" s="3">
        <f>AO35</f>
        <v>0</v>
      </c>
      <c r="AD10" s="4" t="s">
        <v>14</v>
      </c>
      <c r="AE10" s="5">
        <f>AH35</f>
        <v>0</v>
      </c>
      <c r="AF10" s="4">
        <f>AO23</f>
        <v>0</v>
      </c>
      <c r="AG10" s="4" t="s">
        <v>16</v>
      </c>
      <c r="AH10" s="4">
        <f>AH23</f>
        <v>0</v>
      </c>
      <c r="AI10" s="3">
        <f>AO19</f>
        <v>0</v>
      </c>
      <c r="AJ10" s="4" t="s">
        <v>16</v>
      </c>
      <c r="AK10" s="5">
        <f>AH19</f>
        <v>0</v>
      </c>
      <c r="AL10" s="267"/>
      <c r="AM10" s="268"/>
      <c r="AN10" s="269"/>
      <c r="AO10" s="249">
        <f t="shared" ref="AO10" si="4">(COUNTIF(AC11:AN11,"○")*3)+(COUNTIF(AC11:AN11,"△")*1)</f>
        <v>3</v>
      </c>
      <c r="AP10" s="249"/>
      <c r="AQ10" s="249"/>
      <c r="AR10" s="249">
        <f>SUM(AN4:AN11)</f>
        <v>0</v>
      </c>
      <c r="AS10" s="249"/>
      <c r="AT10" s="249">
        <f>SUM(AL4:AL11)</f>
        <v>0</v>
      </c>
      <c r="AU10" s="249"/>
      <c r="AV10" s="256">
        <f t="shared" ref="AV10" si="5">AR10-AT10</f>
        <v>0</v>
      </c>
      <c r="AW10" s="250"/>
    </row>
    <row r="11" spans="1:49" ht="17.100000000000001" customHeight="1" x14ac:dyDescent="0.25">
      <c r="A11" s="277"/>
      <c r="B11" s="265"/>
      <c r="C11" s="266"/>
      <c r="D11" s="274" t="str">
        <f>IF(D10="","",IF(D10-F10&gt;0,"○",IF(D10-F10=0,"△","●")))</f>
        <v/>
      </c>
      <c r="E11" s="275"/>
      <c r="F11" s="276"/>
      <c r="G11" s="274" t="str">
        <f>IF(G10="","",IF(G10-I10&gt;0,"○",IF(G10-I10=0,"△","●")))</f>
        <v>○</v>
      </c>
      <c r="H11" s="275"/>
      <c r="I11" s="276"/>
      <c r="J11" s="274" t="str">
        <f>IF(J10="","",IF(J10-L10&gt;0,"○",IF(J10-L10=0,"△","●")))</f>
        <v>○</v>
      </c>
      <c r="K11" s="275"/>
      <c r="L11" s="276"/>
      <c r="M11" s="270"/>
      <c r="N11" s="271"/>
      <c r="O11" s="272"/>
      <c r="P11" s="249"/>
      <c r="Q11" s="249"/>
      <c r="R11" s="249"/>
      <c r="S11" s="249"/>
      <c r="T11" s="249"/>
      <c r="U11" s="249"/>
      <c r="V11" s="249"/>
      <c r="W11" s="257"/>
      <c r="X11" s="254"/>
      <c r="Y11" s="255"/>
      <c r="Z11" s="249"/>
      <c r="AA11" s="265"/>
      <c r="AB11" s="266"/>
      <c r="AC11" s="274" t="str">
        <f>IF(AC10="","",IF(AC10-AE10&gt;0,"○",IF(AC10-AE10=0,"△","●")))</f>
        <v>△</v>
      </c>
      <c r="AD11" s="275"/>
      <c r="AE11" s="276"/>
      <c r="AF11" s="274" t="str">
        <f>IF(AF10="","",IF(AF10-AH10&gt;0,"○",IF(AF10-AH10=0,"△","●")))</f>
        <v>△</v>
      </c>
      <c r="AG11" s="275"/>
      <c r="AH11" s="276"/>
      <c r="AI11" s="274" t="str">
        <f>IF(AI10="","",IF(AI10-AK10&gt;0,"○",IF(AI10-AK10=0,"△","●")))</f>
        <v>△</v>
      </c>
      <c r="AJ11" s="275"/>
      <c r="AK11" s="276"/>
      <c r="AL11" s="270"/>
      <c r="AM11" s="271"/>
      <c r="AN11" s="272"/>
      <c r="AO11" s="249"/>
      <c r="AP11" s="249"/>
      <c r="AQ11" s="249"/>
      <c r="AR11" s="249"/>
      <c r="AS11" s="249"/>
      <c r="AT11" s="249"/>
      <c r="AU11" s="249"/>
      <c r="AV11" s="257"/>
      <c r="AW11" s="250"/>
    </row>
    <row r="12" spans="1:49" ht="17.100000000000001" customHeight="1" x14ac:dyDescent="0.25">
      <c r="A12" s="28"/>
      <c r="B12" s="50"/>
      <c r="C12" s="50"/>
      <c r="D12" s="204"/>
      <c r="E12" s="204"/>
      <c r="F12" s="204"/>
      <c r="G12" s="204"/>
      <c r="H12" s="204"/>
      <c r="I12" s="204"/>
      <c r="J12" s="204"/>
      <c r="K12" s="204"/>
      <c r="L12" s="204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97"/>
      <c r="X12" s="205"/>
      <c r="Y12" s="188"/>
      <c r="Z12" s="28"/>
      <c r="AA12" s="50"/>
      <c r="AB12" s="50"/>
      <c r="AC12" s="204"/>
      <c r="AD12" s="204"/>
      <c r="AE12" s="204"/>
      <c r="AF12" s="204"/>
      <c r="AG12" s="204"/>
      <c r="AH12" s="204"/>
      <c r="AI12" s="204"/>
      <c r="AJ12" s="204"/>
      <c r="AK12" s="204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197"/>
      <c r="AW12" s="18"/>
    </row>
    <row r="13" spans="1:49" ht="17.100000000000001" customHeight="1" thickBot="1" x14ac:dyDescent="0.3">
      <c r="A13" s="28"/>
      <c r="B13" s="227" t="s">
        <v>176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8"/>
      <c r="W13" s="197"/>
      <c r="X13" s="205"/>
      <c r="Y13" s="188"/>
      <c r="Z13" s="28"/>
      <c r="AA13" s="50"/>
      <c r="AB13" s="50"/>
      <c r="AC13" s="204"/>
      <c r="AD13" s="204"/>
      <c r="AE13" s="204"/>
      <c r="AF13" s="204"/>
      <c r="AG13" s="204"/>
      <c r="AH13" s="204"/>
      <c r="AI13" s="204"/>
      <c r="AJ13" s="204"/>
      <c r="AK13" s="204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197"/>
      <c r="AW13" s="18"/>
    </row>
    <row r="14" spans="1:49" ht="27" customHeight="1" x14ac:dyDescent="0.25">
      <c r="A14" s="200"/>
      <c r="B14" s="228" t="s">
        <v>174</v>
      </c>
      <c r="C14" s="229"/>
      <c r="D14" s="232"/>
      <c r="E14" s="232"/>
      <c r="F14" s="232" t="str">
        <f>B4</f>
        <v>韮崎SC</v>
      </c>
      <c r="G14" s="232"/>
      <c r="H14" s="232"/>
      <c r="I14" s="232"/>
      <c r="J14" s="232"/>
      <c r="K14" s="232"/>
      <c r="L14" s="232" t="str">
        <f>B6</f>
        <v>JFC青桐</v>
      </c>
      <c r="M14" s="232"/>
      <c r="N14" s="232"/>
      <c r="O14" s="232"/>
      <c r="P14" s="232"/>
      <c r="Q14" s="232"/>
      <c r="R14" s="232"/>
      <c r="S14" s="232"/>
      <c r="T14" s="232"/>
      <c r="U14" s="233"/>
      <c r="V14" s="197"/>
      <c r="W14" s="197"/>
      <c r="X14" s="18"/>
      <c r="Y14" s="18"/>
      <c r="Z14" s="200"/>
      <c r="AA14" s="200"/>
      <c r="AB14" s="200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97"/>
      <c r="AP14" s="197"/>
      <c r="AQ14" s="197"/>
      <c r="AR14" s="197"/>
      <c r="AS14" s="197"/>
      <c r="AT14" s="197"/>
      <c r="AU14" s="197"/>
      <c r="AV14" s="197"/>
      <c r="AW14" s="18"/>
    </row>
    <row r="15" spans="1:49" ht="27" customHeight="1" thickBot="1" x14ac:dyDescent="0.3">
      <c r="B15" s="230" t="s">
        <v>175</v>
      </c>
      <c r="C15" s="231"/>
      <c r="D15" s="234"/>
      <c r="E15" s="234"/>
      <c r="F15" s="234" t="str">
        <f>B8</f>
        <v>都留VMC</v>
      </c>
      <c r="G15" s="234"/>
      <c r="H15" s="234"/>
      <c r="I15" s="234"/>
      <c r="J15" s="234"/>
      <c r="K15" s="234"/>
      <c r="L15" s="234" t="str">
        <f>B10</f>
        <v>甲府西Jr</v>
      </c>
      <c r="M15" s="234"/>
      <c r="N15" s="234"/>
      <c r="O15" s="234"/>
      <c r="P15" s="234"/>
      <c r="Q15" s="234"/>
      <c r="R15" s="234"/>
      <c r="S15" s="234"/>
      <c r="T15" s="234"/>
      <c r="U15" s="235"/>
      <c r="V15" s="197"/>
      <c r="W15" s="197"/>
      <c r="X15" s="18"/>
      <c r="Y15" s="18"/>
      <c r="AA15" s="200"/>
      <c r="AB15" s="200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97"/>
      <c r="AP15" s="197"/>
      <c r="AQ15" s="197"/>
      <c r="AR15" s="197"/>
      <c r="AS15" s="197"/>
      <c r="AT15" s="197"/>
      <c r="AU15" s="197"/>
      <c r="AV15" s="197"/>
      <c r="AW15" s="18"/>
    </row>
    <row r="16" spans="1:49" ht="17.100000000000001" customHeight="1" x14ac:dyDescent="0.25">
      <c r="B16" s="206"/>
      <c r="C16" s="207"/>
      <c r="D16" s="208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197"/>
      <c r="W16" s="197"/>
      <c r="X16" s="18"/>
      <c r="Y16" s="18"/>
      <c r="AA16" s="200"/>
      <c r="AB16" s="200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97"/>
      <c r="AP16" s="197"/>
      <c r="AQ16" s="197"/>
      <c r="AR16" s="197"/>
      <c r="AS16" s="197"/>
      <c r="AT16" s="197"/>
      <c r="AU16" s="197"/>
      <c r="AV16" s="197"/>
      <c r="AW16" s="18"/>
    </row>
    <row r="17" spans="1:49" ht="17.100000000000001" customHeight="1" x14ac:dyDescent="0.25">
      <c r="A17" s="299" t="s">
        <v>0</v>
      </c>
      <c r="B17" s="301">
        <v>44325</v>
      </c>
      <c r="C17" s="244"/>
      <c r="D17" s="300" t="str">
        <f>B2</f>
        <v>L</v>
      </c>
      <c r="E17" s="282"/>
      <c r="F17" s="282" t="s">
        <v>10</v>
      </c>
      <c r="G17" s="282"/>
      <c r="H17" s="282"/>
      <c r="I17" s="37"/>
      <c r="J17" s="282" t="s">
        <v>24</v>
      </c>
      <c r="K17" s="282"/>
      <c r="L17" s="282"/>
      <c r="M17" s="282"/>
      <c r="N17" s="282" t="s">
        <v>250</v>
      </c>
      <c r="O17" s="282"/>
      <c r="P17" s="282"/>
      <c r="Q17" s="282"/>
      <c r="R17" s="282"/>
      <c r="S17" s="282"/>
      <c r="T17" s="282"/>
      <c r="U17" s="282"/>
      <c r="V17" s="264"/>
      <c r="W17" s="284" t="s">
        <v>25</v>
      </c>
      <c r="X17" s="261" t="s">
        <v>2</v>
      </c>
      <c r="Y17" s="19"/>
      <c r="Z17" s="299" t="s">
        <v>0</v>
      </c>
      <c r="AA17" s="242" t="s">
        <v>1</v>
      </c>
      <c r="AB17" s="244"/>
      <c r="AC17" s="300" t="str">
        <f>AA2</f>
        <v>L</v>
      </c>
      <c r="AD17" s="282"/>
      <c r="AE17" s="282" t="s">
        <v>10</v>
      </c>
      <c r="AF17" s="282"/>
      <c r="AG17" s="282"/>
      <c r="AH17" s="37"/>
      <c r="AI17" s="282" t="s">
        <v>24</v>
      </c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64"/>
      <c r="AV17" s="284" t="s">
        <v>25</v>
      </c>
      <c r="AW17" s="261" t="s">
        <v>2</v>
      </c>
    </row>
    <row r="18" spans="1:49" ht="17.100000000000001" customHeight="1" x14ac:dyDescent="0.25">
      <c r="A18" s="299"/>
      <c r="B18" s="245"/>
      <c r="C18" s="247"/>
      <c r="D18" s="265"/>
      <c r="E18" s="283"/>
      <c r="F18" s="283"/>
      <c r="G18" s="283"/>
      <c r="H18" s="283"/>
      <c r="I18" s="201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66"/>
      <c r="W18" s="285"/>
      <c r="X18" s="285"/>
      <c r="Y18" s="19"/>
      <c r="Z18" s="299"/>
      <c r="AA18" s="245"/>
      <c r="AB18" s="247"/>
      <c r="AC18" s="265"/>
      <c r="AD18" s="283"/>
      <c r="AE18" s="283"/>
      <c r="AF18" s="283"/>
      <c r="AG18" s="283"/>
      <c r="AH18" s="201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66"/>
      <c r="AV18" s="285"/>
      <c r="AW18" s="285"/>
    </row>
    <row r="19" spans="1:49" ht="17.100000000000001" customHeight="1" x14ac:dyDescent="0.3">
      <c r="A19" s="286">
        <v>1</v>
      </c>
      <c r="B19" s="287">
        <v>0.4375</v>
      </c>
      <c r="C19" s="288"/>
      <c r="D19" s="291" t="str">
        <f>B8</f>
        <v>都留VMC</v>
      </c>
      <c r="E19" s="291"/>
      <c r="F19" s="291"/>
      <c r="G19" s="291"/>
      <c r="H19" s="291"/>
      <c r="I19" s="293">
        <f>IF(L19:L20="","",(L19+L20))</f>
        <v>1</v>
      </c>
      <c r="J19" s="294"/>
      <c r="K19" s="297" t="s">
        <v>17</v>
      </c>
      <c r="L19" s="190">
        <v>0</v>
      </c>
      <c r="M19" s="190" t="s">
        <v>16</v>
      </c>
      <c r="N19" s="190">
        <v>4</v>
      </c>
      <c r="O19" s="297" t="s">
        <v>18</v>
      </c>
      <c r="P19" s="303">
        <f>IF(N19:N20="","",(N19+N20))</f>
        <v>6</v>
      </c>
      <c r="Q19" s="304"/>
      <c r="R19" s="300" t="str">
        <f>B10</f>
        <v>甲府西Jr</v>
      </c>
      <c r="S19" s="282"/>
      <c r="T19" s="282"/>
      <c r="U19" s="282"/>
      <c r="V19" s="264"/>
      <c r="W19" s="302" t="str">
        <f>B6</f>
        <v>JFC青桐</v>
      </c>
      <c r="X19" s="302" t="str">
        <f>B4</f>
        <v>韮崎SC</v>
      </c>
      <c r="Y19" s="19"/>
      <c r="Z19" s="286">
        <v>1</v>
      </c>
      <c r="AA19" s="287">
        <f>B19</f>
        <v>0.4375</v>
      </c>
      <c r="AB19" s="288"/>
      <c r="AC19" s="307" t="str">
        <f>D19</f>
        <v>都留VMC</v>
      </c>
      <c r="AD19" s="307"/>
      <c r="AE19" s="307"/>
      <c r="AF19" s="307"/>
      <c r="AG19" s="307"/>
      <c r="AH19" s="309"/>
      <c r="AI19" s="310"/>
      <c r="AJ19" s="313" t="s">
        <v>17</v>
      </c>
      <c r="AK19" s="1"/>
      <c r="AL19" s="7" t="s">
        <v>16</v>
      </c>
      <c r="AM19" s="1"/>
      <c r="AN19" s="315" t="s">
        <v>18</v>
      </c>
      <c r="AO19" s="300"/>
      <c r="AP19" s="264"/>
      <c r="AQ19" s="307" t="str">
        <f>R19</f>
        <v>甲府西Jr</v>
      </c>
      <c r="AR19" s="307"/>
      <c r="AS19" s="307"/>
      <c r="AT19" s="307"/>
      <c r="AU19" s="307"/>
      <c r="AV19" s="302" t="str">
        <f>W19</f>
        <v>JFC青桐</v>
      </c>
      <c r="AW19" s="302" t="str">
        <f>X19</f>
        <v>韮崎SC</v>
      </c>
    </row>
    <row r="20" spans="1:49" ht="17.100000000000001" customHeight="1" x14ac:dyDescent="0.3">
      <c r="A20" s="286"/>
      <c r="B20" s="289"/>
      <c r="C20" s="290"/>
      <c r="D20" s="292"/>
      <c r="E20" s="292"/>
      <c r="F20" s="292"/>
      <c r="G20" s="292"/>
      <c r="H20" s="292"/>
      <c r="I20" s="295"/>
      <c r="J20" s="296"/>
      <c r="K20" s="298"/>
      <c r="L20" s="191">
        <v>1</v>
      </c>
      <c r="M20" s="191" t="s">
        <v>16</v>
      </c>
      <c r="N20" s="191">
        <v>2</v>
      </c>
      <c r="O20" s="298"/>
      <c r="P20" s="305"/>
      <c r="Q20" s="306"/>
      <c r="R20" s="265"/>
      <c r="S20" s="283"/>
      <c r="T20" s="283"/>
      <c r="U20" s="283"/>
      <c r="V20" s="266"/>
      <c r="W20" s="285"/>
      <c r="X20" s="285"/>
      <c r="Y20" s="19"/>
      <c r="Z20" s="286"/>
      <c r="AA20" s="289"/>
      <c r="AB20" s="290"/>
      <c r="AC20" s="308"/>
      <c r="AD20" s="308"/>
      <c r="AE20" s="308"/>
      <c r="AF20" s="308"/>
      <c r="AG20" s="308"/>
      <c r="AH20" s="311"/>
      <c r="AI20" s="312"/>
      <c r="AJ20" s="314"/>
      <c r="AK20" s="2"/>
      <c r="AL20" s="8" t="s">
        <v>16</v>
      </c>
      <c r="AM20" s="2"/>
      <c r="AN20" s="316"/>
      <c r="AO20" s="265"/>
      <c r="AP20" s="266"/>
      <c r="AQ20" s="308"/>
      <c r="AR20" s="308"/>
      <c r="AS20" s="308"/>
      <c r="AT20" s="308"/>
      <c r="AU20" s="308"/>
      <c r="AV20" s="285"/>
      <c r="AW20" s="285"/>
    </row>
    <row r="21" spans="1:49" ht="17.100000000000001" customHeight="1" x14ac:dyDescent="0.3">
      <c r="A21" s="286">
        <v>2</v>
      </c>
      <c r="B21" s="287">
        <v>0.47916666666666669</v>
      </c>
      <c r="C21" s="288"/>
      <c r="D21" s="292" t="str">
        <f>B4</f>
        <v>韮崎SC</v>
      </c>
      <c r="E21" s="292"/>
      <c r="F21" s="292"/>
      <c r="G21" s="292"/>
      <c r="H21" s="292"/>
      <c r="I21" s="293">
        <f t="shared" ref="I21" si="6">IF(L21:L22="","",(L21+L22))</f>
        <v>6</v>
      </c>
      <c r="J21" s="294"/>
      <c r="K21" s="297" t="s">
        <v>17</v>
      </c>
      <c r="L21" s="190">
        <v>3</v>
      </c>
      <c r="M21" s="190" t="s">
        <v>16</v>
      </c>
      <c r="N21" s="190">
        <v>0</v>
      </c>
      <c r="O21" s="297" t="s">
        <v>18</v>
      </c>
      <c r="P21" s="303">
        <f t="shared" ref="P21" si="7">IF(N21:N22="","",(N21+N22))</f>
        <v>0</v>
      </c>
      <c r="Q21" s="304"/>
      <c r="R21" s="300" t="str">
        <f>B6</f>
        <v>JFC青桐</v>
      </c>
      <c r="S21" s="282"/>
      <c r="T21" s="282"/>
      <c r="U21" s="282"/>
      <c r="V21" s="264"/>
      <c r="W21" s="302" t="str">
        <f>B8</f>
        <v>都留VMC</v>
      </c>
      <c r="X21" s="302" t="str">
        <f>B10</f>
        <v>甲府西Jr</v>
      </c>
      <c r="Y21" s="19"/>
      <c r="Z21" s="286">
        <v>2</v>
      </c>
      <c r="AA21" s="287">
        <f>B21</f>
        <v>0.47916666666666669</v>
      </c>
      <c r="AB21" s="288"/>
      <c r="AC21" s="307" t="str">
        <f>D21</f>
        <v>韮崎SC</v>
      </c>
      <c r="AD21" s="307"/>
      <c r="AE21" s="307"/>
      <c r="AF21" s="307"/>
      <c r="AG21" s="307"/>
      <c r="AH21" s="309"/>
      <c r="AI21" s="310"/>
      <c r="AJ21" s="313" t="s">
        <v>17</v>
      </c>
      <c r="AK21" s="1"/>
      <c r="AL21" s="7" t="s">
        <v>16</v>
      </c>
      <c r="AM21" s="1"/>
      <c r="AN21" s="315" t="s">
        <v>18</v>
      </c>
      <c r="AO21" s="300"/>
      <c r="AP21" s="264"/>
      <c r="AQ21" s="307" t="str">
        <f>R21</f>
        <v>JFC青桐</v>
      </c>
      <c r="AR21" s="307"/>
      <c r="AS21" s="307"/>
      <c r="AT21" s="307"/>
      <c r="AU21" s="307"/>
      <c r="AV21" s="302" t="str">
        <f>W21</f>
        <v>都留VMC</v>
      </c>
      <c r="AW21" s="302" t="str">
        <f t="shared" ref="AW21" si="8">X21</f>
        <v>甲府西Jr</v>
      </c>
    </row>
    <row r="22" spans="1:49" ht="17.100000000000001" customHeight="1" x14ac:dyDescent="0.3">
      <c r="A22" s="286"/>
      <c r="B22" s="289"/>
      <c r="C22" s="290"/>
      <c r="D22" s="292"/>
      <c r="E22" s="292"/>
      <c r="F22" s="292"/>
      <c r="G22" s="292"/>
      <c r="H22" s="292"/>
      <c r="I22" s="295"/>
      <c r="J22" s="296"/>
      <c r="K22" s="298"/>
      <c r="L22" s="191">
        <v>3</v>
      </c>
      <c r="M22" s="191" t="s">
        <v>16</v>
      </c>
      <c r="N22" s="191">
        <v>0</v>
      </c>
      <c r="O22" s="298"/>
      <c r="P22" s="305"/>
      <c r="Q22" s="306"/>
      <c r="R22" s="265"/>
      <c r="S22" s="283"/>
      <c r="T22" s="283"/>
      <c r="U22" s="283"/>
      <c r="V22" s="266"/>
      <c r="W22" s="285"/>
      <c r="X22" s="285"/>
      <c r="Y22" s="19"/>
      <c r="Z22" s="286"/>
      <c r="AA22" s="289"/>
      <c r="AB22" s="290"/>
      <c r="AC22" s="308"/>
      <c r="AD22" s="308"/>
      <c r="AE22" s="308"/>
      <c r="AF22" s="308"/>
      <c r="AG22" s="308"/>
      <c r="AH22" s="311"/>
      <c r="AI22" s="312"/>
      <c r="AJ22" s="314"/>
      <c r="AK22" s="2"/>
      <c r="AL22" s="8" t="s">
        <v>16</v>
      </c>
      <c r="AM22" s="2"/>
      <c r="AN22" s="316"/>
      <c r="AO22" s="265"/>
      <c r="AP22" s="266"/>
      <c r="AQ22" s="308"/>
      <c r="AR22" s="308"/>
      <c r="AS22" s="308"/>
      <c r="AT22" s="308"/>
      <c r="AU22" s="308"/>
      <c r="AV22" s="285"/>
      <c r="AW22" s="285"/>
    </row>
    <row r="23" spans="1:49" ht="17.100000000000001" customHeight="1" x14ac:dyDescent="0.3">
      <c r="A23" s="286">
        <v>3</v>
      </c>
      <c r="B23" s="287">
        <v>0.52083333333333337</v>
      </c>
      <c r="C23" s="288"/>
      <c r="D23" s="292" t="str">
        <f>B6</f>
        <v>JFC青桐</v>
      </c>
      <c r="E23" s="292"/>
      <c r="F23" s="292"/>
      <c r="G23" s="292"/>
      <c r="H23" s="292"/>
      <c r="I23" s="293">
        <f t="shared" ref="I23" si="9">IF(L23:L24="","",(L23+L24))</f>
        <v>0</v>
      </c>
      <c r="J23" s="294"/>
      <c r="K23" s="297" t="s">
        <v>17</v>
      </c>
      <c r="L23" s="190">
        <v>0</v>
      </c>
      <c r="M23" s="190" t="s">
        <v>16</v>
      </c>
      <c r="N23" s="190">
        <v>4</v>
      </c>
      <c r="O23" s="297" t="s">
        <v>18</v>
      </c>
      <c r="P23" s="303">
        <f t="shared" ref="P23" si="10">IF(N23:N24="","",(N23+N24))</f>
        <v>8</v>
      </c>
      <c r="Q23" s="304"/>
      <c r="R23" s="300" t="str">
        <f>B10</f>
        <v>甲府西Jr</v>
      </c>
      <c r="S23" s="282"/>
      <c r="T23" s="282"/>
      <c r="U23" s="282"/>
      <c r="V23" s="264"/>
      <c r="W23" s="302" t="str">
        <f>B4</f>
        <v>韮崎SC</v>
      </c>
      <c r="X23" s="302" t="str">
        <f>B8</f>
        <v>都留VMC</v>
      </c>
      <c r="Y23" s="19"/>
      <c r="Z23" s="286">
        <v>3</v>
      </c>
      <c r="AA23" s="287">
        <f>B23</f>
        <v>0.52083333333333337</v>
      </c>
      <c r="AB23" s="288"/>
      <c r="AC23" s="307" t="str">
        <f>D23</f>
        <v>JFC青桐</v>
      </c>
      <c r="AD23" s="307"/>
      <c r="AE23" s="307"/>
      <c r="AF23" s="307"/>
      <c r="AG23" s="307"/>
      <c r="AH23" s="309"/>
      <c r="AI23" s="310"/>
      <c r="AJ23" s="313" t="s">
        <v>17</v>
      </c>
      <c r="AK23" s="1"/>
      <c r="AL23" s="7" t="s">
        <v>16</v>
      </c>
      <c r="AM23" s="1"/>
      <c r="AN23" s="315" t="s">
        <v>18</v>
      </c>
      <c r="AO23" s="300"/>
      <c r="AP23" s="264"/>
      <c r="AQ23" s="307" t="str">
        <f>R23</f>
        <v>甲府西Jr</v>
      </c>
      <c r="AR23" s="307"/>
      <c r="AS23" s="307"/>
      <c r="AT23" s="307"/>
      <c r="AU23" s="307"/>
      <c r="AV23" s="302" t="str">
        <f>W23</f>
        <v>韮崎SC</v>
      </c>
      <c r="AW23" s="302" t="str">
        <f t="shared" ref="AW23" si="11">X23</f>
        <v>都留VMC</v>
      </c>
    </row>
    <row r="24" spans="1:49" ht="17.100000000000001" customHeight="1" x14ac:dyDescent="0.3">
      <c r="A24" s="286"/>
      <c r="B24" s="289"/>
      <c r="C24" s="290"/>
      <c r="D24" s="292"/>
      <c r="E24" s="292"/>
      <c r="F24" s="292"/>
      <c r="G24" s="292"/>
      <c r="H24" s="292"/>
      <c r="I24" s="295"/>
      <c r="J24" s="296"/>
      <c r="K24" s="298"/>
      <c r="L24" s="191">
        <v>0</v>
      </c>
      <c r="M24" s="191" t="s">
        <v>16</v>
      </c>
      <c r="N24" s="191">
        <v>4</v>
      </c>
      <c r="O24" s="298"/>
      <c r="P24" s="305"/>
      <c r="Q24" s="306"/>
      <c r="R24" s="265"/>
      <c r="S24" s="283"/>
      <c r="T24" s="283"/>
      <c r="U24" s="283"/>
      <c r="V24" s="266"/>
      <c r="W24" s="285"/>
      <c r="X24" s="285"/>
      <c r="Y24" s="19"/>
      <c r="Z24" s="286"/>
      <c r="AA24" s="289"/>
      <c r="AB24" s="290"/>
      <c r="AC24" s="308"/>
      <c r="AD24" s="308"/>
      <c r="AE24" s="308"/>
      <c r="AF24" s="308"/>
      <c r="AG24" s="308"/>
      <c r="AH24" s="311"/>
      <c r="AI24" s="312"/>
      <c r="AJ24" s="314"/>
      <c r="AK24" s="2"/>
      <c r="AL24" s="8" t="s">
        <v>16</v>
      </c>
      <c r="AM24" s="2"/>
      <c r="AN24" s="316"/>
      <c r="AO24" s="265"/>
      <c r="AP24" s="266"/>
      <c r="AQ24" s="308"/>
      <c r="AR24" s="308"/>
      <c r="AS24" s="308"/>
      <c r="AT24" s="308"/>
      <c r="AU24" s="308"/>
      <c r="AV24" s="285"/>
      <c r="AW24" s="285"/>
    </row>
    <row r="25" spans="1:49" ht="17.100000000000001" customHeight="1" x14ac:dyDescent="0.3">
      <c r="A25" s="286">
        <v>4</v>
      </c>
      <c r="B25" s="287">
        <v>0.5625</v>
      </c>
      <c r="C25" s="288"/>
      <c r="D25" s="292" t="str">
        <f>B4</f>
        <v>韮崎SC</v>
      </c>
      <c r="E25" s="292"/>
      <c r="F25" s="292"/>
      <c r="G25" s="292"/>
      <c r="H25" s="292"/>
      <c r="I25" s="293">
        <f t="shared" ref="I25" si="12">IF(L25:L26="","",(L25+L26))</f>
        <v>9</v>
      </c>
      <c r="J25" s="294"/>
      <c r="K25" s="317" t="s">
        <v>17</v>
      </c>
      <c r="L25" s="196">
        <v>4</v>
      </c>
      <c r="M25" s="196" t="s">
        <v>16</v>
      </c>
      <c r="N25" s="196">
        <v>0</v>
      </c>
      <c r="O25" s="317" t="s">
        <v>18</v>
      </c>
      <c r="P25" s="303">
        <f t="shared" ref="P25" si="13">IF(N25:N26="","",(N25+N26))</f>
        <v>0</v>
      </c>
      <c r="Q25" s="304"/>
      <c r="R25" s="300" t="str">
        <f>B8</f>
        <v>都留VMC</v>
      </c>
      <c r="S25" s="282"/>
      <c r="T25" s="282"/>
      <c r="U25" s="282"/>
      <c r="V25" s="264"/>
      <c r="W25" s="302" t="str">
        <f>B10</f>
        <v>甲府西Jr</v>
      </c>
      <c r="X25" s="302" t="str">
        <f>B6</f>
        <v>JFC青桐</v>
      </c>
      <c r="Y25" s="19"/>
      <c r="Z25" s="286">
        <v>4</v>
      </c>
      <c r="AA25" s="287">
        <f>B25</f>
        <v>0.5625</v>
      </c>
      <c r="AB25" s="288"/>
      <c r="AC25" s="307" t="str">
        <f>D25</f>
        <v>韮崎SC</v>
      </c>
      <c r="AD25" s="307"/>
      <c r="AE25" s="307"/>
      <c r="AF25" s="307"/>
      <c r="AG25" s="307"/>
      <c r="AH25" s="318"/>
      <c r="AI25" s="319"/>
      <c r="AJ25" s="320" t="s">
        <v>17</v>
      </c>
      <c r="AK25" s="200"/>
      <c r="AL25" s="9" t="s">
        <v>16</v>
      </c>
      <c r="AM25" s="200"/>
      <c r="AN25" s="321" t="s">
        <v>18</v>
      </c>
      <c r="AO25" s="300"/>
      <c r="AP25" s="264"/>
      <c r="AQ25" s="307" t="str">
        <f>R25</f>
        <v>都留VMC</v>
      </c>
      <c r="AR25" s="307"/>
      <c r="AS25" s="307"/>
      <c r="AT25" s="307"/>
      <c r="AU25" s="307"/>
      <c r="AV25" s="302" t="str">
        <f>W25</f>
        <v>甲府西Jr</v>
      </c>
      <c r="AW25" s="302" t="str">
        <f t="shared" ref="AW25" si="14">X25</f>
        <v>JFC青桐</v>
      </c>
    </row>
    <row r="26" spans="1:49" ht="17.100000000000001" customHeight="1" x14ac:dyDescent="0.3">
      <c r="A26" s="286"/>
      <c r="B26" s="289"/>
      <c r="C26" s="290"/>
      <c r="D26" s="292"/>
      <c r="E26" s="292"/>
      <c r="F26" s="292"/>
      <c r="G26" s="292"/>
      <c r="H26" s="292"/>
      <c r="I26" s="295"/>
      <c r="J26" s="296"/>
      <c r="K26" s="298"/>
      <c r="L26" s="191">
        <v>5</v>
      </c>
      <c r="M26" s="191" t="s">
        <v>16</v>
      </c>
      <c r="N26" s="191">
        <v>0</v>
      </c>
      <c r="O26" s="298"/>
      <c r="P26" s="305"/>
      <c r="Q26" s="306"/>
      <c r="R26" s="265"/>
      <c r="S26" s="283"/>
      <c r="T26" s="283"/>
      <c r="U26" s="283"/>
      <c r="V26" s="266"/>
      <c r="W26" s="285"/>
      <c r="X26" s="285"/>
      <c r="Y26" s="19"/>
      <c r="Z26" s="286"/>
      <c r="AA26" s="289"/>
      <c r="AB26" s="290"/>
      <c r="AC26" s="308"/>
      <c r="AD26" s="308"/>
      <c r="AE26" s="308"/>
      <c r="AF26" s="308"/>
      <c r="AG26" s="308"/>
      <c r="AH26" s="311"/>
      <c r="AI26" s="312"/>
      <c r="AJ26" s="314"/>
      <c r="AK26" s="2"/>
      <c r="AL26" s="8" t="s">
        <v>16</v>
      </c>
      <c r="AM26" s="2"/>
      <c r="AN26" s="316"/>
      <c r="AO26" s="265"/>
      <c r="AP26" s="266"/>
      <c r="AQ26" s="308"/>
      <c r="AR26" s="308"/>
      <c r="AS26" s="308"/>
      <c r="AT26" s="308"/>
      <c r="AU26" s="308"/>
      <c r="AV26" s="285"/>
      <c r="AW26" s="285"/>
    </row>
    <row r="27" spans="1:49" ht="17.100000000000001" customHeight="1" x14ac:dyDescent="0.3">
      <c r="A27" s="286"/>
      <c r="B27" s="287"/>
      <c r="C27" s="288"/>
      <c r="D27" s="308"/>
      <c r="E27" s="308"/>
      <c r="F27" s="308"/>
      <c r="G27" s="308"/>
      <c r="H27" s="308"/>
      <c r="I27" s="293"/>
      <c r="J27" s="294"/>
      <c r="K27" s="297"/>
      <c r="L27" s="190"/>
      <c r="M27" s="190"/>
      <c r="N27" s="190"/>
      <c r="O27" s="297"/>
      <c r="P27" s="297"/>
      <c r="Q27" s="322"/>
      <c r="R27" s="242"/>
      <c r="S27" s="243"/>
      <c r="T27" s="243"/>
      <c r="U27" s="243"/>
      <c r="V27" s="244"/>
      <c r="W27" s="302"/>
      <c r="X27" s="302"/>
      <c r="Y27" s="19"/>
      <c r="Z27" s="286"/>
      <c r="AA27" s="287"/>
      <c r="AB27" s="288"/>
      <c r="AC27" s="308"/>
      <c r="AD27" s="308"/>
      <c r="AE27" s="308"/>
      <c r="AF27" s="308"/>
      <c r="AG27" s="308"/>
      <c r="AH27" s="309"/>
      <c r="AI27" s="310"/>
      <c r="AJ27" s="313" t="s">
        <v>17</v>
      </c>
      <c r="AK27" s="1"/>
      <c r="AL27" s="7" t="s">
        <v>16</v>
      </c>
      <c r="AM27" s="1"/>
      <c r="AN27" s="315" t="s">
        <v>18</v>
      </c>
      <c r="AO27" s="300"/>
      <c r="AP27" s="264"/>
      <c r="AQ27" s="242"/>
      <c r="AR27" s="243"/>
      <c r="AS27" s="243"/>
      <c r="AT27" s="243"/>
      <c r="AU27" s="244"/>
      <c r="AV27" s="302"/>
      <c r="AW27" s="302"/>
    </row>
    <row r="28" spans="1:49" ht="17.100000000000001" customHeight="1" x14ac:dyDescent="0.3">
      <c r="A28" s="286"/>
      <c r="B28" s="289"/>
      <c r="C28" s="290"/>
      <c r="D28" s="308"/>
      <c r="E28" s="308"/>
      <c r="F28" s="308"/>
      <c r="G28" s="308"/>
      <c r="H28" s="308"/>
      <c r="I28" s="295"/>
      <c r="J28" s="296"/>
      <c r="K28" s="298"/>
      <c r="L28" s="191"/>
      <c r="M28" s="191"/>
      <c r="N28" s="191"/>
      <c r="O28" s="298"/>
      <c r="P28" s="298"/>
      <c r="Q28" s="323"/>
      <c r="R28" s="245"/>
      <c r="S28" s="246"/>
      <c r="T28" s="246"/>
      <c r="U28" s="246"/>
      <c r="V28" s="247"/>
      <c r="W28" s="285"/>
      <c r="X28" s="285"/>
      <c r="Y28" s="19"/>
      <c r="Z28" s="286"/>
      <c r="AA28" s="289"/>
      <c r="AB28" s="290"/>
      <c r="AC28" s="308"/>
      <c r="AD28" s="308"/>
      <c r="AE28" s="308"/>
      <c r="AF28" s="308"/>
      <c r="AG28" s="308"/>
      <c r="AH28" s="311"/>
      <c r="AI28" s="312"/>
      <c r="AJ28" s="314"/>
      <c r="AK28" s="2"/>
      <c r="AL28" s="8" t="s">
        <v>16</v>
      </c>
      <c r="AM28" s="2"/>
      <c r="AN28" s="316"/>
      <c r="AO28" s="265"/>
      <c r="AP28" s="266"/>
      <c r="AQ28" s="245"/>
      <c r="AR28" s="246"/>
      <c r="AS28" s="246"/>
      <c r="AT28" s="246"/>
      <c r="AU28" s="247"/>
      <c r="AV28" s="285"/>
      <c r="AW28" s="285"/>
    </row>
    <row r="29" spans="1:49" ht="17.100000000000001" customHeight="1" x14ac:dyDescent="0.25">
      <c r="A29" s="195"/>
      <c r="B29" s="51" t="s">
        <v>40</v>
      </c>
      <c r="C29" s="20"/>
      <c r="D29" s="10"/>
      <c r="E29" s="11"/>
      <c r="F29" s="11"/>
      <c r="G29" s="11"/>
      <c r="H29" s="11"/>
      <c r="I29" s="12"/>
      <c r="K29" s="14"/>
      <c r="M29" s="15"/>
      <c r="O29" s="14"/>
      <c r="P29" s="11"/>
      <c r="Z29" s="195"/>
      <c r="AA29" s="195"/>
      <c r="AB29" s="20"/>
      <c r="AC29" s="10"/>
      <c r="AD29" s="11"/>
      <c r="AE29" s="11"/>
      <c r="AF29" s="11"/>
      <c r="AG29" s="11"/>
      <c r="AH29" s="12"/>
      <c r="AJ29" s="14"/>
      <c r="AL29" s="15"/>
      <c r="AN29" s="14"/>
      <c r="AO29" s="11"/>
    </row>
    <row r="30" spans="1:49" ht="17.100000000000001" customHeight="1" x14ac:dyDescent="0.25">
      <c r="A30" s="200"/>
      <c r="B30" s="200"/>
      <c r="Z30" s="200"/>
      <c r="AA30" s="200"/>
    </row>
    <row r="31" spans="1:49" ht="17.100000000000001" customHeight="1" x14ac:dyDescent="0.25">
      <c r="A31" s="299" t="s">
        <v>0</v>
      </c>
      <c r="B31" s="301">
        <v>44339</v>
      </c>
      <c r="C31" s="244"/>
      <c r="D31" s="300" t="str">
        <f>D17</f>
        <v>L</v>
      </c>
      <c r="E31" s="282"/>
      <c r="F31" s="282" t="s">
        <v>10</v>
      </c>
      <c r="G31" s="282"/>
      <c r="H31" s="282"/>
      <c r="I31" s="37"/>
      <c r="J31" s="282" t="s">
        <v>26</v>
      </c>
      <c r="K31" s="282"/>
      <c r="L31" s="282"/>
      <c r="M31" s="282"/>
      <c r="N31" s="282" t="s">
        <v>261</v>
      </c>
      <c r="O31" s="282"/>
      <c r="P31" s="282"/>
      <c r="Q31" s="282"/>
      <c r="R31" s="282"/>
      <c r="S31" s="282"/>
      <c r="T31" s="282"/>
      <c r="U31" s="282"/>
      <c r="V31" s="264"/>
      <c r="W31" s="284" t="s">
        <v>25</v>
      </c>
      <c r="X31" s="261" t="s">
        <v>2</v>
      </c>
      <c r="Y31" s="19"/>
      <c r="Z31" s="299" t="s">
        <v>0</v>
      </c>
      <c r="AA31" s="242" t="s">
        <v>1</v>
      </c>
      <c r="AB31" s="244"/>
      <c r="AC31" s="300" t="str">
        <f>AC17</f>
        <v>L</v>
      </c>
      <c r="AD31" s="282"/>
      <c r="AE31" s="282" t="s">
        <v>10</v>
      </c>
      <c r="AF31" s="282"/>
      <c r="AG31" s="282"/>
      <c r="AH31" s="37"/>
      <c r="AI31" s="282" t="s">
        <v>26</v>
      </c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64"/>
      <c r="AV31" s="284" t="s">
        <v>25</v>
      </c>
      <c r="AW31" s="261" t="s">
        <v>2</v>
      </c>
    </row>
    <row r="32" spans="1:49" ht="17.100000000000001" customHeight="1" x14ac:dyDescent="0.25">
      <c r="A32" s="299"/>
      <c r="B32" s="245"/>
      <c r="C32" s="247"/>
      <c r="D32" s="265"/>
      <c r="E32" s="283"/>
      <c r="F32" s="283"/>
      <c r="G32" s="283"/>
      <c r="H32" s="283"/>
      <c r="I32" s="201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66"/>
      <c r="W32" s="285"/>
      <c r="X32" s="285"/>
      <c r="Y32" s="19"/>
      <c r="Z32" s="299"/>
      <c r="AA32" s="245"/>
      <c r="AB32" s="247"/>
      <c r="AC32" s="265"/>
      <c r="AD32" s="283"/>
      <c r="AE32" s="283"/>
      <c r="AF32" s="283"/>
      <c r="AG32" s="283"/>
      <c r="AH32" s="201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66"/>
      <c r="AV32" s="285"/>
      <c r="AW32" s="285"/>
    </row>
    <row r="33" spans="1:49" ht="17.100000000000001" customHeight="1" x14ac:dyDescent="0.3">
      <c r="A33" s="286">
        <v>1</v>
      </c>
      <c r="B33" s="287">
        <v>0.41666666666666669</v>
      </c>
      <c r="C33" s="288"/>
      <c r="D33" s="291" t="str">
        <f>B6</f>
        <v>JFC青桐</v>
      </c>
      <c r="E33" s="291"/>
      <c r="F33" s="291"/>
      <c r="G33" s="291"/>
      <c r="H33" s="291"/>
      <c r="I33" s="293" t="str">
        <f t="shared" ref="I33" si="15">IF(L33:L34="","",(L33+L34))</f>
        <v/>
      </c>
      <c r="J33" s="294"/>
      <c r="K33" s="297" t="s">
        <v>17</v>
      </c>
      <c r="L33" s="190"/>
      <c r="M33" s="190" t="s">
        <v>16</v>
      </c>
      <c r="N33" s="190"/>
      <c r="O33" s="297" t="s">
        <v>18</v>
      </c>
      <c r="P33" s="303" t="str">
        <f t="shared" ref="P33" si="16">IF(N33:N34="","",(N33+N34))</f>
        <v/>
      </c>
      <c r="Q33" s="304"/>
      <c r="R33" s="300" t="str">
        <f>B8</f>
        <v>都留VMC</v>
      </c>
      <c r="S33" s="282"/>
      <c r="T33" s="282"/>
      <c r="U33" s="282"/>
      <c r="V33" s="264"/>
      <c r="W33" s="302" t="str">
        <f>B4</f>
        <v>韮崎SC</v>
      </c>
      <c r="X33" s="302" t="str">
        <f>B10</f>
        <v>甲府西Jr</v>
      </c>
      <c r="Y33" s="19"/>
      <c r="Z33" s="286">
        <v>1</v>
      </c>
      <c r="AA33" s="287">
        <v>0.41666666666666669</v>
      </c>
      <c r="AB33" s="288"/>
      <c r="AC33" s="307" t="str">
        <f>D33</f>
        <v>JFC青桐</v>
      </c>
      <c r="AD33" s="307"/>
      <c r="AE33" s="307"/>
      <c r="AF33" s="307"/>
      <c r="AG33" s="307"/>
      <c r="AH33" s="309"/>
      <c r="AI33" s="310"/>
      <c r="AJ33" s="313" t="s">
        <v>17</v>
      </c>
      <c r="AK33" s="1"/>
      <c r="AL33" s="7" t="s">
        <v>16</v>
      </c>
      <c r="AM33" s="1"/>
      <c r="AN33" s="315" t="s">
        <v>18</v>
      </c>
      <c r="AO33" s="300"/>
      <c r="AP33" s="264"/>
      <c r="AQ33" s="307" t="str">
        <f>R33</f>
        <v>都留VMC</v>
      </c>
      <c r="AR33" s="307"/>
      <c r="AS33" s="307"/>
      <c r="AT33" s="307"/>
      <c r="AU33" s="307"/>
      <c r="AV33" s="302" t="str">
        <f>W33</f>
        <v>韮崎SC</v>
      </c>
      <c r="AW33" s="302" t="str">
        <f t="shared" ref="AW33" si="17">X33</f>
        <v>甲府西Jr</v>
      </c>
    </row>
    <row r="34" spans="1:49" ht="17.100000000000001" customHeight="1" x14ac:dyDescent="0.3">
      <c r="A34" s="286"/>
      <c r="B34" s="289"/>
      <c r="C34" s="290"/>
      <c r="D34" s="292"/>
      <c r="E34" s="292"/>
      <c r="F34" s="292"/>
      <c r="G34" s="292"/>
      <c r="H34" s="292"/>
      <c r="I34" s="295"/>
      <c r="J34" s="296"/>
      <c r="K34" s="298"/>
      <c r="L34" s="191"/>
      <c r="M34" s="191" t="s">
        <v>16</v>
      </c>
      <c r="N34" s="191"/>
      <c r="O34" s="298"/>
      <c r="P34" s="305"/>
      <c r="Q34" s="306"/>
      <c r="R34" s="265"/>
      <c r="S34" s="283"/>
      <c r="T34" s="283"/>
      <c r="U34" s="283"/>
      <c r="V34" s="266"/>
      <c r="W34" s="285"/>
      <c r="X34" s="285"/>
      <c r="Y34" s="19"/>
      <c r="Z34" s="286"/>
      <c r="AA34" s="289"/>
      <c r="AB34" s="290"/>
      <c r="AC34" s="308"/>
      <c r="AD34" s="308"/>
      <c r="AE34" s="308"/>
      <c r="AF34" s="308"/>
      <c r="AG34" s="308"/>
      <c r="AH34" s="311"/>
      <c r="AI34" s="312"/>
      <c r="AJ34" s="314"/>
      <c r="AK34" s="2"/>
      <c r="AL34" s="8" t="s">
        <v>16</v>
      </c>
      <c r="AM34" s="2"/>
      <c r="AN34" s="316"/>
      <c r="AO34" s="265"/>
      <c r="AP34" s="266"/>
      <c r="AQ34" s="308"/>
      <c r="AR34" s="308"/>
      <c r="AS34" s="308"/>
      <c r="AT34" s="308"/>
      <c r="AU34" s="308"/>
      <c r="AV34" s="285"/>
      <c r="AW34" s="285"/>
    </row>
    <row r="35" spans="1:49" ht="17.100000000000001" customHeight="1" x14ac:dyDescent="0.3">
      <c r="A35" s="286">
        <v>2</v>
      </c>
      <c r="B35" s="287">
        <v>0.45833333333333331</v>
      </c>
      <c r="C35" s="288"/>
      <c r="D35" s="292" t="str">
        <f>B4</f>
        <v>韮崎SC</v>
      </c>
      <c r="E35" s="292"/>
      <c r="F35" s="292"/>
      <c r="G35" s="292"/>
      <c r="H35" s="292"/>
      <c r="I35" s="293" t="str">
        <f t="shared" ref="I35" si="18">IF(L35:L36="","",(L35+L36))</f>
        <v/>
      </c>
      <c r="J35" s="294"/>
      <c r="K35" s="297" t="s">
        <v>17</v>
      </c>
      <c r="L35" s="190"/>
      <c r="M35" s="190" t="s">
        <v>16</v>
      </c>
      <c r="N35" s="190"/>
      <c r="O35" s="297" t="s">
        <v>18</v>
      </c>
      <c r="P35" s="303" t="str">
        <f t="shared" ref="P35" si="19">IF(N35:N36="","",(N35+N36))</f>
        <v/>
      </c>
      <c r="Q35" s="304"/>
      <c r="R35" s="300" t="str">
        <f>B10</f>
        <v>甲府西Jr</v>
      </c>
      <c r="S35" s="282"/>
      <c r="T35" s="282"/>
      <c r="U35" s="282"/>
      <c r="V35" s="264"/>
      <c r="W35" s="302" t="str">
        <f>B6</f>
        <v>JFC青桐</v>
      </c>
      <c r="X35" s="302" t="str">
        <f>B8</f>
        <v>都留VMC</v>
      </c>
      <c r="Y35" s="19"/>
      <c r="Z35" s="286">
        <v>2</v>
      </c>
      <c r="AA35" s="287">
        <v>0.45833333333333331</v>
      </c>
      <c r="AB35" s="288"/>
      <c r="AC35" s="307" t="str">
        <f>D35</f>
        <v>韮崎SC</v>
      </c>
      <c r="AD35" s="307"/>
      <c r="AE35" s="307"/>
      <c r="AF35" s="307"/>
      <c r="AG35" s="307"/>
      <c r="AH35" s="309"/>
      <c r="AI35" s="310"/>
      <c r="AJ35" s="313" t="s">
        <v>17</v>
      </c>
      <c r="AK35" s="1"/>
      <c r="AL35" s="7" t="s">
        <v>16</v>
      </c>
      <c r="AM35" s="1"/>
      <c r="AN35" s="315" t="s">
        <v>18</v>
      </c>
      <c r="AO35" s="300"/>
      <c r="AP35" s="264"/>
      <c r="AQ35" s="307" t="str">
        <f>R35</f>
        <v>甲府西Jr</v>
      </c>
      <c r="AR35" s="307"/>
      <c r="AS35" s="307"/>
      <c r="AT35" s="307"/>
      <c r="AU35" s="307"/>
      <c r="AV35" s="302" t="str">
        <f>W35</f>
        <v>JFC青桐</v>
      </c>
      <c r="AW35" s="302" t="str">
        <f t="shared" ref="AW35" si="20">X35</f>
        <v>都留VMC</v>
      </c>
    </row>
    <row r="36" spans="1:49" ht="17.100000000000001" customHeight="1" x14ac:dyDescent="0.3">
      <c r="A36" s="286"/>
      <c r="B36" s="289"/>
      <c r="C36" s="290"/>
      <c r="D36" s="292"/>
      <c r="E36" s="292"/>
      <c r="F36" s="292"/>
      <c r="G36" s="292"/>
      <c r="H36" s="292"/>
      <c r="I36" s="295"/>
      <c r="J36" s="296"/>
      <c r="K36" s="298"/>
      <c r="L36" s="191"/>
      <c r="M36" s="191" t="s">
        <v>16</v>
      </c>
      <c r="N36" s="191"/>
      <c r="O36" s="298"/>
      <c r="P36" s="305"/>
      <c r="Q36" s="306"/>
      <c r="R36" s="265"/>
      <c r="S36" s="283"/>
      <c r="T36" s="283"/>
      <c r="U36" s="283"/>
      <c r="V36" s="266"/>
      <c r="W36" s="285"/>
      <c r="X36" s="285"/>
      <c r="Y36" s="19"/>
      <c r="Z36" s="286"/>
      <c r="AA36" s="289"/>
      <c r="AB36" s="290"/>
      <c r="AC36" s="308"/>
      <c r="AD36" s="308"/>
      <c r="AE36" s="308"/>
      <c r="AF36" s="308"/>
      <c r="AG36" s="308"/>
      <c r="AH36" s="311"/>
      <c r="AI36" s="312"/>
      <c r="AJ36" s="314"/>
      <c r="AK36" s="2"/>
      <c r="AL36" s="8" t="s">
        <v>16</v>
      </c>
      <c r="AM36" s="2"/>
      <c r="AN36" s="316"/>
      <c r="AO36" s="265"/>
      <c r="AP36" s="266"/>
      <c r="AQ36" s="308"/>
      <c r="AR36" s="308"/>
      <c r="AS36" s="308"/>
      <c r="AT36" s="308"/>
      <c r="AU36" s="308"/>
      <c r="AV36" s="285"/>
      <c r="AW36" s="285"/>
    </row>
    <row r="37" spans="1:49" ht="17.100000000000001" customHeight="1" x14ac:dyDescent="0.3">
      <c r="A37" s="399">
        <v>3</v>
      </c>
      <c r="B37" s="400">
        <v>0.49305555555555558</v>
      </c>
      <c r="C37" s="401"/>
      <c r="D37" s="404"/>
      <c r="E37" s="404"/>
      <c r="F37" s="404"/>
      <c r="G37" s="404"/>
      <c r="H37" s="404"/>
      <c r="I37" s="419"/>
      <c r="J37" s="420"/>
      <c r="K37" s="411" t="s">
        <v>17</v>
      </c>
      <c r="L37" s="224"/>
      <c r="M37" s="224" t="s">
        <v>16</v>
      </c>
      <c r="N37" s="224"/>
      <c r="O37" s="411" t="s">
        <v>18</v>
      </c>
      <c r="P37" s="411"/>
      <c r="Q37" s="412"/>
      <c r="R37" s="421"/>
      <c r="S37" s="414"/>
      <c r="T37" s="414"/>
      <c r="U37" s="414"/>
      <c r="V37" s="415"/>
      <c r="W37" s="395" t="s">
        <v>262</v>
      </c>
      <c r="X37" s="396"/>
      <c r="Y37" s="19"/>
      <c r="Z37" s="286">
        <v>3</v>
      </c>
      <c r="AA37" s="287">
        <v>0.5</v>
      </c>
      <c r="AB37" s="288"/>
      <c r="AC37" s="308"/>
      <c r="AD37" s="308"/>
      <c r="AE37" s="308"/>
      <c r="AF37" s="308"/>
      <c r="AG37" s="308"/>
      <c r="AH37" s="309"/>
      <c r="AI37" s="310"/>
      <c r="AJ37" s="313" t="s">
        <v>17</v>
      </c>
      <c r="AK37" s="1"/>
      <c r="AL37" s="7" t="s">
        <v>16</v>
      </c>
      <c r="AM37" s="1"/>
      <c r="AN37" s="315" t="s">
        <v>18</v>
      </c>
      <c r="AO37" s="300"/>
      <c r="AP37" s="264"/>
      <c r="AQ37" s="242"/>
      <c r="AR37" s="243"/>
      <c r="AS37" s="243"/>
      <c r="AT37" s="243"/>
      <c r="AU37" s="244"/>
      <c r="AV37" s="302"/>
      <c r="AW37" s="302"/>
    </row>
    <row r="38" spans="1:49" ht="17.100000000000001" customHeight="1" x14ac:dyDescent="0.3">
      <c r="A38" s="399"/>
      <c r="B38" s="402"/>
      <c r="C38" s="403"/>
      <c r="D38" s="404"/>
      <c r="E38" s="404"/>
      <c r="F38" s="404"/>
      <c r="G38" s="404"/>
      <c r="H38" s="404"/>
      <c r="I38" s="407"/>
      <c r="J38" s="408"/>
      <c r="K38" s="410"/>
      <c r="L38" s="225"/>
      <c r="M38" s="225" t="s">
        <v>16</v>
      </c>
      <c r="N38" s="225"/>
      <c r="O38" s="410"/>
      <c r="P38" s="410"/>
      <c r="Q38" s="413"/>
      <c r="R38" s="416"/>
      <c r="S38" s="417"/>
      <c r="T38" s="417"/>
      <c r="U38" s="417"/>
      <c r="V38" s="418"/>
      <c r="W38" s="397"/>
      <c r="X38" s="398"/>
      <c r="Y38" s="19"/>
      <c r="Z38" s="286"/>
      <c r="AA38" s="289"/>
      <c r="AB38" s="290"/>
      <c r="AC38" s="308"/>
      <c r="AD38" s="308"/>
      <c r="AE38" s="308"/>
      <c r="AF38" s="308"/>
      <c r="AG38" s="308"/>
      <c r="AH38" s="311"/>
      <c r="AI38" s="312"/>
      <c r="AJ38" s="314"/>
      <c r="AK38" s="2"/>
      <c r="AL38" s="8" t="s">
        <v>16</v>
      </c>
      <c r="AM38" s="2"/>
      <c r="AN38" s="316"/>
      <c r="AO38" s="265"/>
      <c r="AP38" s="266"/>
      <c r="AQ38" s="245"/>
      <c r="AR38" s="246"/>
      <c r="AS38" s="246"/>
      <c r="AT38" s="246"/>
      <c r="AU38" s="247"/>
      <c r="AV38" s="285"/>
      <c r="AW38" s="285"/>
    </row>
    <row r="39" spans="1:49" ht="17.100000000000001" customHeight="1" x14ac:dyDescent="0.3">
      <c r="A39" s="399">
        <v>4</v>
      </c>
      <c r="B39" s="400">
        <v>0.52777777777777779</v>
      </c>
      <c r="C39" s="401"/>
      <c r="D39" s="404" t="s">
        <v>222</v>
      </c>
      <c r="E39" s="404"/>
      <c r="F39" s="404"/>
      <c r="G39" s="404"/>
      <c r="H39" s="404"/>
      <c r="I39" s="405"/>
      <c r="J39" s="406"/>
      <c r="K39" s="409" t="s">
        <v>17</v>
      </c>
      <c r="L39" s="226"/>
      <c r="M39" s="226" t="s">
        <v>16</v>
      </c>
      <c r="N39" s="226"/>
      <c r="O39" s="409" t="s">
        <v>18</v>
      </c>
      <c r="P39" s="411"/>
      <c r="Q39" s="412"/>
      <c r="R39" s="395" t="s">
        <v>214</v>
      </c>
      <c r="S39" s="414"/>
      <c r="T39" s="414"/>
      <c r="U39" s="414"/>
      <c r="V39" s="415"/>
      <c r="W39" s="395" t="s">
        <v>262</v>
      </c>
      <c r="X39" s="396"/>
      <c r="Y39" s="19"/>
      <c r="Z39" s="286">
        <v>4</v>
      </c>
      <c r="AA39" s="287">
        <v>0.54166666666666663</v>
      </c>
      <c r="AB39" s="288"/>
      <c r="AC39" s="308"/>
      <c r="AD39" s="308"/>
      <c r="AE39" s="308"/>
      <c r="AF39" s="308"/>
      <c r="AG39" s="308"/>
      <c r="AH39" s="318"/>
      <c r="AI39" s="319"/>
      <c r="AJ39" s="320" t="s">
        <v>17</v>
      </c>
      <c r="AK39" s="200"/>
      <c r="AL39" s="9" t="s">
        <v>16</v>
      </c>
      <c r="AM39" s="200"/>
      <c r="AN39" s="321" t="s">
        <v>18</v>
      </c>
      <c r="AO39" s="300"/>
      <c r="AP39" s="264"/>
      <c r="AQ39" s="242"/>
      <c r="AR39" s="243"/>
      <c r="AS39" s="243"/>
      <c r="AT39" s="243"/>
      <c r="AU39" s="244"/>
      <c r="AV39" s="302"/>
      <c r="AW39" s="302"/>
    </row>
    <row r="40" spans="1:49" ht="17.100000000000001" customHeight="1" x14ac:dyDescent="0.3">
      <c r="A40" s="399"/>
      <c r="B40" s="402"/>
      <c r="C40" s="403"/>
      <c r="D40" s="404"/>
      <c r="E40" s="404"/>
      <c r="F40" s="404"/>
      <c r="G40" s="404"/>
      <c r="H40" s="404"/>
      <c r="I40" s="407"/>
      <c r="J40" s="408"/>
      <c r="K40" s="410"/>
      <c r="L40" s="225"/>
      <c r="M40" s="225" t="s">
        <v>16</v>
      </c>
      <c r="N40" s="225"/>
      <c r="O40" s="410"/>
      <c r="P40" s="410"/>
      <c r="Q40" s="413"/>
      <c r="R40" s="416"/>
      <c r="S40" s="417"/>
      <c r="T40" s="417"/>
      <c r="U40" s="417"/>
      <c r="V40" s="418"/>
      <c r="W40" s="397"/>
      <c r="X40" s="398"/>
      <c r="Y40" s="19"/>
      <c r="Z40" s="286"/>
      <c r="AA40" s="289"/>
      <c r="AB40" s="290"/>
      <c r="AC40" s="308"/>
      <c r="AD40" s="308"/>
      <c r="AE40" s="308"/>
      <c r="AF40" s="308"/>
      <c r="AG40" s="308"/>
      <c r="AH40" s="311"/>
      <c r="AI40" s="312"/>
      <c r="AJ40" s="314"/>
      <c r="AK40" s="2"/>
      <c r="AL40" s="8" t="s">
        <v>16</v>
      </c>
      <c r="AM40" s="2"/>
      <c r="AN40" s="316"/>
      <c r="AO40" s="265"/>
      <c r="AP40" s="266"/>
      <c r="AQ40" s="245"/>
      <c r="AR40" s="246"/>
      <c r="AS40" s="246"/>
      <c r="AT40" s="246"/>
      <c r="AU40" s="247"/>
      <c r="AV40" s="285"/>
      <c r="AW40" s="285"/>
    </row>
    <row r="41" spans="1:49" ht="17.100000000000001" customHeight="1" x14ac:dyDescent="0.3">
      <c r="A41" s="399">
        <v>5</v>
      </c>
      <c r="B41" s="400">
        <v>0.5625</v>
      </c>
      <c r="C41" s="401"/>
      <c r="D41" s="404" t="s">
        <v>225</v>
      </c>
      <c r="E41" s="404"/>
      <c r="F41" s="404"/>
      <c r="G41" s="404"/>
      <c r="H41" s="404"/>
      <c r="I41" s="405"/>
      <c r="J41" s="406"/>
      <c r="K41" s="409" t="s">
        <v>17</v>
      </c>
      <c r="L41" s="226"/>
      <c r="M41" s="226" t="s">
        <v>16</v>
      </c>
      <c r="N41" s="226"/>
      <c r="O41" s="409" t="s">
        <v>18</v>
      </c>
      <c r="P41" s="411"/>
      <c r="Q41" s="412"/>
      <c r="R41" s="395" t="s">
        <v>214</v>
      </c>
      <c r="S41" s="414"/>
      <c r="T41" s="414"/>
      <c r="U41" s="414"/>
      <c r="V41" s="415"/>
      <c r="W41" s="395" t="s">
        <v>262</v>
      </c>
      <c r="X41" s="396"/>
      <c r="Y41" s="19"/>
      <c r="Z41" s="286"/>
      <c r="AA41" s="287"/>
      <c r="AB41" s="288"/>
      <c r="AC41" s="308"/>
      <c r="AD41" s="308"/>
      <c r="AE41" s="308"/>
      <c r="AF41" s="308"/>
      <c r="AG41" s="308"/>
      <c r="AH41" s="309"/>
      <c r="AI41" s="310"/>
      <c r="AJ41" s="313" t="s">
        <v>17</v>
      </c>
      <c r="AK41" s="1"/>
      <c r="AL41" s="7" t="s">
        <v>16</v>
      </c>
      <c r="AM41" s="1"/>
      <c r="AN41" s="315" t="s">
        <v>18</v>
      </c>
      <c r="AO41" s="300"/>
      <c r="AP41" s="264"/>
      <c r="AQ41" s="242"/>
      <c r="AR41" s="243"/>
      <c r="AS41" s="243"/>
      <c r="AT41" s="243"/>
      <c r="AU41" s="244"/>
      <c r="AV41" s="302"/>
      <c r="AW41" s="302"/>
    </row>
    <row r="42" spans="1:49" ht="17.100000000000001" customHeight="1" x14ac:dyDescent="0.3">
      <c r="A42" s="399"/>
      <c r="B42" s="402"/>
      <c r="C42" s="403"/>
      <c r="D42" s="404"/>
      <c r="E42" s="404"/>
      <c r="F42" s="404"/>
      <c r="G42" s="404"/>
      <c r="H42" s="404"/>
      <c r="I42" s="407"/>
      <c r="J42" s="408"/>
      <c r="K42" s="410"/>
      <c r="L42" s="225"/>
      <c r="M42" s="225" t="s">
        <v>16</v>
      </c>
      <c r="N42" s="225"/>
      <c r="O42" s="410"/>
      <c r="P42" s="410"/>
      <c r="Q42" s="413"/>
      <c r="R42" s="416"/>
      <c r="S42" s="417"/>
      <c r="T42" s="417"/>
      <c r="U42" s="417"/>
      <c r="V42" s="418"/>
      <c r="W42" s="397"/>
      <c r="X42" s="398"/>
      <c r="Y42" s="19"/>
      <c r="Z42" s="286"/>
      <c r="AA42" s="289"/>
      <c r="AB42" s="290"/>
      <c r="AC42" s="308"/>
      <c r="AD42" s="308"/>
      <c r="AE42" s="308"/>
      <c r="AF42" s="308"/>
      <c r="AG42" s="308"/>
      <c r="AH42" s="311"/>
      <c r="AI42" s="312"/>
      <c r="AJ42" s="314"/>
      <c r="AK42" s="2"/>
      <c r="AL42" s="8" t="s">
        <v>16</v>
      </c>
      <c r="AM42" s="2"/>
      <c r="AN42" s="316"/>
      <c r="AO42" s="265"/>
      <c r="AP42" s="266"/>
      <c r="AQ42" s="245"/>
      <c r="AR42" s="246"/>
      <c r="AS42" s="246"/>
      <c r="AT42" s="246"/>
      <c r="AU42" s="247"/>
      <c r="AV42" s="285"/>
      <c r="AW42" s="285"/>
    </row>
    <row r="44" spans="1:49" ht="14.25" x14ac:dyDescent="0.25">
      <c r="B44" s="195"/>
      <c r="C44" s="28"/>
      <c r="D44" s="16"/>
      <c r="E44" s="16"/>
      <c r="F44" s="16"/>
      <c r="G44" s="16"/>
      <c r="H44" s="16"/>
      <c r="I44" s="193"/>
      <c r="J44" s="193"/>
      <c r="K44" s="194"/>
      <c r="L44" s="200"/>
      <c r="M44" s="9"/>
      <c r="N44" s="200"/>
      <c r="O44" s="195"/>
      <c r="P44" s="50"/>
      <c r="Q44" s="19"/>
      <c r="R44" s="19"/>
      <c r="S44" s="19"/>
      <c r="T44" s="19"/>
      <c r="U44" s="19"/>
      <c r="V44" s="19"/>
      <c r="W44" s="19"/>
      <c r="AA44" s="195"/>
      <c r="AB44" s="28"/>
      <c r="AC44" s="16"/>
      <c r="AD44" s="16"/>
      <c r="AE44" s="16"/>
      <c r="AF44" s="16"/>
      <c r="AG44" s="16"/>
      <c r="AH44" s="193"/>
      <c r="AI44" s="193"/>
      <c r="AJ44" s="194"/>
      <c r="AK44" s="200"/>
      <c r="AL44" s="9"/>
      <c r="AM44" s="200"/>
      <c r="AN44" s="195"/>
      <c r="AO44" s="50"/>
      <c r="AP44" s="19"/>
      <c r="AQ44" s="19"/>
      <c r="AR44" s="19"/>
      <c r="AS44" s="19"/>
      <c r="AT44" s="19"/>
      <c r="AU44" s="19"/>
      <c r="AV44" s="19"/>
    </row>
    <row r="45" spans="1:49" ht="14.25" x14ac:dyDescent="0.25">
      <c r="B45" s="195"/>
      <c r="C45" s="14"/>
      <c r="D45" s="11"/>
      <c r="E45" s="11"/>
      <c r="F45" s="11"/>
      <c r="G45" s="11"/>
      <c r="H45" s="11"/>
      <c r="K45" s="14"/>
      <c r="M45" s="15"/>
      <c r="O45" s="14"/>
      <c r="P45" s="11"/>
      <c r="Q45" s="11"/>
      <c r="R45" s="11"/>
      <c r="S45" s="11"/>
      <c r="T45" s="11"/>
      <c r="U45" s="11"/>
      <c r="V45" s="21"/>
      <c r="W45" s="21"/>
      <c r="AA45" s="195"/>
      <c r="AB45" s="14"/>
      <c r="AC45" s="11"/>
      <c r="AD45" s="11"/>
      <c r="AE45" s="11"/>
      <c r="AF45" s="11"/>
      <c r="AG45" s="11"/>
      <c r="AJ45" s="14"/>
      <c r="AL45" s="15"/>
      <c r="AN45" s="14"/>
      <c r="AO45" s="11"/>
      <c r="AP45" s="11"/>
      <c r="AQ45" s="11"/>
      <c r="AR45" s="11"/>
      <c r="AS45" s="11"/>
      <c r="AT45" s="11"/>
      <c r="AU45" s="21"/>
      <c r="AV45" s="21"/>
    </row>
    <row r="46" spans="1:49" ht="13.5" customHeight="1" x14ac:dyDescent="0.25">
      <c r="B46" s="195"/>
      <c r="C46" s="20"/>
      <c r="D46" s="10"/>
      <c r="E46" s="11"/>
      <c r="F46" s="11"/>
      <c r="G46" s="11"/>
      <c r="H46" s="11"/>
      <c r="I46" s="12"/>
      <c r="K46" s="14"/>
      <c r="M46" s="15"/>
      <c r="O46" s="14"/>
      <c r="P46" s="11"/>
      <c r="Q46" s="11"/>
      <c r="R46" s="11"/>
      <c r="S46" s="11"/>
      <c r="T46" s="11"/>
      <c r="U46" s="11"/>
      <c r="V46" s="11"/>
      <c r="W46" s="11"/>
      <c r="AA46" s="195"/>
      <c r="AB46" s="20"/>
      <c r="AC46" s="10"/>
      <c r="AD46" s="11"/>
      <c r="AE46" s="11"/>
      <c r="AF46" s="11"/>
      <c r="AG46" s="11"/>
      <c r="AH46" s="12"/>
      <c r="AJ46" s="14"/>
      <c r="AL46" s="15"/>
      <c r="AN46" s="14"/>
      <c r="AO46" s="11"/>
      <c r="AP46" s="11"/>
      <c r="AQ46" s="11"/>
      <c r="AR46" s="11"/>
      <c r="AS46" s="11"/>
      <c r="AT46" s="11"/>
      <c r="AU46" s="11"/>
      <c r="AV46" s="11"/>
    </row>
    <row r="47" spans="1:49" ht="14.25" x14ac:dyDescent="0.25">
      <c r="B47" s="195"/>
      <c r="C47" s="29"/>
      <c r="D47" s="30"/>
      <c r="E47" s="21"/>
      <c r="F47" s="21"/>
      <c r="G47" s="21"/>
      <c r="H47" s="21"/>
      <c r="I47" s="31"/>
      <c r="J47" s="22"/>
      <c r="K47" s="23"/>
      <c r="M47" s="15"/>
      <c r="O47" s="14"/>
      <c r="P47" s="21"/>
      <c r="Q47" s="21"/>
      <c r="R47" s="21"/>
      <c r="S47" s="21"/>
      <c r="T47" s="21"/>
      <c r="U47" s="21"/>
      <c r="V47" s="21"/>
      <c r="W47" s="21"/>
      <c r="AA47" s="195"/>
      <c r="AB47" s="29"/>
      <c r="AC47" s="30"/>
      <c r="AD47" s="21"/>
      <c r="AE47" s="21"/>
      <c r="AF47" s="21"/>
      <c r="AG47" s="21"/>
      <c r="AH47" s="31"/>
      <c r="AI47" s="22"/>
      <c r="AJ47" s="23"/>
      <c r="AL47" s="15"/>
      <c r="AN47" s="14"/>
      <c r="AO47" s="21"/>
      <c r="AP47" s="21"/>
      <c r="AQ47" s="21"/>
      <c r="AR47" s="21"/>
      <c r="AS47" s="21"/>
      <c r="AT47" s="21"/>
      <c r="AU47" s="21"/>
      <c r="AV47" s="21"/>
    </row>
    <row r="48" spans="1:49" ht="14.25" x14ac:dyDescent="0.25">
      <c r="B48" s="195"/>
      <c r="C48" s="24"/>
      <c r="D48" s="21"/>
      <c r="E48" s="21"/>
      <c r="F48" s="21"/>
      <c r="G48" s="21"/>
      <c r="H48" s="21"/>
      <c r="I48" s="22"/>
      <c r="J48" s="22"/>
      <c r="K48" s="23"/>
      <c r="M48" s="15"/>
      <c r="O48" s="14"/>
      <c r="P48" s="21"/>
      <c r="Q48" s="21"/>
      <c r="R48" s="21"/>
      <c r="S48" s="21"/>
      <c r="T48" s="21"/>
      <c r="U48" s="21"/>
      <c r="V48" s="21"/>
      <c r="W48" s="21"/>
      <c r="AA48" s="195"/>
      <c r="AB48" s="24"/>
      <c r="AC48" s="21"/>
      <c r="AD48" s="21"/>
      <c r="AE48" s="21"/>
      <c r="AF48" s="21"/>
      <c r="AG48" s="21"/>
      <c r="AH48" s="22"/>
      <c r="AI48" s="22"/>
      <c r="AJ48" s="23"/>
      <c r="AL48" s="15"/>
      <c r="AN48" s="14"/>
      <c r="AO48" s="21"/>
      <c r="AP48" s="21"/>
      <c r="AQ48" s="21"/>
      <c r="AR48" s="21"/>
      <c r="AS48" s="21"/>
      <c r="AT48" s="21"/>
      <c r="AU48" s="21"/>
      <c r="AV48" s="21"/>
    </row>
    <row r="49" spans="2:48" ht="14.25" x14ac:dyDescent="0.25">
      <c r="B49" s="195"/>
      <c r="C49" s="29"/>
      <c r="D49" s="30"/>
      <c r="E49" s="21"/>
      <c r="F49" s="21"/>
      <c r="G49" s="21"/>
      <c r="H49" s="21"/>
      <c r="I49" s="31"/>
      <c r="J49" s="22"/>
      <c r="K49" s="23"/>
      <c r="M49" s="15"/>
      <c r="O49" s="14"/>
      <c r="P49" s="21"/>
      <c r="Q49" s="21"/>
      <c r="R49" s="21"/>
      <c r="S49" s="21"/>
      <c r="T49" s="21"/>
      <c r="U49" s="21"/>
      <c r="V49" s="21"/>
      <c r="W49" s="21"/>
      <c r="AA49" s="195"/>
      <c r="AB49" s="29"/>
      <c r="AC49" s="30"/>
      <c r="AD49" s="21"/>
      <c r="AE49" s="21"/>
      <c r="AF49" s="21"/>
      <c r="AG49" s="21"/>
      <c r="AH49" s="31"/>
      <c r="AI49" s="22"/>
      <c r="AJ49" s="23"/>
      <c r="AL49" s="15"/>
      <c r="AN49" s="14"/>
      <c r="AO49" s="21"/>
      <c r="AP49" s="21"/>
      <c r="AQ49" s="21"/>
      <c r="AR49" s="21"/>
      <c r="AS49" s="21"/>
      <c r="AT49" s="21"/>
      <c r="AU49" s="21"/>
      <c r="AV49" s="21"/>
    </row>
    <row r="50" spans="2:48" ht="14.25" x14ac:dyDescent="0.25">
      <c r="B50" s="195"/>
      <c r="C50" s="24"/>
      <c r="D50" s="21"/>
      <c r="E50" s="21"/>
      <c r="F50" s="21"/>
      <c r="G50" s="21"/>
      <c r="H50" s="21"/>
      <c r="I50" s="22"/>
      <c r="J50" s="22"/>
      <c r="K50" s="23"/>
      <c r="M50" s="15"/>
      <c r="O50" s="14"/>
      <c r="P50" s="21"/>
      <c r="Q50" s="21"/>
      <c r="R50" s="21"/>
      <c r="S50" s="21"/>
      <c r="T50" s="21"/>
      <c r="U50" s="21"/>
      <c r="V50" s="21"/>
      <c r="W50" s="21"/>
      <c r="AA50" s="195"/>
      <c r="AB50" s="24"/>
      <c r="AC50" s="21"/>
      <c r="AD50" s="21"/>
      <c r="AE50" s="21"/>
      <c r="AF50" s="21"/>
      <c r="AG50" s="21"/>
      <c r="AH50" s="22"/>
      <c r="AI50" s="22"/>
      <c r="AJ50" s="23"/>
      <c r="AL50" s="15"/>
      <c r="AN50" s="14"/>
      <c r="AO50" s="21"/>
      <c r="AP50" s="21"/>
      <c r="AQ50" s="21"/>
      <c r="AR50" s="21"/>
      <c r="AS50" s="21"/>
      <c r="AT50" s="21"/>
      <c r="AU50" s="21"/>
      <c r="AV50" s="21"/>
    </row>
  </sheetData>
  <mergeCells count="358">
    <mergeCell ref="A1:B1"/>
    <mergeCell ref="C1:E1"/>
    <mergeCell ref="Z1:AA1"/>
    <mergeCell ref="AB1:AD1"/>
    <mergeCell ref="B2:C3"/>
    <mergeCell ref="D2:F3"/>
    <mergeCell ref="G2:I3"/>
    <mergeCell ref="J2:L3"/>
    <mergeCell ref="M2:O3"/>
    <mergeCell ref="P2:R3"/>
    <mergeCell ref="AI2:AK3"/>
    <mergeCell ref="AL2:AN3"/>
    <mergeCell ref="AO2:AQ3"/>
    <mergeCell ref="AR2:AS3"/>
    <mergeCell ref="AT2:AU3"/>
    <mergeCell ref="AW2:AW3"/>
    <mergeCell ref="S2:T3"/>
    <mergeCell ref="U2:V3"/>
    <mergeCell ref="X2:X3"/>
    <mergeCell ref="AA2:AB3"/>
    <mergeCell ref="AC2:AE3"/>
    <mergeCell ref="AF2:AH3"/>
    <mergeCell ref="X6:X7"/>
    <mergeCell ref="Y6:Y7"/>
    <mergeCell ref="AO4:AQ5"/>
    <mergeCell ref="AR4:AS5"/>
    <mergeCell ref="AT4:AU5"/>
    <mergeCell ref="AV4:AV5"/>
    <mergeCell ref="AW4:AW5"/>
    <mergeCell ref="G5:I5"/>
    <mergeCell ref="J5:L5"/>
    <mergeCell ref="M5:O5"/>
    <mergeCell ref="AF5:AH5"/>
    <mergeCell ref="AI5:AK5"/>
    <mergeCell ref="W4:W5"/>
    <mergeCell ref="X4:X5"/>
    <mergeCell ref="Y4:Y5"/>
    <mergeCell ref="Z4:Z5"/>
    <mergeCell ref="AA4:AB5"/>
    <mergeCell ref="AC4:AE5"/>
    <mergeCell ref="P4:R5"/>
    <mergeCell ref="S4:T5"/>
    <mergeCell ref="U4:V5"/>
    <mergeCell ref="AL5:AN5"/>
    <mergeCell ref="A4:A5"/>
    <mergeCell ref="B4:C5"/>
    <mergeCell ref="D4:F5"/>
    <mergeCell ref="AV6:AV7"/>
    <mergeCell ref="AW6:AW7"/>
    <mergeCell ref="D7:F7"/>
    <mergeCell ref="J7:L7"/>
    <mergeCell ref="M7:O7"/>
    <mergeCell ref="AC7:AE7"/>
    <mergeCell ref="AI7:AK7"/>
    <mergeCell ref="AL7:AN7"/>
    <mergeCell ref="Z6:Z7"/>
    <mergeCell ref="AA6:AB7"/>
    <mergeCell ref="AF6:AH7"/>
    <mergeCell ref="AO6:AQ7"/>
    <mergeCell ref="AR6:AS7"/>
    <mergeCell ref="AT6:AU7"/>
    <mergeCell ref="A6:A7"/>
    <mergeCell ref="B6:C7"/>
    <mergeCell ref="G6:I7"/>
    <mergeCell ref="P6:R7"/>
    <mergeCell ref="S6:T7"/>
    <mergeCell ref="U6:V7"/>
    <mergeCell ref="W6:W7"/>
    <mergeCell ref="AO8:AQ9"/>
    <mergeCell ref="AR8:AS9"/>
    <mergeCell ref="AT8:AU9"/>
    <mergeCell ref="AV8:AV9"/>
    <mergeCell ref="AW8:AW9"/>
    <mergeCell ref="D9:F9"/>
    <mergeCell ref="G9:I9"/>
    <mergeCell ref="M9:O9"/>
    <mergeCell ref="AC9:AE9"/>
    <mergeCell ref="AF9:AH9"/>
    <mergeCell ref="W8:W9"/>
    <mergeCell ref="X8:X9"/>
    <mergeCell ref="Y8:Y9"/>
    <mergeCell ref="Z8:Z9"/>
    <mergeCell ref="AA8:AB9"/>
    <mergeCell ref="AI8:AK9"/>
    <mergeCell ref="J8:L9"/>
    <mergeCell ref="P8:R9"/>
    <mergeCell ref="S8:T9"/>
    <mergeCell ref="U8:V9"/>
    <mergeCell ref="AL9:AN9"/>
    <mergeCell ref="A8:A9"/>
    <mergeCell ref="B8:C9"/>
    <mergeCell ref="AW10:AW11"/>
    <mergeCell ref="D11:F11"/>
    <mergeCell ref="G11:I11"/>
    <mergeCell ref="J11:L11"/>
    <mergeCell ref="AC11:AE11"/>
    <mergeCell ref="AF11:AH11"/>
    <mergeCell ref="AI11:AK11"/>
    <mergeCell ref="Z10:Z11"/>
    <mergeCell ref="AA10:AB11"/>
    <mergeCell ref="AL10:AN11"/>
    <mergeCell ref="AO10:AQ11"/>
    <mergeCell ref="AR10:AS11"/>
    <mergeCell ref="AT10:AU11"/>
    <mergeCell ref="A10:A11"/>
    <mergeCell ref="B10:C11"/>
    <mergeCell ref="M10:O11"/>
    <mergeCell ref="P10:R11"/>
    <mergeCell ref="S10:T11"/>
    <mergeCell ref="U10:V11"/>
    <mergeCell ref="W10:W11"/>
    <mergeCell ref="X10:X11"/>
    <mergeCell ref="Y10:Y11"/>
    <mergeCell ref="B13:U13"/>
    <mergeCell ref="B14:C14"/>
    <mergeCell ref="D14:E14"/>
    <mergeCell ref="F14:I14"/>
    <mergeCell ref="J14:K14"/>
    <mergeCell ref="L14:O14"/>
    <mergeCell ref="P14:Q14"/>
    <mergeCell ref="R14:U14"/>
    <mergeCell ref="AV10:AV11"/>
    <mergeCell ref="R15:U15"/>
    <mergeCell ref="A17:A18"/>
    <mergeCell ref="B17:C18"/>
    <mergeCell ref="D17:E18"/>
    <mergeCell ref="F17:H18"/>
    <mergeCell ref="J17:M18"/>
    <mergeCell ref="N17:V18"/>
    <mergeCell ref="B15:C15"/>
    <mergeCell ref="D15:E15"/>
    <mergeCell ref="F15:I15"/>
    <mergeCell ref="J15:K15"/>
    <mergeCell ref="L15:O15"/>
    <mergeCell ref="P15:Q15"/>
    <mergeCell ref="AI17:AL18"/>
    <mergeCell ref="AM17:AU18"/>
    <mergeCell ref="AV17:AV18"/>
    <mergeCell ref="AW17:AW18"/>
    <mergeCell ref="A19:A20"/>
    <mergeCell ref="B19:C20"/>
    <mergeCell ref="D19:H20"/>
    <mergeCell ref="I19:J20"/>
    <mergeCell ref="K19:K20"/>
    <mergeCell ref="O19:O20"/>
    <mergeCell ref="W17:W18"/>
    <mergeCell ref="X17:X18"/>
    <mergeCell ref="Z17:Z18"/>
    <mergeCell ref="AA17:AB18"/>
    <mergeCell ref="AC17:AD18"/>
    <mergeCell ref="AE17:AG18"/>
    <mergeCell ref="AV19:AV20"/>
    <mergeCell ref="AW19:AW20"/>
    <mergeCell ref="AH19:AI20"/>
    <mergeCell ref="AJ19:AJ20"/>
    <mergeCell ref="AN19:AN20"/>
    <mergeCell ref="AO19:AP20"/>
    <mergeCell ref="AQ19:AU20"/>
    <mergeCell ref="A21:A22"/>
    <mergeCell ref="B21:C22"/>
    <mergeCell ref="D21:H22"/>
    <mergeCell ref="I21:J22"/>
    <mergeCell ref="K21:K22"/>
    <mergeCell ref="O21:O22"/>
    <mergeCell ref="P21:Q22"/>
    <mergeCell ref="R21:V22"/>
    <mergeCell ref="AC19:AG20"/>
    <mergeCell ref="P19:Q20"/>
    <mergeCell ref="R19:V20"/>
    <mergeCell ref="W19:W20"/>
    <mergeCell ref="X19:X20"/>
    <mergeCell ref="Z19:Z20"/>
    <mergeCell ref="AA19:AB20"/>
    <mergeCell ref="AJ21:AJ22"/>
    <mergeCell ref="AN21:AN22"/>
    <mergeCell ref="AO21:AP22"/>
    <mergeCell ref="AQ21:AU22"/>
    <mergeCell ref="AV21:AV22"/>
    <mergeCell ref="AW21:AW22"/>
    <mergeCell ref="W21:W22"/>
    <mergeCell ref="X21:X22"/>
    <mergeCell ref="Z21:Z22"/>
    <mergeCell ref="AA21:AB22"/>
    <mergeCell ref="AC21:AG22"/>
    <mergeCell ref="AH21:AI22"/>
    <mergeCell ref="A25:A26"/>
    <mergeCell ref="B25:C26"/>
    <mergeCell ref="D25:H26"/>
    <mergeCell ref="I25:J26"/>
    <mergeCell ref="K25:K26"/>
    <mergeCell ref="O25:O26"/>
    <mergeCell ref="P25:Q26"/>
    <mergeCell ref="R25:V26"/>
    <mergeCell ref="AC23:AG24"/>
    <mergeCell ref="P23:Q24"/>
    <mergeCell ref="R23:V24"/>
    <mergeCell ref="W23:W24"/>
    <mergeCell ref="X23:X24"/>
    <mergeCell ref="Z23:Z24"/>
    <mergeCell ref="AA23:AB24"/>
    <mergeCell ref="A23:A24"/>
    <mergeCell ref="B23:C24"/>
    <mergeCell ref="D23:H24"/>
    <mergeCell ref="I23:J24"/>
    <mergeCell ref="K23:K24"/>
    <mergeCell ref="O23:O24"/>
    <mergeCell ref="AW25:AW26"/>
    <mergeCell ref="W25:W26"/>
    <mergeCell ref="X25:X26"/>
    <mergeCell ref="Z25:Z26"/>
    <mergeCell ref="AA25:AB26"/>
    <mergeCell ref="AC25:AG26"/>
    <mergeCell ref="AH25:AI26"/>
    <mergeCell ref="AV23:AV24"/>
    <mergeCell ref="AW23:AW24"/>
    <mergeCell ref="AH23:AI24"/>
    <mergeCell ref="AJ23:AJ24"/>
    <mergeCell ref="AN23:AN24"/>
    <mergeCell ref="AO23:AP24"/>
    <mergeCell ref="AQ23:AU24"/>
    <mergeCell ref="D27:H28"/>
    <mergeCell ref="I27:J28"/>
    <mergeCell ref="K27:K28"/>
    <mergeCell ref="O27:O28"/>
    <mergeCell ref="AJ25:AJ26"/>
    <mergeCell ref="AN25:AN26"/>
    <mergeCell ref="AO25:AP26"/>
    <mergeCell ref="AQ25:AU26"/>
    <mergeCell ref="AV25:AV26"/>
    <mergeCell ref="AV27:AV28"/>
    <mergeCell ref="AW27:AW28"/>
    <mergeCell ref="A31:A32"/>
    <mergeCell ref="B31:C32"/>
    <mergeCell ref="D31:E32"/>
    <mergeCell ref="F31:H32"/>
    <mergeCell ref="J31:M32"/>
    <mergeCell ref="N31:V32"/>
    <mergeCell ref="W31:W32"/>
    <mergeCell ref="X31:X32"/>
    <mergeCell ref="AC27:AG28"/>
    <mergeCell ref="AH27:AI28"/>
    <mergeCell ref="AJ27:AJ28"/>
    <mergeCell ref="AN27:AN28"/>
    <mergeCell ref="AO27:AP28"/>
    <mergeCell ref="AQ27:AU28"/>
    <mergeCell ref="P27:Q28"/>
    <mergeCell ref="R27:V28"/>
    <mergeCell ref="W27:W28"/>
    <mergeCell ref="X27:X28"/>
    <mergeCell ref="Z27:Z28"/>
    <mergeCell ref="AA27:AB28"/>
    <mergeCell ref="A27:A28"/>
    <mergeCell ref="B27:C28"/>
    <mergeCell ref="AV31:AV32"/>
    <mergeCell ref="AW31:AW32"/>
    <mergeCell ref="A33:A34"/>
    <mergeCell ref="B33:C34"/>
    <mergeCell ref="D33:H34"/>
    <mergeCell ref="I33:J34"/>
    <mergeCell ref="K33:K34"/>
    <mergeCell ref="O33:O34"/>
    <mergeCell ref="P33:Q34"/>
    <mergeCell ref="R33:V34"/>
    <mergeCell ref="Z31:Z32"/>
    <mergeCell ref="AA31:AB32"/>
    <mergeCell ref="AC31:AD32"/>
    <mergeCell ref="AE31:AG32"/>
    <mergeCell ref="AI31:AL32"/>
    <mergeCell ref="AM31:AU32"/>
    <mergeCell ref="AJ33:AJ34"/>
    <mergeCell ref="AN33:AN34"/>
    <mergeCell ref="AO33:AP34"/>
    <mergeCell ref="AQ33:AU34"/>
    <mergeCell ref="AV33:AV34"/>
    <mergeCell ref="AW33:AW34"/>
    <mergeCell ref="W33:W34"/>
    <mergeCell ref="X33:X34"/>
    <mergeCell ref="Z33:Z34"/>
    <mergeCell ref="AA33:AB34"/>
    <mergeCell ref="AC33:AG34"/>
    <mergeCell ref="AH33:AI34"/>
    <mergeCell ref="A37:A38"/>
    <mergeCell ref="B37:C38"/>
    <mergeCell ref="D37:H38"/>
    <mergeCell ref="I37:J38"/>
    <mergeCell ref="K37:K38"/>
    <mergeCell ref="O37:O38"/>
    <mergeCell ref="P37:Q38"/>
    <mergeCell ref="R37:V38"/>
    <mergeCell ref="AC35:AG36"/>
    <mergeCell ref="P35:Q36"/>
    <mergeCell ref="R35:V36"/>
    <mergeCell ref="W35:W36"/>
    <mergeCell ref="X35:X36"/>
    <mergeCell ref="Z35:Z36"/>
    <mergeCell ref="AA35:AB36"/>
    <mergeCell ref="A35:A36"/>
    <mergeCell ref="B35:C36"/>
    <mergeCell ref="D35:H36"/>
    <mergeCell ref="I35:J36"/>
    <mergeCell ref="K35:K36"/>
    <mergeCell ref="O35:O36"/>
    <mergeCell ref="AW37:AW38"/>
    <mergeCell ref="Z37:Z38"/>
    <mergeCell ref="AA37:AB38"/>
    <mergeCell ref="AC37:AG38"/>
    <mergeCell ref="AH37:AI38"/>
    <mergeCell ref="AV35:AV36"/>
    <mergeCell ref="AW35:AW36"/>
    <mergeCell ref="AH35:AI36"/>
    <mergeCell ref="AJ35:AJ36"/>
    <mergeCell ref="AN35:AN36"/>
    <mergeCell ref="AO35:AP36"/>
    <mergeCell ref="AQ35:AU36"/>
    <mergeCell ref="AV37:AV38"/>
    <mergeCell ref="W37:X38"/>
    <mergeCell ref="D39:H40"/>
    <mergeCell ref="I39:J40"/>
    <mergeCell ref="K39:K40"/>
    <mergeCell ref="O39:O40"/>
    <mergeCell ref="AJ37:AJ38"/>
    <mergeCell ref="AN37:AN38"/>
    <mergeCell ref="AO37:AP38"/>
    <mergeCell ref="AQ37:AU38"/>
    <mergeCell ref="AV39:AV40"/>
    <mergeCell ref="W39:X40"/>
    <mergeCell ref="AW39:AW40"/>
    <mergeCell ref="A41:A42"/>
    <mergeCell ref="B41:C42"/>
    <mergeCell ref="D41:H42"/>
    <mergeCell ref="I41:J42"/>
    <mergeCell ref="K41:K42"/>
    <mergeCell ref="O41:O42"/>
    <mergeCell ref="P41:Q42"/>
    <mergeCell ref="R41:V42"/>
    <mergeCell ref="AC39:AG40"/>
    <mergeCell ref="AH39:AI40"/>
    <mergeCell ref="AJ39:AJ40"/>
    <mergeCell ref="AN39:AN40"/>
    <mergeCell ref="AO39:AP40"/>
    <mergeCell ref="AQ39:AU40"/>
    <mergeCell ref="P39:Q40"/>
    <mergeCell ref="R39:V40"/>
    <mergeCell ref="Z39:Z40"/>
    <mergeCell ref="AA39:AB40"/>
    <mergeCell ref="A39:A40"/>
    <mergeCell ref="B39:C40"/>
    <mergeCell ref="AJ41:AJ42"/>
    <mergeCell ref="W41:X42"/>
    <mergeCell ref="AN41:AN42"/>
    <mergeCell ref="AO41:AP42"/>
    <mergeCell ref="AQ41:AU42"/>
    <mergeCell ref="AV41:AV42"/>
    <mergeCell ref="AW41:AW42"/>
    <mergeCell ref="Z41:Z42"/>
    <mergeCell ref="AA41:AB42"/>
    <mergeCell ref="AC41:AG42"/>
    <mergeCell ref="AH41:AI42"/>
  </mergeCells>
  <phoneticPr fontId="4"/>
  <pageMargins left="0.78740157480314965" right="0.78740157480314965" top="0.98425196850393704" bottom="0.98425196850393704" header="0.51181102362204722" footer="0.51181102362204722"/>
  <pageSetup paperSize="9" scale="94" orientation="portrait" horizontalDpi="4294967293" r:id="rId1"/>
  <headerFooter alignWithMargins="0">
    <oddHeader>&amp;C&amp;"ＭＳ Ｐゴシック,太字"&amp;16 2021Nanahocup山梨県U-12サッカー大会
（第45回関東大会山梨県予選）</oddHeader>
    <oddFooter>&amp;C&amp;12試合結果・警告退場の報告は午後4時までに下記ＦＡＸ番号へご報告ください。
4種広報部ＦＡＸ055-251-7164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C742F-7874-4B83-B616-B0C93EB5091D}">
  <sheetPr>
    <tabColor rgb="FF00FFFF"/>
  </sheetPr>
  <dimension ref="A1:AW50"/>
  <sheetViews>
    <sheetView view="pageLayout" topLeftCell="A18" zoomScaleNormal="100" workbookViewId="0">
      <selection activeCell="R37" sqref="R37:V38"/>
    </sheetView>
  </sheetViews>
  <sheetFormatPr defaultColWidth="9" defaultRowHeight="12.75" x14ac:dyDescent="0.25"/>
  <cols>
    <col min="1" max="1" width="3.1328125" style="13" customWidth="1"/>
    <col min="2" max="2" width="3" style="13" customWidth="1"/>
    <col min="3" max="3" width="8.265625" style="13" customWidth="1"/>
    <col min="4" max="22" width="3" style="13" customWidth="1"/>
    <col min="23" max="24" width="7" style="13" customWidth="1"/>
    <col min="25" max="25" width="12.59765625" style="200" customWidth="1"/>
    <col min="26" max="26" width="3.1328125" style="13" customWidth="1"/>
    <col min="27" max="27" width="3" style="13" customWidth="1"/>
    <col min="28" max="28" width="8.265625" style="13" customWidth="1"/>
    <col min="29" max="47" width="2.46484375" style="13" customWidth="1"/>
    <col min="48" max="48" width="5.59765625" style="13" customWidth="1"/>
    <col min="49" max="49" width="5.265625" style="13" customWidth="1"/>
    <col min="50" max="16384" width="9" style="13"/>
  </cols>
  <sheetData>
    <row r="1" spans="1:49" ht="34.5" customHeight="1" x14ac:dyDescent="0.25">
      <c r="A1" s="236" t="s">
        <v>190</v>
      </c>
      <c r="B1" s="236"/>
      <c r="C1" s="237" t="s">
        <v>10</v>
      </c>
      <c r="D1" s="237"/>
      <c r="E1" s="237"/>
      <c r="F1" s="32"/>
      <c r="G1" s="32"/>
      <c r="H1" s="32"/>
      <c r="I1" s="32"/>
      <c r="J1" s="32"/>
      <c r="K1" s="32"/>
      <c r="L1" s="32"/>
      <c r="M1" s="32"/>
      <c r="N1" s="32"/>
      <c r="O1" s="32"/>
      <c r="P1" s="2"/>
      <c r="Q1" s="2"/>
      <c r="R1" s="2"/>
      <c r="S1" s="2"/>
      <c r="T1" s="2"/>
      <c r="U1" s="2"/>
      <c r="V1" s="2"/>
      <c r="W1" s="2"/>
      <c r="X1" s="2"/>
      <c r="Z1" s="236" t="s">
        <v>190</v>
      </c>
      <c r="AA1" s="236"/>
      <c r="AB1" s="237" t="s">
        <v>10</v>
      </c>
      <c r="AC1" s="237"/>
      <c r="AD1" s="237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2"/>
      <c r="AP1" s="2"/>
      <c r="AQ1" s="2"/>
      <c r="AR1" s="2"/>
      <c r="AS1" s="2"/>
      <c r="AT1" s="2"/>
      <c r="AU1" s="2"/>
      <c r="AV1" s="2"/>
      <c r="AW1" s="2"/>
    </row>
    <row r="2" spans="1:49" ht="17.100000000000001" customHeight="1" x14ac:dyDescent="0.25">
      <c r="A2" s="33"/>
      <c r="B2" s="238" t="str">
        <f>A1</f>
        <v>M</v>
      </c>
      <c r="C2" s="239"/>
      <c r="D2" s="242" t="str">
        <f>B4</f>
        <v>フォルトゥナU-12</v>
      </c>
      <c r="E2" s="243"/>
      <c r="F2" s="244"/>
      <c r="G2" s="242" t="str">
        <f>B6</f>
        <v>エイブルSC</v>
      </c>
      <c r="H2" s="243"/>
      <c r="I2" s="244"/>
      <c r="J2" s="242" t="str">
        <f>B8</f>
        <v>玉穂FC</v>
      </c>
      <c r="K2" s="243"/>
      <c r="L2" s="244"/>
      <c r="M2" s="242" t="str">
        <f>B10</f>
        <v>FC.PARTIRE</v>
      </c>
      <c r="N2" s="243"/>
      <c r="O2" s="244"/>
      <c r="P2" s="248" t="s">
        <v>12</v>
      </c>
      <c r="Q2" s="248"/>
      <c r="R2" s="248"/>
      <c r="S2" s="249" t="s">
        <v>13</v>
      </c>
      <c r="T2" s="249"/>
      <c r="U2" s="249" t="s">
        <v>21</v>
      </c>
      <c r="V2" s="249"/>
      <c r="W2" s="34" t="s">
        <v>22</v>
      </c>
      <c r="X2" s="251" t="s">
        <v>11</v>
      </c>
      <c r="Y2" s="18"/>
      <c r="Z2" s="33"/>
      <c r="AA2" s="252" t="str">
        <f>Z1</f>
        <v>M</v>
      </c>
      <c r="AB2" s="239"/>
      <c r="AC2" s="242" t="str">
        <f>AA4</f>
        <v>フォルトゥナU-12</v>
      </c>
      <c r="AD2" s="243"/>
      <c r="AE2" s="244"/>
      <c r="AF2" s="242" t="str">
        <f>AA6</f>
        <v>エイブルSC</v>
      </c>
      <c r="AG2" s="243"/>
      <c r="AH2" s="244"/>
      <c r="AI2" s="242" t="str">
        <f>AA8</f>
        <v>玉穂FC</v>
      </c>
      <c r="AJ2" s="243"/>
      <c r="AK2" s="244"/>
      <c r="AL2" s="242" t="str">
        <f>AA10</f>
        <v>FC.PARTIRE</v>
      </c>
      <c r="AM2" s="243"/>
      <c r="AN2" s="244"/>
      <c r="AO2" s="248" t="s">
        <v>12</v>
      </c>
      <c r="AP2" s="248"/>
      <c r="AQ2" s="248"/>
      <c r="AR2" s="249" t="s">
        <v>13</v>
      </c>
      <c r="AS2" s="249"/>
      <c r="AT2" s="249" t="s">
        <v>21</v>
      </c>
      <c r="AU2" s="249"/>
      <c r="AV2" s="34" t="s">
        <v>22</v>
      </c>
      <c r="AW2" s="250" t="s">
        <v>11</v>
      </c>
    </row>
    <row r="3" spans="1:49" ht="17.100000000000001" customHeight="1" x14ac:dyDescent="0.25">
      <c r="A3" s="35"/>
      <c r="B3" s="240"/>
      <c r="C3" s="241"/>
      <c r="D3" s="245"/>
      <c r="E3" s="246"/>
      <c r="F3" s="247"/>
      <c r="G3" s="245"/>
      <c r="H3" s="246"/>
      <c r="I3" s="247"/>
      <c r="J3" s="245"/>
      <c r="K3" s="246"/>
      <c r="L3" s="247"/>
      <c r="M3" s="245"/>
      <c r="N3" s="246"/>
      <c r="O3" s="247"/>
      <c r="P3" s="248"/>
      <c r="Q3" s="248"/>
      <c r="R3" s="248"/>
      <c r="S3" s="249"/>
      <c r="T3" s="249"/>
      <c r="U3" s="249"/>
      <c r="V3" s="249"/>
      <c r="W3" s="36" t="s">
        <v>23</v>
      </c>
      <c r="X3" s="251"/>
      <c r="Y3" s="18"/>
      <c r="Z3" s="35"/>
      <c r="AA3" s="253"/>
      <c r="AB3" s="241"/>
      <c r="AC3" s="245"/>
      <c r="AD3" s="246"/>
      <c r="AE3" s="247"/>
      <c r="AF3" s="245"/>
      <c r="AG3" s="246"/>
      <c r="AH3" s="247"/>
      <c r="AI3" s="245"/>
      <c r="AJ3" s="246"/>
      <c r="AK3" s="247"/>
      <c r="AL3" s="245"/>
      <c r="AM3" s="246"/>
      <c r="AN3" s="247"/>
      <c r="AO3" s="248"/>
      <c r="AP3" s="248"/>
      <c r="AQ3" s="248"/>
      <c r="AR3" s="249"/>
      <c r="AS3" s="249"/>
      <c r="AT3" s="249"/>
      <c r="AU3" s="249"/>
      <c r="AV3" s="36" t="s">
        <v>23</v>
      </c>
      <c r="AW3" s="250"/>
    </row>
    <row r="4" spans="1:49" ht="17.100000000000001" customHeight="1" x14ac:dyDescent="0.25">
      <c r="A4" s="273">
        <v>1</v>
      </c>
      <c r="B4" s="263" t="s">
        <v>226</v>
      </c>
      <c r="C4" s="264"/>
      <c r="D4" s="267"/>
      <c r="E4" s="268"/>
      <c r="F4" s="269"/>
      <c r="G4" s="189">
        <f>I21</f>
        <v>17</v>
      </c>
      <c r="H4" s="198" t="s">
        <v>16</v>
      </c>
      <c r="I4" s="198">
        <f>P21</f>
        <v>0</v>
      </c>
      <c r="J4" s="189">
        <f>I25</f>
        <v>13</v>
      </c>
      <c r="K4" s="198" t="s">
        <v>14</v>
      </c>
      <c r="L4" s="199">
        <f>P25</f>
        <v>0</v>
      </c>
      <c r="M4" s="198" t="str">
        <f>I35</f>
        <v/>
      </c>
      <c r="N4" s="198" t="s">
        <v>16</v>
      </c>
      <c r="O4" s="198" t="str">
        <f>P35</f>
        <v/>
      </c>
      <c r="P4" s="249"/>
      <c r="Q4" s="249"/>
      <c r="R4" s="249"/>
      <c r="S4" s="249"/>
      <c r="T4" s="249"/>
      <c r="U4" s="249"/>
      <c r="V4" s="249"/>
      <c r="W4" s="256"/>
      <c r="X4" s="254"/>
      <c r="Y4" s="255">
        <f>10000*P4+100*W4+S4</f>
        <v>0</v>
      </c>
      <c r="Z4" s="261">
        <v>1</v>
      </c>
      <c r="AA4" s="263" t="str">
        <f>B4</f>
        <v>フォルトゥナU-12</v>
      </c>
      <c r="AB4" s="264"/>
      <c r="AC4" s="267"/>
      <c r="AD4" s="268"/>
      <c r="AE4" s="269"/>
      <c r="AF4" s="189">
        <f>AE6</f>
        <v>0</v>
      </c>
      <c r="AG4" s="198" t="s">
        <v>16</v>
      </c>
      <c r="AH4" s="198">
        <f>AC6</f>
        <v>0</v>
      </c>
      <c r="AI4" s="189">
        <f>AE8</f>
        <v>0</v>
      </c>
      <c r="AJ4" s="198" t="s">
        <v>14</v>
      </c>
      <c r="AK4" s="199">
        <f>AC8</f>
        <v>0</v>
      </c>
      <c r="AL4" s="198">
        <f>AE10</f>
        <v>0</v>
      </c>
      <c r="AM4" s="198" t="s">
        <v>16</v>
      </c>
      <c r="AN4" s="198">
        <f>AC10</f>
        <v>0</v>
      </c>
      <c r="AO4" s="249">
        <f>(COUNTIF(AC5:AN5,"○")*3)+(COUNTIF(AC5:AN5,"△")*1)</f>
        <v>3</v>
      </c>
      <c r="AP4" s="249"/>
      <c r="AQ4" s="249"/>
      <c r="AR4" s="249">
        <f>SUM(AE4:AE11)</f>
        <v>0</v>
      </c>
      <c r="AS4" s="249"/>
      <c r="AT4" s="249">
        <f>SUM(AC4:AC11)</f>
        <v>0</v>
      </c>
      <c r="AU4" s="249"/>
      <c r="AV4" s="256">
        <f>AR4-AT4</f>
        <v>0</v>
      </c>
      <c r="AW4" s="250"/>
    </row>
    <row r="5" spans="1:49" ht="17.100000000000001" customHeight="1" x14ac:dyDescent="0.25">
      <c r="A5" s="258"/>
      <c r="B5" s="265"/>
      <c r="C5" s="266"/>
      <c r="D5" s="270"/>
      <c r="E5" s="271"/>
      <c r="F5" s="272"/>
      <c r="G5" s="258" t="str">
        <f>IF(G4="","",IF(G4-I4&gt;0,"○",IF(G4-I4=0,"△","●")))</f>
        <v>○</v>
      </c>
      <c r="H5" s="259"/>
      <c r="I5" s="260"/>
      <c r="J5" s="258" t="str">
        <f>IF(J4="","",IF(J4-L4&gt;0,"○",IF(J4-L4=0,"△","●")))</f>
        <v>○</v>
      </c>
      <c r="K5" s="259"/>
      <c r="L5" s="260"/>
      <c r="M5" s="258" t="str">
        <f>IF(M4="","",IF(M4-O4&gt;0,"○",IF(M4-O4=0,"△","●")))</f>
        <v/>
      </c>
      <c r="N5" s="259"/>
      <c r="O5" s="260"/>
      <c r="P5" s="249"/>
      <c r="Q5" s="249"/>
      <c r="R5" s="249"/>
      <c r="S5" s="249"/>
      <c r="T5" s="249"/>
      <c r="U5" s="249"/>
      <c r="V5" s="249"/>
      <c r="W5" s="257"/>
      <c r="X5" s="254"/>
      <c r="Y5" s="255"/>
      <c r="Z5" s="262"/>
      <c r="AA5" s="265"/>
      <c r="AB5" s="266"/>
      <c r="AC5" s="270"/>
      <c r="AD5" s="271"/>
      <c r="AE5" s="272"/>
      <c r="AF5" s="258" t="str">
        <f>IF(AF4="","",IF(AF4-AH4&gt;0,"○",IF(AF4-AH4=0,"△","●")))</f>
        <v>△</v>
      </c>
      <c r="AG5" s="259"/>
      <c r="AH5" s="260"/>
      <c r="AI5" s="258" t="str">
        <f>IF(AI4="","",IF(AI4-AK4&gt;0,"○",IF(AI4-AK4=0,"△","●")))</f>
        <v>△</v>
      </c>
      <c r="AJ5" s="259"/>
      <c r="AK5" s="260"/>
      <c r="AL5" s="258" t="str">
        <f>IF(AL4="","",IF(AL4-AN4&gt;0,"○",IF(AL4-AN4=0,"△","●")))</f>
        <v>△</v>
      </c>
      <c r="AM5" s="259"/>
      <c r="AN5" s="260"/>
      <c r="AO5" s="249"/>
      <c r="AP5" s="249"/>
      <c r="AQ5" s="249"/>
      <c r="AR5" s="249"/>
      <c r="AS5" s="249"/>
      <c r="AT5" s="249"/>
      <c r="AU5" s="249"/>
      <c r="AV5" s="257"/>
      <c r="AW5" s="250"/>
    </row>
    <row r="6" spans="1:49" ht="17.100000000000001" customHeight="1" x14ac:dyDescent="0.25">
      <c r="A6" s="277">
        <v>2</v>
      </c>
      <c r="B6" s="278" t="s">
        <v>227</v>
      </c>
      <c r="C6" s="279"/>
      <c r="D6" s="3">
        <f>IF(G5="","",I4)</f>
        <v>0</v>
      </c>
      <c r="E6" s="4" t="s">
        <v>16</v>
      </c>
      <c r="F6" s="5">
        <f>IF(G5="","",G4)</f>
        <v>17</v>
      </c>
      <c r="G6" s="267"/>
      <c r="H6" s="268"/>
      <c r="I6" s="269"/>
      <c r="J6" s="189" t="str">
        <f>I33</f>
        <v/>
      </c>
      <c r="K6" s="198" t="s">
        <v>14</v>
      </c>
      <c r="L6" s="199" t="str">
        <f>P33</f>
        <v/>
      </c>
      <c r="M6" s="198">
        <f>I23</f>
        <v>1</v>
      </c>
      <c r="N6" s="198" t="s">
        <v>14</v>
      </c>
      <c r="O6" s="198">
        <f>P23</f>
        <v>5</v>
      </c>
      <c r="P6" s="249"/>
      <c r="Q6" s="249"/>
      <c r="R6" s="249"/>
      <c r="S6" s="249"/>
      <c r="T6" s="249"/>
      <c r="U6" s="249"/>
      <c r="V6" s="249"/>
      <c r="W6" s="256"/>
      <c r="X6" s="254"/>
      <c r="Y6" s="255">
        <f>10000*P6+100*W6+S6</f>
        <v>0</v>
      </c>
      <c r="Z6" s="249">
        <v>2</v>
      </c>
      <c r="AA6" s="263" t="str">
        <f>B6</f>
        <v>エイブルSC</v>
      </c>
      <c r="AB6" s="264"/>
      <c r="AC6" s="3">
        <f>AO21</f>
        <v>0</v>
      </c>
      <c r="AD6" s="4" t="s">
        <v>16</v>
      </c>
      <c r="AE6" s="5">
        <f>AH21</f>
        <v>0</v>
      </c>
      <c r="AF6" s="267"/>
      <c r="AG6" s="268"/>
      <c r="AH6" s="269"/>
      <c r="AI6" s="189">
        <f>AH8</f>
        <v>0</v>
      </c>
      <c r="AJ6" s="198" t="s">
        <v>14</v>
      </c>
      <c r="AK6" s="199">
        <f>AF8</f>
        <v>0</v>
      </c>
      <c r="AL6" s="198">
        <f>AH10</f>
        <v>0</v>
      </c>
      <c r="AM6" s="198" t="s">
        <v>14</v>
      </c>
      <c r="AN6" s="198">
        <f>AF10</f>
        <v>0</v>
      </c>
      <c r="AO6" s="249">
        <f t="shared" ref="AO6" si="0">(COUNTIF(AC7:AN7,"○")*3)+(COUNTIF(AC7:AN7,"△")*1)</f>
        <v>3</v>
      </c>
      <c r="AP6" s="249"/>
      <c r="AQ6" s="249"/>
      <c r="AR6" s="249">
        <f>SUM(AH4:AH11)</f>
        <v>0</v>
      </c>
      <c r="AS6" s="249"/>
      <c r="AT6" s="249">
        <f>SUM(AF4:AF11)</f>
        <v>0</v>
      </c>
      <c r="AU6" s="249"/>
      <c r="AV6" s="256">
        <f t="shared" ref="AV6" si="1">AR6-AT6</f>
        <v>0</v>
      </c>
      <c r="AW6" s="250"/>
    </row>
    <row r="7" spans="1:49" ht="17.100000000000001" customHeight="1" x14ac:dyDescent="0.25">
      <c r="A7" s="277"/>
      <c r="B7" s="280"/>
      <c r="C7" s="281"/>
      <c r="D7" s="274" t="str">
        <f>IF(D6="","",IF(D6-F6&gt;0,"○",IF(D6-F6=0,"△","●")))</f>
        <v>●</v>
      </c>
      <c r="E7" s="275"/>
      <c r="F7" s="276"/>
      <c r="G7" s="270"/>
      <c r="H7" s="271"/>
      <c r="I7" s="272"/>
      <c r="J7" s="258" t="str">
        <f>IF(J6="","",IF(J6-L6&gt;0,"○",IF(J6-L6=0,"△","●")))</f>
        <v/>
      </c>
      <c r="K7" s="259"/>
      <c r="L7" s="260"/>
      <c r="M7" s="258" t="str">
        <f>IF(M6="","",IF(M6-O6&gt;0,"○",IF(M6-O6=0,"△","●")))</f>
        <v>●</v>
      </c>
      <c r="N7" s="259"/>
      <c r="O7" s="260"/>
      <c r="P7" s="249"/>
      <c r="Q7" s="249"/>
      <c r="R7" s="249"/>
      <c r="S7" s="249"/>
      <c r="T7" s="249"/>
      <c r="U7" s="249"/>
      <c r="V7" s="249"/>
      <c r="W7" s="257"/>
      <c r="X7" s="254"/>
      <c r="Y7" s="255"/>
      <c r="Z7" s="249"/>
      <c r="AA7" s="265"/>
      <c r="AB7" s="266"/>
      <c r="AC7" s="274" t="str">
        <f>IF(AC6="","",IF(AC6-AE6&gt;0,"○",IF(AC6-AE6=0,"△","●")))</f>
        <v>△</v>
      </c>
      <c r="AD7" s="275"/>
      <c r="AE7" s="276"/>
      <c r="AF7" s="270"/>
      <c r="AG7" s="271"/>
      <c r="AH7" s="272"/>
      <c r="AI7" s="258" t="str">
        <f>IF(AI6="","",IF(AI6-AK6&gt;0,"○",IF(AI6-AK6=0,"△","●")))</f>
        <v>△</v>
      </c>
      <c r="AJ7" s="259"/>
      <c r="AK7" s="260"/>
      <c r="AL7" s="258" t="str">
        <f>IF(AL6="","",IF(AL6-AN6&gt;0,"○",IF(AL6-AN6=0,"△","●")))</f>
        <v>△</v>
      </c>
      <c r="AM7" s="259"/>
      <c r="AN7" s="260"/>
      <c r="AO7" s="249"/>
      <c r="AP7" s="249"/>
      <c r="AQ7" s="249"/>
      <c r="AR7" s="249"/>
      <c r="AS7" s="249"/>
      <c r="AT7" s="249"/>
      <c r="AU7" s="249"/>
      <c r="AV7" s="257"/>
      <c r="AW7" s="250"/>
    </row>
    <row r="8" spans="1:49" ht="17.100000000000001" customHeight="1" x14ac:dyDescent="0.25">
      <c r="A8" s="273">
        <v>3</v>
      </c>
      <c r="B8" s="263" t="s">
        <v>228</v>
      </c>
      <c r="C8" s="264"/>
      <c r="D8" s="3">
        <f>IF(J5="","",L4)</f>
        <v>0</v>
      </c>
      <c r="E8" s="4" t="s">
        <v>16</v>
      </c>
      <c r="F8" s="5">
        <f>IF(J5="","",J4)</f>
        <v>13</v>
      </c>
      <c r="G8" s="3" t="str">
        <f>IF(J7="","",L6)</f>
        <v/>
      </c>
      <c r="H8" s="4" t="s">
        <v>16</v>
      </c>
      <c r="I8" s="5" t="str">
        <f>IF(J7="","",J6)</f>
        <v/>
      </c>
      <c r="J8" s="267"/>
      <c r="K8" s="268"/>
      <c r="L8" s="269"/>
      <c r="M8" s="189">
        <f>I19</f>
        <v>3</v>
      </c>
      <c r="N8" s="198" t="s">
        <v>14</v>
      </c>
      <c r="O8" s="199">
        <f>P19</f>
        <v>1</v>
      </c>
      <c r="P8" s="249"/>
      <c r="Q8" s="249"/>
      <c r="R8" s="249"/>
      <c r="S8" s="249"/>
      <c r="T8" s="249"/>
      <c r="U8" s="249"/>
      <c r="V8" s="249"/>
      <c r="W8" s="256"/>
      <c r="X8" s="254"/>
      <c r="Y8" s="255">
        <f>10000*P8+100*W8+S8</f>
        <v>0</v>
      </c>
      <c r="Z8" s="261">
        <v>3</v>
      </c>
      <c r="AA8" s="263" t="str">
        <f>B8</f>
        <v>玉穂FC</v>
      </c>
      <c r="AB8" s="264"/>
      <c r="AC8" s="3">
        <f>AO25</f>
        <v>0</v>
      </c>
      <c r="AD8" s="4" t="s">
        <v>16</v>
      </c>
      <c r="AE8" s="5">
        <f>AH25</f>
        <v>0</v>
      </c>
      <c r="AF8" s="4">
        <f>AO33</f>
        <v>0</v>
      </c>
      <c r="AG8" s="4" t="s">
        <v>16</v>
      </c>
      <c r="AH8" s="5">
        <f>AH33</f>
        <v>0</v>
      </c>
      <c r="AI8" s="267"/>
      <c r="AJ8" s="268"/>
      <c r="AK8" s="269"/>
      <c r="AL8" s="189">
        <f>AK10</f>
        <v>0</v>
      </c>
      <c r="AM8" s="198" t="s">
        <v>14</v>
      </c>
      <c r="AN8" s="199">
        <f>AI10</f>
        <v>0</v>
      </c>
      <c r="AO8" s="249">
        <f t="shared" ref="AO8" si="2">(COUNTIF(AC9:AN9,"○")*3)+(COUNTIF(AC9:AN9,"△")*1)</f>
        <v>3</v>
      </c>
      <c r="AP8" s="249"/>
      <c r="AQ8" s="249"/>
      <c r="AR8" s="249">
        <f>SUM(AK4:AK11)</f>
        <v>0</v>
      </c>
      <c r="AS8" s="249"/>
      <c r="AT8" s="249">
        <f>SUM(AI4:AI11)</f>
        <v>0</v>
      </c>
      <c r="AU8" s="249"/>
      <c r="AV8" s="256">
        <f t="shared" ref="AV8" si="3">AR8-AT8</f>
        <v>0</v>
      </c>
      <c r="AW8" s="250"/>
    </row>
    <row r="9" spans="1:49" ht="17.100000000000001" customHeight="1" x14ac:dyDescent="0.25">
      <c r="A9" s="258"/>
      <c r="B9" s="265"/>
      <c r="C9" s="266"/>
      <c r="D9" s="274" t="str">
        <f>IF(D8="","",IF(D8-F8&gt;0,"○",IF(D8-F8=0,"△","●")))</f>
        <v>●</v>
      </c>
      <c r="E9" s="275"/>
      <c r="F9" s="276"/>
      <c r="G9" s="274" t="str">
        <f>IF(G8="","",IF(G8-I8&gt;0,"○",IF(G8-I8=0,"△","●")))</f>
        <v/>
      </c>
      <c r="H9" s="275"/>
      <c r="I9" s="276"/>
      <c r="J9" s="270"/>
      <c r="K9" s="271"/>
      <c r="L9" s="272"/>
      <c r="M9" s="258" t="str">
        <f>IF(M8="","",IF(M8-O8&gt;0,"○",IF(M8-O8=0,"△","●")))</f>
        <v>○</v>
      </c>
      <c r="N9" s="259"/>
      <c r="O9" s="260"/>
      <c r="P9" s="249"/>
      <c r="Q9" s="249"/>
      <c r="R9" s="249"/>
      <c r="S9" s="249"/>
      <c r="T9" s="249"/>
      <c r="U9" s="249"/>
      <c r="V9" s="249"/>
      <c r="W9" s="257"/>
      <c r="X9" s="254"/>
      <c r="Y9" s="255"/>
      <c r="Z9" s="262"/>
      <c r="AA9" s="265"/>
      <c r="AB9" s="266"/>
      <c r="AC9" s="274" t="str">
        <f>IF(AC8="","",IF(AC8-AE8&gt;0,"○",IF(AC8-AE8=0,"△","●")))</f>
        <v>△</v>
      </c>
      <c r="AD9" s="275"/>
      <c r="AE9" s="276"/>
      <c r="AF9" s="274" t="str">
        <f>IF(AF8="","",IF(AF8-AH8&gt;0,"○",IF(AF8-AH8=0,"△","●")))</f>
        <v>△</v>
      </c>
      <c r="AG9" s="275"/>
      <c r="AH9" s="276"/>
      <c r="AI9" s="270"/>
      <c r="AJ9" s="271"/>
      <c r="AK9" s="272"/>
      <c r="AL9" s="258" t="str">
        <f>IF(AL8="","",IF(AL8-AN8&gt;0,"○",IF(AL8-AN8=0,"△","●")))</f>
        <v>△</v>
      </c>
      <c r="AM9" s="259"/>
      <c r="AN9" s="260"/>
      <c r="AO9" s="249"/>
      <c r="AP9" s="249"/>
      <c r="AQ9" s="249"/>
      <c r="AR9" s="249"/>
      <c r="AS9" s="249"/>
      <c r="AT9" s="249"/>
      <c r="AU9" s="249"/>
      <c r="AV9" s="257"/>
      <c r="AW9" s="250"/>
    </row>
    <row r="10" spans="1:49" ht="17.100000000000001" customHeight="1" x14ac:dyDescent="0.25">
      <c r="A10" s="277">
        <v>4</v>
      </c>
      <c r="B10" s="263" t="s">
        <v>229</v>
      </c>
      <c r="C10" s="264"/>
      <c r="D10" s="3" t="str">
        <f>IF(M5="","",O4)</f>
        <v/>
      </c>
      <c r="E10" s="4" t="s">
        <v>16</v>
      </c>
      <c r="F10" s="5" t="str">
        <f>IF(M5="","",M4)</f>
        <v/>
      </c>
      <c r="G10" s="3">
        <f>IF(M7="","",O6)</f>
        <v>5</v>
      </c>
      <c r="H10" s="4" t="s">
        <v>16</v>
      </c>
      <c r="I10" s="5">
        <f>IF(M7="","",M6)</f>
        <v>1</v>
      </c>
      <c r="J10" s="3">
        <f>IF(M9="","",O8)</f>
        <v>1</v>
      </c>
      <c r="K10" s="4" t="s">
        <v>16</v>
      </c>
      <c r="L10" s="5">
        <f>IF(M9="","",M8)</f>
        <v>3</v>
      </c>
      <c r="M10" s="267"/>
      <c r="N10" s="268"/>
      <c r="O10" s="269"/>
      <c r="P10" s="249"/>
      <c r="Q10" s="249"/>
      <c r="R10" s="249"/>
      <c r="S10" s="249"/>
      <c r="T10" s="249"/>
      <c r="U10" s="249"/>
      <c r="V10" s="249"/>
      <c r="W10" s="256"/>
      <c r="X10" s="254"/>
      <c r="Y10" s="255">
        <f>10000*P10+100*W10+S10</f>
        <v>0</v>
      </c>
      <c r="Z10" s="249">
        <v>4</v>
      </c>
      <c r="AA10" s="263" t="str">
        <f>B10</f>
        <v>FC.PARTIRE</v>
      </c>
      <c r="AB10" s="264"/>
      <c r="AC10" s="3">
        <f>AO35</f>
        <v>0</v>
      </c>
      <c r="AD10" s="4" t="s">
        <v>14</v>
      </c>
      <c r="AE10" s="5">
        <f>AH35</f>
        <v>0</v>
      </c>
      <c r="AF10" s="4">
        <f>AO23</f>
        <v>0</v>
      </c>
      <c r="AG10" s="4" t="s">
        <v>16</v>
      </c>
      <c r="AH10" s="4">
        <f>AH23</f>
        <v>0</v>
      </c>
      <c r="AI10" s="3">
        <f>AO19</f>
        <v>0</v>
      </c>
      <c r="AJ10" s="4" t="s">
        <v>16</v>
      </c>
      <c r="AK10" s="5">
        <f>AH19</f>
        <v>0</v>
      </c>
      <c r="AL10" s="267"/>
      <c r="AM10" s="268"/>
      <c r="AN10" s="269"/>
      <c r="AO10" s="249">
        <f t="shared" ref="AO10" si="4">(COUNTIF(AC11:AN11,"○")*3)+(COUNTIF(AC11:AN11,"△")*1)</f>
        <v>3</v>
      </c>
      <c r="AP10" s="249"/>
      <c r="AQ10" s="249"/>
      <c r="AR10" s="249">
        <f>SUM(AN4:AN11)</f>
        <v>0</v>
      </c>
      <c r="AS10" s="249"/>
      <c r="AT10" s="249">
        <f>SUM(AL4:AL11)</f>
        <v>0</v>
      </c>
      <c r="AU10" s="249"/>
      <c r="AV10" s="256">
        <f t="shared" ref="AV10" si="5">AR10-AT10</f>
        <v>0</v>
      </c>
      <c r="AW10" s="250"/>
    </row>
    <row r="11" spans="1:49" ht="17.100000000000001" customHeight="1" x14ac:dyDescent="0.25">
      <c r="A11" s="277"/>
      <c r="B11" s="265"/>
      <c r="C11" s="266"/>
      <c r="D11" s="274" t="str">
        <f>IF(D10="","",IF(D10-F10&gt;0,"○",IF(D10-F10=0,"△","●")))</f>
        <v/>
      </c>
      <c r="E11" s="275"/>
      <c r="F11" s="276"/>
      <c r="G11" s="274" t="str">
        <f>IF(G10="","",IF(G10-I10&gt;0,"○",IF(G10-I10=0,"△","●")))</f>
        <v>○</v>
      </c>
      <c r="H11" s="275"/>
      <c r="I11" s="276"/>
      <c r="J11" s="274" t="str">
        <f>IF(J10="","",IF(J10-L10&gt;0,"○",IF(J10-L10=0,"△","●")))</f>
        <v>●</v>
      </c>
      <c r="K11" s="275"/>
      <c r="L11" s="276"/>
      <c r="M11" s="270"/>
      <c r="N11" s="271"/>
      <c r="O11" s="272"/>
      <c r="P11" s="249"/>
      <c r="Q11" s="249"/>
      <c r="R11" s="249"/>
      <c r="S11" s="249"/>
      <c r="T11" s="249"/>
      <c r="U11" s="249"/>
      <c r="V11" s="249"/>
      <c r="W11" s="257"/>
      <c r="X11" s="254"/>
      <c r="Y11" s="255"/>
      <c r="Z11" s="249"/>
      <c r="AA11" s="265"/>
      <c r="AB11" s="266"/>
      <c r="AC11" s="274" t="str">
        <f>IF(AC10="","",IF(AC10-AE10&gt;0,"○",IF(AC10-AE10=0,"△","●")))</f>
        <v>△</v>
      </c>
      <c r="AD11" s="275"/>
      <c r="AE11" s="276"/>
      <c r="AF11" s="274" t="str">
        <f>IF(AF10="","",IF(AF10-AH10&gt;0,"○",IF(AF10-AH10=0,"△","●")))</f>
        <v>△</v>
      </c>
      <c r="AG11" s="275"/>
      <c r="AH11" s="276"/>
      <c r="AI11" s="274" t="str">
        <f>IF(AI10="","",IF(AI10-AK10&gt;0,"○",IF(AI10-AK10=0,"△","●")))</f>
        <v>△</v>
      </c>
      <c r="AJ11" s="275"/>
      <c r="AK11" s="276"/>
      <c r="AL11" s="270"/>
      <c r="AM11" s="271"/>
      <c r="AN11" s="272"/>
      <c r="AO11" s="249"/>
      <c r="AP11" s="249"/>
      <c r="AQ11" s="249"/>
      <c r="AR11" s="249"/>
      <c r="AS11" s="249"/>
      <c r="AT11" s="249"/>
      <c r="AU11" s="249"/>
      <c r="AV11" s="257"/>
      <c r="AW11" s="250"/>
    </row>
    <row r="12" spans="1:49" ht="17.100000000000001" customHeight="1" x14ac:dyDescent="0.25">
      <c r="A12" s="28"/>
      <c r="B12" s="50"/>
      <c r="C12" s="50"/>
      <c r="D12" s="204"/>
      <c r="E12" s="204"/>
      <c r="F12" s="204"/>
      <c r="G12" s="204"/>
      <c r="H12" s="204"/>
      <c r="I12" s="204"/>
      <c r="J12" s="204"/>
      <c r="K12" s="204"/>
      <c r="L12" s="204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97"/>
      <c r="X12" s="205"/>
      <c r="Y12" s="188"/>
      <c r="Z12" s="28"/>
      <c r="AA12" s="50"/>
      <c r="AB12" s="50"/>
      <c r="AC12" s="204"/>
      <c r="AD12" s="204"/>
      <c r="AE12" s="204"/>
      <c r="AF12" s="204"/>
      <c r="AG12" s="204"/>
      <c r="AH12" s="204"/>
      <c r="AI12" s="204"/>
      <c r="AJ12" s="204"/>
      <c r="AK12" s="204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197"/>
      <c r="AW12" s="18"/>
    </row>
    <row r="13" spans="1:49" ht="17.100000000000001" customHeight="1" thickBot="1" x14ac:dyDescent="0.3">
      <c r="A13" s="28"/>
      <c r="B13" s="227" t="s">
        <v>176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8"/>
      <c r="W13" s="197"/>
      <c r="X13" s="205"/>
      <c r="Y13" s="188"/>
      <c r="Z13" s="28"/>
      <c r="AA13" s="50"/>
      <c r="AB13" s="50"/>
      <c r="AC13" s="204"/>
      <c r="AD13" s="204"/>
      <c r="AE13" s="204"/>
      <c r="AF13" s="204"/>
      <c r="AG13" s="204"/>
      <c r="AH13" s="204"/>
      <c r="AI13" s="204"/>
      <c r="AJ13" s="204"/>
      <c r="AK13" s="204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197"/>
      <c r="AW13" s="18"/>
    </row>
    <row r="14" spans="1:49" ht="27" customHeight="1" x14ac:dyDescent="0.25">
      <c r="A14" s="200"/>
      <c r="B14" s="228" t="s">
        <v>174</v>
      </c>
      <c r="C14" s="229"/>
      <c r="D14" s="232"/>
      <c r="E14" s="232"/>
      <c r="F14" s="232" t="str">
        <f>B4</f>
        <v>フォルトゥナU-12</v>
      </c>
      <c r="G14" s="232"/>
      <c r="H14" s="232"/>
      <c r="I14" s="232"/>
      <c r="J14" s="232"/>
      <c r="K14" s="232"/>
      <c r="L14" s="232" t="str">
        <f>B6</f>
        <v>エイブルSC</v>
      </c>
      <c r="M14" s="232"/>
      <c r="N14" s="232"/>
      <c r="O14" s="232"/>
      <c r="P14" s="232"/>
      <c r="Q14" s="232"/>
      <c r="R14" s="232"/>
      <c r="S14" s="232"/>
      <c r="T14" s="232"/>
      <c r="U14" s="233"/>
      <c r="V14" s="197"/>
      <c r="W14" s="197"/>
      <c r="X14" s="18"/>
      <c r="Y14" s="18"/>
      <c r="Z14" s="200"/>
      <c r="AA14" s="200"/>
      <c r="AB14" s="200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97"/>
      <c r="AP14" s="197"/>
      <c r="AQ14" s="197"/>
      <c r="AR14" s="197"/>
      <c r="AS14" s="197"/>
      <c r="AT14" s="197"/>
      <c r="AU14" s="197"/>
      <c r="AV14" s="197"/>
      <c r="AW14" s="18"/>
    </row>
    <row r="15" spans="1:49" ht="27" customHeight="1" thickBot="1" x14ac:dyDescent="0.3">
      <c r="B15" s="230" t="s">
        <v>175</v>
      </c>
      <c r="C15" s="231"/>
      <c r="D15" s="234"/>
      <c r="E15" s="234"/>
      <c r="F15" s="234" t="str">
        <f>B8</f>
        <v>玉穂FC</v>
      </c>
      <c r="G15" s="234"/>
      <c r="H15" s="234"/>
      <c r="I15" s="234"/>
      <c r="J15" s="234"/>
      <c r="K15" s="234"/>
      <c r="L15" s="234" t="str">
        <f>B10</f>
        <v>FC.PARTIRE</v>
      </c>
      <c r="M15" s="234"/>
      <c r="N15" s="234"/>
      <c r="O15" s="234"/>
      <c r="P15" s="234"/>
      <c r="Q15" s="234"/>
      <c r="R15" s="234"/>
      <c r="S15" s="234"/>
      <c r="T15" s="234"/>
      <c r="U15" s="235"/>
      <c r="V15" s="197"/>
      <c r="W15" s="197"/>
      <c r="X15" s="18"/>
      <c r="Y15" s="18"/>
      <c r="AA15" s="200"/>
      <c r="AB15" s="200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97"/>
      <c r="AP15" s="197"/>
      <c r="AQ15" s="197"/>
      <c r="AR15" s="197"/>
      <c r="AS15" s="197"/>
      <c r="AT15" s="197"/>
      <c r="AU15" s="197"/>
      <c r="AV15" s="197"/>
      <c r="AW15" s="18"/>
    </row>
    <row r="16" spans="1:49" ht="17.100000000000001" customHeight="1" x14ac:dyDescent="0.25">
      <c r="B16" s="206"/>
      <c r="C16" s="207"/>
      <c r="D16" s="208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197"/>
      <c r="W16" s="197"/>
      <c r="X16" s="18"/>
      <c r="Y16" s="18"/>
      <c r="AA16" s="200"/>
      <c r="AB16" s="200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97"/>
      <c r="AP16" s="197"/>
      <c r="AQ16" s="197"/>
      <c r="AR16" s="197"/>
      <c r="AS16" s="197"/>
      <c r="AT16" s="197"/>
      <c r="AU16" s="197"/>
      <c r="AV16" s="197"/>
      <c r="AW16" s="18"/>
    </row>
    <row r="17" spans="1:49" ht="17.100000000000001" customHeight="1" x14ac:dyDescent="0.25">
      <c r="A17" s="299" t="s">
        <v>0</v>
      </c>
      <c r="B17" s="301">
        <v>44325</v>
      </c>
      <c r="C17" s="244"/>
      <c r="D17" s="300" t="str">
        <f>B2</f>
        <v>M</v>
      </c>
      <c r="E17" s="282"/>
      <c r="F17" s="282" t="s">
        <v>10</v>
      </c>
      <c r="G17" s="282"/>
      <c r="H17" s="282"/>
      <c r="I17" s="37"/>
      <c r="J17" s="282" t="s">
        <v>24</v>
      </c>
      <c r="K17" s="282"/>
      <c r="L17" s="282"/>
      <c r="M17" s="282"/>
      <c r="N17" s="282" t="s">
        <v>251</v>
      </c>
      <c r="O17" s="282"/>
      <c r="P17" s="282"/>
      <c r="Q17" s="282"/>
      <c r="R17" s="282"/>
      <c r="S17" s="282"/>
      <c r="T17" s="282"/>
      <c r="U17" s="282"/>
      <c r="V17" s="264"/>
      <c r="W17" s="284" t="s">
        <v>25</v>
      </c>
      <c r="X17" s="261" t="s">
        <v>2</v>
      </c>
      <c r="Y17" s="19"/>
      <c r="Z17" s="299" t="s">
        <v>0</v>
      </c>
      <c r="AA17" s="242" t="s">
        <v>1</v>
      </c>
      <c r="AB17" s="244"/>
      <c r="AC17" s="300" t="str">
        <f>AA2</f>
        <v>M</v>
      </c>
      <c r="AD17" s="282"/>
      <c r="AE17" s="282" t="s">
        <v>10</v>
      </c>
      <c r="AF17" s="282"/>
      <c r="AG17" s="282"/>
      <c r="AH17" s="37"/>
      <c r="AI17" s="282" t="s">
        <v>24</v>
      </c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64"/>
      <c r="AV17" s="284" t="s">
        <v>25</v>
      </c>
      <c r="AW17" s="261" t="s">
        <v>2</v>
      </c>
    </row>
    <row r="18" spans="1:49" ht="17.100000000000001" customHeight="1" x14ac:dyDescent="0.25">
      <c r="A18" s="299"/>
      <c r="B18" s="245"/>
      <c r="C18" s="247"/>
      <c r="D18" s="265"/>
      <c r="E18" s="283"/>
      <c r="F18" s="283"/>
      <c r="G18" s="283"/>
      <c r="H18" s="283"/>
      <c r="I18" s="201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66"/>
      <c r="W18" s="285"/>
      <c r="X18" s="285"/>
      <c r="Y18" s="19"/>
      <c r="Z18" s="299"/>
      <c r="AA18" s="245"/>
      <c r="AB18" s="247"/>
      <c r="AC18" s="265"/>
      <c r="AD18" s="283"/>
      <c r="AE18" s="283"/>
      <c r="AF18" s="283"/>
      <c r="AG18" s="283"/>
      <c r="AH18" s="201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66"/>
      <c r="AV18" s="285"/>
      <c r="AW18" s="285"/>
    </row>
    <row r="19" spans="1:49" ht="17.100000000000001" customHeight="1" x14ac:dyDescent="0.3">
      <c r="A19" s="286">
        <v>1</v>
      </c>
      <c r="B19" s="287">
        <v>0.4375</v>
      </c>
      <c r="C19" s="288"/>
      <c r="D19" s="291" t="str">
        <f>B8</f>
        <v>玉穂FC</v>
      </c>
      <c r="E19" s="291"/>
      <c r="F19" s="291"/>
      <c r="G19" s="291"/>
      <c r="H19" s="291"/>
      <c r="I19" s="293">
        <f>IF(L19:L20="","",(L19+L20))</f>
        <v>3</v>
      </c>
      <c r="J19" s="294"/>
      <c r="K19" s="297" t="s">
        <v>17</v>
      </c>
      <c r="L19" s="190">
        <v>2</v>
      </c>
      <c r="M19" s="190" t="s">
        <v>16</v>
      </c>
      <c r="N19" s="190">
        <v>0</v>
      </c>
      <c r="O19" s="297" t="s">
        <v>18</v>
      </c>
      <c r="P19" s="303">
        <f>IF(N19:N20="","",(N19+N20))</f>
        <v>1</v>
      </c>
      <c r="Q19" s="304"/>
      <c r="R19" s="300" t="str">
        <f>B10</f>
        <v>FC.PARTIRE</v>
      </c>
      <c r="S19" s="282"/>
      <c r="T19" s="282"/>
      <c r="U19" s="282"/>
      <c r="V19" s="264"/>
      <c r="W19" s="302" t="str">
        <f>B6</f>
        <v>エイブルSC</v>
      </c>
      <c r="X19" s="302" t="str">
        <f>B4</f>
        <v>フォルトゥナU-12</v>
      </c>
      <c r="Y19" s="19"/>
      <c r="Z19" s="286">
        <v>1</v>
      </c>
      <c r="AA19" s="287">
        <f>B19</f>
        <v>0.4375</v>
      </c>
      <c r="AB19" s="288"/>
      <c r="AC19" s="307" t="str">
        <f>D19</f>
        <v>玉穂FC</v>
      </c>
      <c r="AD19" s="307"/>
      <c r="AE19" s="307"/>
      <c r="AF19" s="307"/>
      <c r="AG19" s="307"/>
      <c r="AH19" s="309"/>
      <c r="AI19" s="310"/>
      <c r="AJ19" s="313" t="s">
        <v>17</v>
      </c>
      <c r="AK19" s="1"/>
      <c r="AL19" s="7" t="s">
        <v>16</v>
      </c>
      <c r="AM19" s="1"/>
      <c r="AN19" s="315" t="s">
        <v>18</v>
      </c>
      <c r="AO19" s="300"/>
      <c r="AP19" s="264"/>
      <c r="AQ19" s="307" t="str">
        <f>R19</f>
        <v>FC.PARTIRE</v>
      </c>
      <c r="AR19" s="307"/>
      <c r="AS19" s="307"/>
      <c r="AT19" s="307"/>
      <c r="AU19" s="307"/>
      <c r="AV19" s="302" t="str">
        <f>W19</f>
        <v>エイブルSC</v>
      </c>
      <c r="AW19" s="302" t="str">
        <f>X19</f>
        <v>フォルトゥナU-12</v>
      </c>
    </row>
    <row r="20" spans="1:49" ht="17.100000000000001" customHeight="1" x14ac:dyDescent="0.3">
      <c r="A20" s="286"/>
      <c r="B20" s="289"/>
      <c r="C20" s="290"/>
      <c r="D20" s="292"/>
      <c r="E20" s="292"/>
      <c r="F20" s="292"/>
      <c r="G20" s="292"/>
      <c r="H20" s="292"/>
      <c r="I20" s="295"/>
      <c r="J20" s="296"/>
      <c r="K20" s="298"/>
      <c r="L20" s="191">
        <v>1</v>
      </c>
      <c r="M20" s="191" t="s">
        <v>16</v>
      </c>
      <c r="N20" s="191">
        <v>1</v>
      </c>
      <c r="O20" s="298"/>
      <c r="P20" s="305"/>
      <c r="Q20" s="306"/>
      <c r="R20" s="265"/>
      <c r="S20" s="283"/>
      <c r="T20" s="283"/>
      <c r="U20" s="283"/>
      <c r="V20" s="266"/>
      <c r="W20" s="285"/>
      <c r="X20" s="285"/>
      <c r="Y20" s="19"/>
      <c r="Z20" s="286"/>
      <c r="AA20" s="289"/>
      <c r="AB20" s="290"/>
      <c r="AC20" s="308"/>
      <c r="AD20" s="308"/>
      <c r="AE20" s="308"/>
      <c r="AF20" s="308"/>
      <c r="AG20" s="308"/>
      <c r="AH20" s="311"/>
      <c r="AI20" s="312"/>
      <c r="AJ20" s="314"/>
      <c r="AK20" s="2"/>
      <c r="AL20" s="8" t="s">
        <v>16</v>
      </c>
      <c r="AM20" s="2"/>
      <c r="AN20" s="316"/>
      <c r="AO20" s="265"/>
      <c r="AP20" s="266"/>
      <c r="AQ20" s="308"/>
      <c r="AR20" s="308"/>
      <c r="AS20" s="308"/>
      <c r="AT20" s="308"/>
      <c r="AU20" s="308"/>
      <c r="AV20" s="285"/>
      <c r="AW20" s="285"/>
    </row>
    <row r="21" spans="1:49" ht="17.100000000000001" customHeight="1" x14ac:dyDescent="0.3">
      <c r="A21" s="286">
        <v>2</v>
      </c>
      <c r="B21" s="287">
        <v>0.47916666666666669</v>
      </c>
      <c r="C21" s="288"/>
      <c r="D21" s="292" t="str">
        <f>B4</f>
        <v>フォルトゥナU-12</v>
      </c>
      <c r="E21" s="292"/>
      <c r="F21" s="292"/>
      <c r="G21" s="292"/>
      <c r="H21" s="292"/>
      <c r="I21" s="293">
        <f t="shared" ref="I21" si="6">IF(L21:L22="","",(L21+L22))</f>
        <v>17</v>
      </c>
      <c r="J21" s="294"/>
      <c r="K21" s="297" t="s">
        <v>17</v>
      </c>
      <c r="L21" s="190">
        <v>6</v>
      </c>
      <c r="M21" s="190" t="s">
        <v>16</v>
      </c>
      <c r="N21" s="190">
        <v>0</v>
      </c>
      <c r="O21" s="297" t="s">
        <v>18</v>
      </c>
      <c r="P21" s="303">
        <f t="shared" ref="P21" si="7">IF(N21:N22="","",(N21+N22))</f>
        <v>0</v>
      </c>
      <c r="Q21" s="304"/>
      <c r="R21" s="300" t="str">
        <f>B6</f>
        <v>エイブルSC</v>
      </c>
      <c r="S21" s="282"/>
      <c r="T21" s="282"/>
      <c r="U21" s="282"/>
      <c r="V21" s="264"/>
      <c r="W21" s="302" t="str">
        <f>B8</f>
        <v>玉穂FC</v>
      </c>
      <c r="X21" s="302" t="str">
        <f>B10</f>
        <v>FC.PARTIRE</v>
      </c>
      <c r="Y21" s="19"/>
      <c r="Z21" s="286">
        <v>2</v>
      </c>
      <c r="AA21" s="287">
        <f>B21</f>
        <v>0.47916666666666669</v>
      </c>
      <c r="AB21" s="288"/>
      <c r="AC21" s="307" t="str">
        <f>D21</f>
        <v>フォルトゥナU-12</v>
      </c>
      <c r="AD21" s="307"/>
      <c r="AE21" s="307"/>
      <c r="AF21" s="307"/>
      <c r="AG21" s="307"/>
      <c r="AH21" s="309"/>
      <c r="AI21" s="310"/>
      <c r="AJ21" s="313" t="s">
        <v>17</v>
      </c>
      <c r="AK21" s="1"/>
      <c r="AL21" s="7" t="s">
        <v>16</v>
      </c>
      <c r="AM21" s="1"/>
      <c r="AN21" s="315" t="s">
        <v>18</v>
      </c>
      <c r="AO21" s="300"/>
      <c r="AP21" s="264"/>
      <c r="AQ21" s="307" t="str">
        <f>R21</f>
        <v>エイブルSC</v>
      </c>
      <c r="AR21" s="307"/>
      <c r="AS21" s="307"/>
      <c r="AT21" s="307"/>
      <c r="AU21" s="307"/>
      <c r="AV21" s="302" t="str">
        <f>W21</f>
        <v>玉穂FC</v>
      </c>
      <c r="AW21" s="302" t="str">
        <f t="shared" ref="AW21" si="8">X21</f>
        <v>FC.PARTIRE</v>
      </c>
    </row>
    <row r="22" spans="1:49" ht="17.100000000000001" customHeight="1" x14ac:dyDescent="0.3">
      <c r="A22" s="286"/>
      <c r="B22" s="289"/>
      <c r="C22" s="290"/>
      <c r="D22" s="292"/>
      <c r="E22" s="292"/>
      <c r="F22" s="292"/>
      <c r="G22" s="292"/>
      <c r="H22" s="292"/>
      <c r="I22" s="295"/>
      <c r="J22" s="296"/>
      <c r="K22" s="298"/>
      <c r="L22" s="191">
        <v>11</v>
      </c>
      <c r="M22" s="191" t="s">
        <v>16</v>
      </c>
      <c r="N22" s="191">
        <v>0</v>
      </c>
      <c r="O22" s="298"/>
      <c r="P22" s="305"/>
      <c r="Q22" s="306"/>
      <c r="R22" s="265"/>
      <c r="S22" s="283"/>
      <c r="T22" s="283"/>
      <c r="U22" s="283"/>
      <c r="V22" s="266"/>
      <c r="W22" s="285"/>
      <c r="X22" s="285"/>
      <c r="Y22" s="19"/>
      <c r="Z22" s="286"/>
      <c r="AA22" s="289"/>
      <c r="AB22" s="290"/>
      <c r="AC22" s="308"/>
      <c r="AD22" s="308"/>
      <c r="AE22" s="308"/>
      <c r="AF22" s="308"/>
      <c r="AG22" s="308"/>
      <c r="AH22" s="311"/>
      <c r="AI22" s="312"/>
      <c r="AJ22" s="314"/>
      <c r="AK22" s="2"/>
      <c r="AL22" s="8" t="s">
        <v>16</v>
      </c>
      <c r="AM22" s="2"/>
      <c r="AN22" s="316"/>
      <c r="AO22" s="265"/>
      <c r="AP22" s="266"/>
      <c r="AQ22" s="308"/>
      <c r="AR22" s="308"/>
      <c r="AS22" s="308"/>
      <c r="AT22" s="308"/>
      <c r="AU22" s="308"/>
      <c r="AV22" s="285"/>
      <c r="AW22" s="285"/>
    </row>
    <row r="23" spans="1:49" ht="17.100000000000001" customHeight="1" x14ac:dyDescent="0.3">
      <c r="A23" s="286">
        <v>3</v>
      </c>
      <c r="B23" s="287">
        <v>0.52083333333333337</v>
      </c>
      <c r="C23" s="288"/>
      <c r="D23" s="292" t="str">
        <f>B6</f>
        <v>エイブルSC</v>
      </c>
      <c r="E23" s="292"/>
      <c r="F23" s="292"/>
      <c r="G23" s="292"/>
      <c r="H23" s="292"/>
      <c r="I23" s="293">
        <f t="shared" ref="I23" si="9">IF(L23:L24="","",(L23+L24))</f>
        <v>1</v>
      </c>
      <c r="J23" s="294"/>
      <c r="K23" s="297" t="s">
        <v>17</v>
      </c>
      <c r="L23" s="190">
        <v>0</v>
      </c>
      <c r="M23" s="190" t="s">
        <v>16</v>
      </c>
      <c r="N23" s="190">
        <v>2</v>
      </c>
      <c r="O23" s="297" t="s">
        <v>18</v>
      </c>
      <c r="P23" s="303">
        <f t="shared" ref="P23" si="10">IF(N23:N24="","",(N23+N24))</f>
        <v>5</v>
      </c>
      <c r="Q23" s="304"/>
      <c r="R23" s="300" t="str">
        <f>B10</f>
        <v>FC.PARTIRE</v>
      </c>
      <c r="S23" s="282"/>
      <c r="T23" s="282"/>
      <c r="U23" s="282"/>
      <c r="V23" s="264"/>
      <c r="W23" s="302" t="str">
        <f>B4</f>
        <v>フォルトゥナU-12</v>
      </c>
      <c r="X23" s="302" t="str">
        <f>B8</f>
        <v>玉穂FC</v>
      </c>
      <c r="Y23" s="19"/>
      <c r="Z23" s="286">
        <v>3</v>
      </c>
      <c r="AA23" s="287">
        <f>B23</f>
        <v>0.52083333333333337</v>
      </c>
      <c r="AB23" s="288"/>
      <c r="AC23" s="307" t="str">
        <f>D23</f>
        <v>エイブルSC</v>
      </c>
      <c r="AD23" s="307"/>
      <c r="AE23" s="307"/>
      <c r="AF23" s="307"/>
      <c r="AG23" s="307"/>
      <c r="AH23" s="309"/>
      <c r="AI23" s="310"/>
      <c r="AJ23" s="313" t="s">
        <v>17</v>
      </c>
      <c r="AK23" s="1"/>
      <c r="AL23" s="7" t="s">
        <v>16</v>
      </c>
      <c r="AM23" s="1"/>
      <c r="AN23" s="315" t="s">
        <v>18</v>
      </c>
      <c r="AO23" s="300"/>
      <c r="AP23" s="264"/>
      <c r="AQ23" s="307" t="str">
        <f>R23</f>
        <v>FC.PARTIRE</v>
      </c>
      <c r="AR23" s="307"/>
      <c r="AS23" s="307"/>
      <c r="AT23" s="307"/>
      <c r="AU23" s="307"/>
      <c r="AV23" s="302" t="str">
        <f>W23</f>
        <v>フォルトゥナU-12</v>
      </c>
      <c r="AW23" s="302" t="str">
        <f t="shared" ref="AW23" si="11">X23</f>
        <v>玉穂FC</v>
      </c>
    </row>
    <row r="24" spans="1:49" ht="17.100000000000001" customHeight="1" x14ac:dyDescent="0.3">
      <c r="A24" s="286"/>
      <c r="B24" s="289"/>
      <c r="C24" s="290"/>
      <c r="D24" s="292"/>
      <c r="E24" s="292"/>
      <c r="F24" s="292"/>
      <c r="G24" s="292"/>
      <c r="H24" s="292"/>
      <c r="I24" s="295"/>
      <c r="J24" s="296"/>
      <c r="K24" s="298"/>
      <c r="L24" s="191">
        <v>1</v>
      </c>
      <c r="M24" s="191" t="s">
        <v>16</v>
      </c>
      <c r="N24" s="191">
        <v>3</v>
      </c>
      <c r="O24" s="298"/>
      <c r="P24" s="305"/>
      <c r="Q24" s="306"/>
      <c r="R24" s="265"/>
      <c r="S24" s="283"/>
      <c r="T24" s="283"/>
      <c r="U24" s="283"/>
      <c r="V24" s="266"/>
      <c r="W24" s="285"/>
      <c r="X24" s="285"/>
      <c r="Y24" s="19"/>
      <c r="Z24" s="286"/>
      <c r="AA24" s="289"/>
      <c r="AB24" s="290"/>
      <c r="AC24" s="308"/>
      <c r="AD24" s="308"/>
      <c r="AE24" s="308"/>
      <c r="AF24" s="308"/>
      <c r="AG24" s="308"/>
      <c r="AH24" s="311"/>
      <c r="AI24" s="312"/>
      <c r="AJ24" s="314"/>
      <c r="AK24" s="2"/>
      <c r="AL24" s="8" t="s">
        <v>16</v>
      </c>
      <c r="AM24" s="2"/>
      <c r="AN24" s="316"/>
      <c r="AO24" s="265"/>
      <c r="AP24" s="266"/>
      <c r="AQ24" s="308"/>
      <c r="AR24" s="308"/>
      <c r="AS24" s="308"/>
      <c r="AT24" s="308"/>
      <c r="AU24" s="308"/>
      <c r="AV24" s="285"/>
      <c r="AW24" s="285"/>
    </row>
    <row r="25" spans="1:49" ht="17.100000000000001" customHeight="1" x14ac:dyDescent="0.3">
      <c r="A25" s="286">
        <v>4</v>
      </c>
      <c r="B25" s="287">
        <v>0.5625</v>
      </c>
      <c r="C25" s="288"/>
      <c r="D25" s="292" t="str">
        <f>B4</f>
        <v>フォルトゥナU-12</v>
      </c>
      <c r="E25" s="292"/>
      <c r="F25" s="292"/>
      <c r="G25" s="292"/>
      <c r="H25" s="292"/>
      <c r="I25" s="293">
        <f t="shared" ref="I25" si="12">IF(L25:L26="","",(L25+L26))</f>
        <v>13</v>
      </c>
      <c r="J25" s="294"/>
      <c r="K25" s="317" t="s">
        <v>17</v>
      </c>
      <c r="L25" s="196">
        <v>5</v>
      </c>
      <c r="M25" s="196" t="s">
        <v>16</v>
      </c>
      <c r="N25" s="196">
        <v>0</v>
      </c>
      <c r="O25" s="317" t="s">
        <v>18</v>
      </c>
      <c r="P25" s="303">
        <f t="shared" ref="P25" si="13">IF(N25:N26="","",(N25+N26))</f>
        <v>0</v>
      </c>
      <c r="Q25" s="304"/>
      <c r="R25" s="300" t="str">
        <f>B8</f>
        <v>玉穂FC</v>
      </c>
      <c r="S25" s="282"/>
      <c r="T25" s="282"/>
      <c r="U25" s="282"/>
      <c r="V25" s="264"/>
      <c r="W25" s="302" t="str">
        <f>B10</f>
        <v>FC.PARTIRE</v>
      </c>
      <c r="X25" s="302" t="str">
        <f>B6</f>
        <v>エイブルSC</v>
      </c>
      <c r="Y25" s="19"/>
      <c r="Z25" s="286">
        <v>4</v>
      </c>
      <c r="AA25" s="287">
        <f>B25</f>
        <v>0.5625</v>
      </c>
      <c r="AB25" s="288"/>
      <c r="AC25" s="307" t="str">
        <f>D25</f>
        <v>フォルトゥナU-12</v>
      </c>
      <c r="AD25" s="307"/>
      <c r="AE25" s="307"/>
      <c r="AF25" s="307"/>
      <c r="AG25" s="307"/>
      <c r="AH25" s="318"/>
      <c r="AI25" s="319"/>
      <c r="AJ25" s="320" t="s">
        <v>17</v>
      </c>
      <c r="AK25" s="200"/>
      <c r="AL25" s="9" t="s">
        <v>16</v>
      </c>
      <c r="AM25" s="200"/>
      <c r="AN25" s="321" t="s">
        <v>18</v>
      </c>
      <c r="AO25" s="300"/>
      <c r="AP25" s="264"/>
      <c r="AQ25" s="307" t="str">
        <f>R25</f>
        <v>玉穂FC</v>
      </c>
      <c r="AR25" s="307"/>
      <c r="AS25" s="307"/>
      <c r="AT25" s="307"/>
      <c r="AU25" s="307"/>
      <c r="AV25" s="302" t="str">
        <f>W25</f>
        <v>FC.PARTIRE</v>
      </c>
      <c r="AW25" s="302" t="str">
        <f t="shared" ref="AW25" si="14">X25</f>
        <v>エイブルSC</v>
      </c>
    </row>
    <row r="26" spans="1:49" ht="17.100000000000001" customHeight="1" x14ac:dyDescent="0.3">
      <c r="A26" s="286"/>
      <c r="B26" s="289"/>
      <c r="C26" s="290"/>
      <c r="D26" s="292"/>
      <c r="E26" s="292"/>
      <c r="F26" s="292"/>
      <c r="G26" s="292"/>
      <c r="H26" s="292"/>
      <c r="I26" s="295"/>
      <c r="J26" s="296"/>
      <c r="K26" s="298"/>
      <c r="L26" s="191">
        <v>8</v>
      </c>
      <c r="M26" s="191" t="s">
        <v>16</v>
      </c>
      <c r="N26" s="191">
        <v>0</v>
      </c>
      <c r="O26" s="298"/>
      <c r="P26" s="305"/>
      <c r="Q26" s="306"/>
      <c r="R26" s="265"/>
      <c r="S26" s="283"/>
      <c r="T26" s="283"/>
      <c r="U26" s="283"/>
      <c r="V26" s="266"/>
      <c r="W26" s="285"/>
      <c r="X26" s="285"/>
      <c r="Y26" s="19"/>
      <c r="Z26" s="286"/>
      <c r="AA26" s="289"/>
      <c r="AB26" s="290"/>
      <c r="AC26" s="308"/>
      <c r="AD26" s="308"/>
      <c r="AE26" s="308"/>
      <c r="AF26" s="308"/>
      <c r="AG26" s="308"/>
      <c r="AH26" s="311"/>
      <c r="AI26" s="312"/>
      <c r="AJ26" s="314"/>
      <c r="AK26" s="2"/>
      <c r="AL26" s="8" t="s">
        <v>16</v>
      </c>
      <c r="AM26" s="2"/>
      <c r="AN26" s="316"/>
      <c r="AO26" s="265"/>
      <c r="AP26" s="266"/>
      <c r="AQ26" s="308"/>
      <c r="AR26" s="308"/>
      <c r="AS26" s="308"/>
      <c r="AT26" s="308"/>
      <c r="AU26" s="308"/>
      <c r="AV26" s="285"/>
      <c r="AW26" s="285"/>
    </row>
    <row r="27" spans="1:49" ht="17.100000000000001" customHeight="1" x14ac:dyDescent="0.3">
      <c r="A27" s="286"/>
      <c r="B27" s="287"/>
      <c r="C27" s="288"/>
      <c r="D27" s="308"/>
      <c r="E27" s="308"/>
      <c r="F27" s="308"/>
      <c r="G27" s="308"/>
      <c r="H27" s="308"/>
      <c r="I27" s="293"/>
      <c r="J27" s="294"/>
      <c r="K27" s="297"/>
      <c r="L27" s="190"/>
      <c r="M27" s="190"/>
      <c r="N27" s="190"/>
      <c r="O27" s="297"/>
      <c r="P27" s="297"/>
      <c r="Q27" s="322"/>
      <c r="R27" s="242"/>
      <c r="S27" s="243"/>
      <c r="T27" s="243"/>
      <c r="U27" s="243"/>
      <c r="V27" s="244"/>
      <c r="W27" s="302"/>
      <c r="X27" s="302"/>
      <c r="Y27" s="19"/>
      <c r="Z27" s="286"/>
      <c r="AA27" s="287"/>
      <c r="AB27" s="288"/>
      <c r="AC27" s="308"/>
      <c r="AD27" s="308"/>
      <c r="AE27" s="308"/>
      <c r="AF27" s="308"/>
      <c r="AG27" s="308"/>
      <c r="AH27" s="309"/>
      <c r="AI27" s="310"/>
      <c r="AJ27" s="313" t="s">
        <v>17</v>
      </c>
      <c r="AK27" s="1"/>
      <c r="AL27" s="7" t="s">
        <v>16</v>
      </c>
      <c r="AM27" s="1"/>
      <c r="AN27" s="315" t="s">
        <v>18</v>
      </c>
      <c r="AO27" s="300"/>
      <c r="AP27" s="264"/>
      <c r="AQ27" s="242"/>
      <c r="AR27" s="243"/>
      <c r="AS27" s="243"/>
      <c r="AT27" s="243"/>
      <c r="AU27" s="244"/>
      <c r="AV27" s="302"/>
      <c r="AW27" s="302"/>
    </row>
    <row r="28" spans="1:49" ht="17.100000000000001" customHeight="1" x14ac:dyDescent="0.3">
      <c r="A28" s="286"/>
      <c r="B28" s="289"/>
      <c r="C28" s="290"/>
      <c r="D28" s="308"/>
      <c r="E28" s="308"/>
      <c r="F28" s="308"/>
      <c r="G28" s="308"/>
      <c r="H28" s="308"/>
      <c r="I28" s="295"/>
      <c r="J28" s="296"/>
      <c r="K28" s="298"/>
      <c r="L28" s="191"/>
      <c r="M28" s="191"/>
      <c r="N28" s="191"/>
      <c r="O28" s="298"/>
      <c r="P28" s="298"/>
      <c r="Q28" s="323"/>
      <c r="R28" s="245"/>
      <c r="S28" s="246"/>
      <c r="T28" s="246"/>
      <c r="U28" s="246"/>
      <c r="V28" s="247"/>
      <c r="W28" s="285"/>
      <c r="X28" s="285"/>
      <c r="Y28" s="19"/>
      <c r="Z28" s="286"/>
      <c r="AA28" s="289"/>
      <c r="AB28" s="290"/>
      <c r="AC28" s="308"/>
      <c r="AD28" s="308"/>
      <c r="AE28" s="308"/>
      <c r="AF28" s="308"/>
      <c r="AG28" s="308"/>
      <c r="AH28" s="311"/>
      <c r="AI28" s="312"/>
      <c r="AJ28" s="314"/>
      <c r="AK28" s="2"/>
      <c r="AL28" s="8" t="s">
        <v>16</v>
      </c>
      <c r="AM28" s="2"/>
      <c r="AN28" s="316"/>
      <c r="AO28" s="265"/>
      <c r="AP28" s="266"/>
      <c r="AQ28" s="245"/>
      <c r="AR28" s="246"/>
      <c r="AS28" s="246"/>
      <c r="AT28" s="246"/>
      <c r="AU28" s="247"/>
      <c r="AV28" s="285"/>
      <c r="AW28" s="285"/>
    </row>
    <row r="29" spans="1:49" ht="17.100000000000001" customHeight="1" x14ac:dyDescent="0.25">
      <c r="A29" s="195"/>
      <c r="B29" s="51" t="s">
        <v>40</v>
      </c>
      <c r="C29" s="20"/>
      <c r="D29" s="10"/>
      <c r="E29" s="11"/>
      <c r="F29" s="11"/>
      <c r="G29" s="11"/>
      <c r="H29" s="11"/>
      <c r="I29" s="12"/>
      <c r="K29" s="14"/>
      <c r="M29" s="15"/>
      <c r="O29" s="14"/>
      <c r="P29" s="11"/>
      <c r="Z29" s="195"/>
      <c r="AA29" s="195"/>
      <c r="AB29" s="20"/>
      <c r="AC29" s="10"/>
      <c r="AD29" s="11"/>
      <c r="AE29" s="11"/>
      <c r="AF29" s="11"/>
      <c r="AG29" s="11"/>
      <c r="AH29" s="12"/>
      <c r="AJ29" s="14"/>
      <c r="AL29" s="15"/>
      <c r="AN29" s="14"/>
      <c r="AO29" s="11"/>
    </row>
    <row r="30" spans="1:49" ht="17.100000000000001" customHeight="1" x14ac:dyDescent="0.25">
      <c r="A30" s="200"/>
      <c r="B30" s="200"/>
      <c r="Z30" s="200"/>
      <c r="AA30" s="200"/>
    </row>
    <row r="31" spans="1:49" ht="17.100000000000001" customHeight="1" x14ac:dyDescent="0.25">
      <c r="A31" s="299" t="s">
        <v>0</v>
      </c>
      <c r="B31" s="301">
        <v>44339</v>
      </c>
      <c r="C31" s="244"/>
      <c r="D31" s="300" t="str">
        <f>D17</f>
        <v>M</v>
      </c>
      <c r="E31" s="282"/>
      <c r="F31" s="282" t="s">
        <v>10</v>
      </c>
      <c r="G31" s="282"/>
      <c r="H31" s="282"/>
      <c r="I31" s="37"/>
      <c r="J31" s="282" t="s">
        <v>26</v>
      </c>
      <c r="K31" s="282"/>
      <c r="L31" s="282"/>
      <c r="M31" s="282"/>
      <c r="N31" s="282" t="s">
        <v>270</v>
      </c>
      <c r="O31" s="282"/>
      <c r="P31" s="282"/>
      <c r="Q31" s="282"/>
      <c r="R31" s="282"/>
      <c r="S31" s="282"/>
      <c r="T31" s="282"/>
      <c r="U31" s="282"/>
      <c r="V31" s="264"/>
      <c r="W31" s="284" t="s">
        <v>25</v>
      </c>
      <c r="X31" s="261" t="s">
        <v>2</v>
      </c>
      <c r="Y31" s="19"/>
      <c r="Z31" s="299" t="s">
        <v>0</v>
      </c>
      <c r="AA31" s="242" t="s">
        <v>1</v>
      </c>
      <c r="AB31" s="244"/>
      <c r="AC31" s="300" t="str">
        <f>AC17</f>
        <v>M</v>
      </c>
      <c r="AD31" s="282"/>
      <c r="AE31" s="282" t="s">
        <v>10</v>
      </c>
      <c r="AF31" s="282"/>
      <c r="AG31" s="282"/>
      <c r="AH31" s="37"/>
      <c r="AI31" s="282" t="s">
        <v>26</v>
      </c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64"/>
      <c r="AV31" s="284" t="s">
        <v>25</v>
      </c>
      <c r="AW31" s="261" t="s">
        <v>2</v>
      </c>
    </row>
    <row r="32" spans="1:49" ht="17.100000000000001" customHeight="1" x14ac:dyDescent="0.25">
      <c r="A32" s="299"/>
      <c r="B32" s="245"/>
      <c r="C32" s="247"/>
      <c r="D32" s="265"/>
      <c r="E32" s="283"/>
      <c r="F32" s="283"/>
      <c r="G32" s="283"/>
      <c r="H32" s="283"/>
      <c r="I32" s="201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66"/>
      <c r="W32" s="285"/>
      <c r="X32" s="285"/>
      <c r="Y32" s="19"/>
      <c r="Z32" s="299"/>
      <c r="AA32" s="245"/>
      <c r="AB32" s="247"/>
      <c r="AC32" s="265"/>
      <c r="AD32" s="283"/>
      <c r="AE32" s="283"/>
      <c r="AF32" s="283"/>
      <c r="AG32" s="283"/>
      <c r="AH32" s="201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66"/>
      <c r="AV32" s="285"/>
      <c r="AW32" s="285"/>
    </row>
    <row r="33" spans="1:49" ht="17.100000000000001" customHeight="1" x14ac:dyDescent="0.3">
      <c r="A33" s="286">
        <v>1</v>
      </c>
      <c r="B33" s="287">
        <v>0.41666666666666669</v>
      </c>
      <c r="C33" s="288"/>
      <c r="D33" s="291" t="str">
        <f>B6</f>
        <v>エイブルSC</v>
      </c>
      <c r="E33" s="291"/>
      <c r="F33" s="291"/>
      <c r="G33" s="291"/>
      <c r="H33" s="291"/>
      <c r="I33" s="293" t="str">
        <f t="shared" ref="I33" si="15">IF(L33:L34="","",(L33+L34))</f>
        <v/>
      </c>
      <c r="J33" s="294"/>
      <c r="K33" s="297" t="s">
        <v>17</v>
      </c>
      <c r="L33" s="190"/>
      <c r="M33" s="190" t="s">
        <v>16</v>
      </c>
      <c r="N33" s="190"/>
      <c r="O33" s="297" t="s">
        <v>18</v>
      </c>
      <c r="P33" s="303" t="str">
        <f t="shared" ref="P33" si="16">IF(N33:N34="","",(N33+N34))</f>
        <v/>
      </c>
      <c r="Q33" s="304"/>
      <c r="R33" s="300" t="str">
        <f>B8</f>
        <v>玉穂FC</v>
      </c>
      <c r="S33" s="282"/>
      <c r="T33" s="282"/>
      <c r="U33" s="282"/>
      <c r="V33" s="264"/>
      <c r="W33" s="302" t="str">
        <f>B4</f>
        <v>フォルトゥナU-12</v>
      </c>
      <c r="X33" s="302" t="str">
        <f>B10</f>
        <v>FC.PARTIRE</v>
      </c>
      <c r="Y33" s="19"/>
      <c r="Z33" s="286">
        <v>1</v>
      </c>
      <c r="AA33" s="287">
        <v>0.41666666666666669</v>
      </c>
      <c r="AB33" s="288"/>
      <c r="AC33" s="307" t="str">
        <f>D33</f>
        <v>エイブルSC</v>
      </c>
      <c r="AD33" s="307"/>
      <c r="AE33" s="307"/>
      <c r="AF33" s="307"/>
      <c r="AG33" s="307"/>
      <c r="AH33" s="309"/>
      <c r="AI33" s="310"/>
      <c r="AJ33" s="313" t="s">
        <v>17</v>
      </c>
      <c r="AK33" s="1"/>
      <c r="AL33" s="7" t="s">
        <v>16</v>
      </c>
      <c r="AM33" s="1"/>
      <c r="AN33" s="315" t="s">
        <v>18</v>
      </c>
      <c r="AO33" s="300"/>
      <c r="AP33" s="264"/>
      <c r="AQ33" s="307" t="str">
        <f>R33</f>
        <v>玉穂FC</v>
      </c>
      <c r="AR33" s="307"/>
      <c r="AS33" s="307"/>
      <c r="AT33" s="307"/>
      <c r="AU33" s="307"/>
      <c r="AV33" s="302" t="str">
        <f>W33</f>
        <v>フォルトゥナU-12</v>
      </c>
      <c r="AW33" s="302" t="str">
        <f t="shared" ref="AW33" si="17">X33</f>
        <v>FC.PARTIRE</v>
      </c>
    </row>
    <row r="34" spans="1:49" ht="17.100000000000001" customHeight="1" x14ac:dyDescent="0.3">
      <c r="A34" s="286"/>
      <c r="B34" s="289"/>
      <c r="C34" s="290"/>
      <c r="D34" s="292"/>
      <c r="E34" s="292"/>
      <c r="F34" s="292"/>
      <c r="G34" s="292"/>
      <c r="H34" s="292"/>
      <c r="I34" s="295"/>
      <c r="J34" s="296"/>
      <c r="K34" s="298"/>
      <c r="L34" s="191"/>
      <c r="M34" s="191" t="s">
        <v>16</v>
      </c>
      <c r="N34" s="191"/>
      <c r="O34" s="298"/>
      <c r="P34" s="305"/>
      <c r="Q34" s="306"/>
      <c r="R34" s="265"/>
      <c r="S34" s="283"/>
      <c r="T34" s="283"/>
      <c r="U34" s="283"/>
      <c r="V34" s="266"/>
      <c r="W34" s="285"/>
      <c r="X34" s="285"/>
      <c r="Y34" s="19"/>
      <c r="Z34" s="286"/>
      <c r="AA34" s="289"/>
      <c r="AB34" s="290"/>
      <c r="AC34" s="308"/>
      <c r="AD34" s="308"/>
      <c r="AE34" s="308"/>
      <c r="AF34" s="308"/>
      <c r="AG34" s="308"/>
      <c r="AH34" s="311"/>
      <c r="AI34" s="312"/>
      <c r="AJ34" s="314"/>
      <c r="AK34" s="2"/>
      <c r="AL34" s="8" t="s">
        <v>16</v>
      </c>
      <c r="AM34" s="2"/>
      <c r="AN34" s="316"/>
      <c r="AO34" s="265"/>
      <c r="AP34" s="266"/>
      <c r="AQ34" s="308"/>
      <c r="AR34" s="308"/>
      <c r="AS34" s="308"/>
      <c r="AT34" s="308"/>
      <c r="AU34" s="308"/>
      <c r="AV34" s="285"/>
      <c r="AW34" s="285"/>
    </row>
    <row r="35" spans="1:49" ht="17.100000000000001" customHeight="1" x14ac:dyDescent="0.3">
      <c r="A35" s="286">
        <v>2</v>
      </c>
      <c r="B35" s="287">
        <v>0.45833333333333331</v>
      </c>
      <c r="C35" s="288"/>
      <c r="D35" s="292" t="str">
        <f>B4</f>
        <v>フォルトゥナU-12</v>
      </c>
      <c r="E35" s="292"/>
      <c r="F35" s="292"/>
      <c r="G35" s="292"/>
      <c r="H35" s="292"/>
      <c r="I35" s="293" t="str">
        <f t="shared" ref="I35" si="18">IF(L35:L36="","",(L35+L36))</f>
        <v/>
      </c>
      <c r="J35" s="294"/>
      <c r="K35" s="297" t="s">
        <v>17</v>
      </c>
      <c r="L35" s="190"/>
      <c r="M35" s="190" t="s">
        <v>16</v>
      </c>
      <c r="N35" s="190"/>
      <c r="O35" s="297" t="s">
        <v>18</v>
      </c>
      <c r="P35" s="303" t="str">
        <f t="shared" ref="P35" si="19">IF(N35:N36="","",(N35+N36))</f>
        <v/>
      </c>
      <c r="Q35" s="304"/>
      <c r="R35" s="300" t="str">
        <f>B10</f>
        <v>FC.PARTIRE</v>
      </c>
      <c r="S35" s="282"/>
      <c r="T35" s="282"/>
      <c r="U35" s="282"/>
      <c r="V35" s="264"/>
      <c r="W35" s="302" t="str">
        <f>B6</f>
        <v>エイブルSC</v>
      </c>
      <c r="X35" s="302" t="str">
        <f>B8</f>
        <v>玉穂FC</v>
      </c>
      <c r="Y35" s="19"/>
      <c r="Z35" s="286">
        <v>2</v>
      </c>
      <c r="AA35" s="287">
        <v>0.45833333333333331</v>
      </c>
      <c r="AB35" s="288"/>
      <c r="AC35" s="307" t="str">
        <f>D35</f>
        <v>フォルトゥナU-12</v>
      </c>
      <c r="AD35" s="307"/>
      <c r="AE35" s="307"/>
      <c r="AF35" s="307"/>
      <c r="AG35" s="307"/>
      <c r="AH35" s="309"/>
      <c r="AI35" s="310"/>
      <c r="AJ35" s="313" t="s">
        <v>17</v>
      </c>
      <c r="AK35" s="1"/>
      <c r="AL35" s="7" t="s">
        <v>16</v>
      </c>
      <c r="AM35" s="1"/>
      <c r="AN35" s="315" t="s">
        <v>18</v>
      </c>
      <c r="AO35" s="300"/>
      <c r="AP35" s="264"/>
      <c r="AQ35" s="307" t="str">
        <f>R35</f>
        <v>FC.PARTIRE</v>
      </c>
      <c r="AR35" s="307"/>
      <c r="AS35" s="307"/>
      <c r="AT35" s="307"/>
      <c r="AU35" s="307"/>
      <c r="AV35" s="302" t="str">
        <f>W35</f>
        <v>エイブルSC</v>
      </c>
      <c r="AW35" s="302" t="str">
        <f t="shared" ref="AW35" si="20">X35</f>
        <v>玉穂FC</v>
      </c>
    </row>
    <row r="36" spans="1:49" ht="17.100000000000001" customHeight="1" x14ac:dyDescent="0.3">
      <c r="A36" s="286"/>
      <c r="B36" s="289"/>
      <c r="C36" s="290"/>
      <c r="D36" s="292"/>
      <c r="E36" s="292"/>
      <c r="F36" s="292"/>
      <c r="G36" s="292"/>
      <c r="H36" s="292"/>
      <c r="I36" s="295"/>
      <c r="J36" s="296"/>
      <c r="K36" s="298"/>
      <c r="L36" s="191"/>
      <c r="M36" s="191" t="s">
        <v>16</v>
      </c>
      <c r="N36" s="191"/>
      <c r="O36" s="298"/>
      <c r="P36" s="305"/>
      <c r="Q36" s="306"/>
      <c r="R36" s="265"/>
      <c r="S36" s="283"/>
      <c r="T36" s="283"/>
      <c r="U36" s="283"/>
      <c r="V36" s="266"/>
      <c r="W36" s="285"/>
      <c r="X36" s="285"/>
      <c r="Y36" s="19"/>
      <c r="Z36" s="286"/>
      <c r="AA36" s="289"/>
      <c r="AB36" s="290"/>
      <c r="AC36" s="308"/>
      <c r="AD36" s="308"/>
      <c r="AE36" s="308"/>
      <c r="AF36" s="308"/>
      <c r="AG36" s="308"/>
      <c r="AH36" s="311"/>
      <c r="AI36" s="312"/>
      <c r="AJ36" s="314"/>
      <c r="AK36" s="2"/>
      <c r="AL36" s="8" t="s">
        <v>16</v>
      </c>
      <c r="AM36" s="2"/>
      <c r="AN36" s="316"/>
      <c r="AO36" s="265"/>
      <c r="AP36" s="266"/>
      <c r="AQ36" s="308"/>
      <c r="AR36" s="308"/>
      <c r="AS36" s="308"/>
      <c r="AT36" s="308"/>
      <c r="AU36" s="308"/>
      <c r="AV36" s="285"/>
      <c r="AW36" s="285"/>
    </row>
    <row r="37" spans="1:49" ht="17.100000000000001" customHeight="1" x14ac:dyDescent="0.3">
      <c r="A37" s="286">
        <v>3</v>
      </c>
      <c r="B37" s="287"/>
      <c r="C37" s="288"/>
      <c r="D37" s="308"/>
      <c r="E37" s="308"/>
      <c r="F37" s="308"/>
      <c r="G37" s="308"/>
      <c r="H37" s="308"/>
      <c r="I37" s="293"/>
      <c r="J37" s="294"/>
      <c r="K37" s="297" t="s">
        <v>17</v>
      </c>
      <c r="L37" s="190"/>
      <c r="M37" s="190" t="s">
        <v>16</v>
      </c>
      <c r="N37" s="190"/>
      <c r="O37" s="297" t="s">
        <v>18</v>
      </c>
      <c r="P37" s="297"/>
      <c r="Q37" s="322"/>
      <c r="R37" s="242"/>
      <c r="S37" s="243"/>
      <c r="T37" s="243"/>
      <c r="U37" s="243"/>
      <c r="V37" s="244"/>
      <c r="W37" s="302"/>
      <c r="X37" s="302"/>
      <c r="Y37" s="19"/>
      <c r="Z37" s="286">
        <v>3</v>
      </c>
      <c r="AA37" s="287">
        <v>0.5</v>
      </c>
      <c r="AB37" s="288"/>
      <c r="AC37" s="308"/>
      <c r="AD37" s="308"/>
      <c r="AE37" s="308"/>
      <c r="AF37" s="308"/>
      <c r="AG37" s="308"/>
      <c r="AH37" s="309"/>
      <c r="AI37" s="310"/>
      <c r="AJ37" s="313" t="s">
        <v>17</v>
      </c>
      <c r="AK37" s="1"/>
      <c r="AL37" s="7" t="s">
        <v>16</v>
      </c>
      <c r="AM37" s="1"/>
      <c r="AN37" s="315" t="s">
        <v>18</v>
      </c>
      <c r="AO37" s="300"/>
      <c r="AP37" s="264"/>
      <c r="AQ37" s="242"/>
      <c r="AR37" s="243"/>
      <c r="AS37" s="243"/>
      <c r="AT37" s="243"/>
      <c r="AU37" s="244"/>
      <c r="AV37" s="302"/>
      <c r="AW37" s="302"/>
    </row>
    <row r="38" spans="1:49" ht="17.100000000000001" customHeight="1" x14ac:dyDescent="0.3">
      <c r="A38" s="286"/>
      <c r="B38" s="289"/>
      <c r="C38" s="290"/>
      <c r="D38" s="308"/>
      <c r="E38" s="308"/>
      <c r="F38" s="308"/>
      <c r="G38" s="308"/>
      <c r="H38" s="308"/>
      <c r="I38" s="295"/>
      <c r="J38" s="296"/>
      <c r="K38" s="298"/>
      <c r="L38" s="191"/>
      <c r="M38" s="191" t="s">
        <v>16</v>
      </c>
      <c r="N38" s="191"/>
      <c r="O38" s="298"/>
      <c r="P38" s="298"/>
      <c r="Q38" s="323"/>
      <c r="R38" s="245"/>
      <c r="S38" s="246"/>
      <c r="T38" s="246"/>
      <c r="U38" s="246"/>
      <c r="V38" s="247"/>
      <c r="W38" s="285"/>
      <c r="X38" s="285"/>
      <c r="Y38" s="19"/>
      <c r="Z38" s="286"/>
      <c r="AA38" s="289"/>
      <c r="AB38" s="290"/>
      <c r="AC38" s="308"/>
      <c r="AD38" s="308"/>
      <c r="AE38" s="308"/>
      <c r="AF38" s="308"/>
      <c r="AG38" s="308"/>
      <c r="AH38" s="311"/>
      <c r="AI38" s="312"/>
      <c r="AJ38" s="314"/>
      <c r="AK38" s="2"/>
      <c r="AL38" s="8" t="s">
        <v>16</v>
      </c>
      <c r="AM38" s="2"/>
      <c r="AN38" s="316"/>
      <c r="AO38" s="265"/>
      <c r="AP38" s="266"/>
      <c r="AQ38" s="245"/>
      <c r="AR38" s="246"/>
      <c r="AS38" s="246"/>
      <c r="AT38" s="246"/>
      <c r="AU38" s="247"/>
      <c r="AV38" s="285"/>
      <c r="AW38" s="285"/>
    </row>
    <row r="39" spans="1:49" ht="17.100000000000001" customHeight="1" x14ac:dyDescent="0.3">
      <c r="A39" s="286">
        <v>4</v>
      </c>
      <c r="B39" s="287"/>
      <c r="C39" s="288"/>
      <c r="D39" s="308"/>
      <c r="E39" s="308"/>
      <c r="F39" s="308"/>
      <c r="G39" s="308"/>
      <c r="H39" s="308"/>
      <c r="I39" s="324"/>
      <c r="J39" s="325"/>
      <c r="K39" s="317" t="s">
        <v>17</v>
      </c>
      <c r="L39" s="196"/>
      <c r="M39" s="196" t="s">
        <v>16</v>
      </c>
      <c r="N39" s="196"/>
      <c r="O39" s="317" t="s">
        <v>18</v>
      </c>
      <c r="P39" s="297"/>
      <c r="Q39" s="322"/>
      <c r="R39" s="242"/>
      <c r="S39" s="243"/>
      <c r="T39" s="243"/>
      <c r="U39" s="243"/>
      <c r="V39" s="244"/>
      <c r="W39" s="302"/>
      <c r="X39" s="302"/>
      <c r="Y39" s="19"/>
      <c r="Z39" s="286">
        <v>4</v>
      </c>
      <c r="AA39" s="287">
        <v>0.54166666666666663</v>
      </c>
      <c r="AB39" s="288"/>
      <c r="AC39" s="308"/>
      <c r="AD39" s="308"/>
      <c r="AE39" s="308"/>
      <c r="AF39" s="308"/>
      <c r="AG39" s="308"/>
      <c r="AH39" s="318"/>
      <c r="AI39" s="319"/>
      <c r="AJ39" s="320" t="s">
        <v>17</v>
      </c>
      <c r="AK39" s="200"/>
      <c r="AL39" s="9" t="s">
        <v>16</v>
      </c>
      <c r="AM39" s="200"/>
      <c r="AN39" s="321" t="s">
        <v>18</v>
      </c>
      <c r="AO39" s="300"/>
      <c r="AP39" s="264"/>
      <c r="AQ39" s="242"/>
      <c r="AR39" s="243"/>
      <c r="AS39" s="243"/>
      <c r="AT39" s="243"/>
      <c r="AU39" s="244"/>
      <c r="AV39" s="302"/>
      <c r="AW39" s="302"/>
    </row>
    <row r="40" spans="1:49" ht="17.100000000000001" customHeight="1" x14ac:dyDescent="0.3">
      <c r="A40" s="286"/>
      <c r="B40" s="289"/>
      <c r="C40" s="290"/>
      <c r="D40" s="308"/>
      <c r="E40" s="308"/>
      <c r="F40" s="308"/>
      <c r="G40" s="308"/>
      <c r="H40" s="308"/>
      <c r="I40" s="295"/>
      <c r="J40" s="296"/>
      <c r="K40" s="298"/>
      <c r="L40" s="191"/>
      <c r="M40" s="191" t="s">
        <v>16</v>
      </c>
      <c r="N40" s="191"/>
      <c r="O40" s="298"/>
      <c r="P40" s="298"/>
      <c r="Q40" s="323"/>
      <c r="R40" s="245"/>
      <c r="S40" s="246"/>
      <c r="T40" s="246"/>
      <c r="U40" s="246"/>
      <c r="V40" s="247"/>
      <c r="W40" s="285"/>
      <c r="X40" s="285"/>
      <c r="Y40" s="19"/>
      <c r="Z40" s="286"/>
      <c r="AA40" s="289"/>
      <c r="AB40" s="290"/>
      <c r="AC40" s="308"/>
      <c r="AD40" s="308"/>
      <c r="AE40" s="308"/>
      <c r="AF40" s="308"/>
      <c r="AG40" s="308"/>
      <c r="AH40" s="311"/>
      <c r="AI40" s="312"/>
      <c r="AJ40" s="314"/>
      <c r="AK40" s="2"/>
      <c r="AL40" s="8" t="s">
        <v>16</v>
      </c>
      <c r="AM40" s="2"/>
      <c r="AN40" s="316"/>
      <c r="AO40" s="265"/>
      <c r="AP40" s="266"/>
      <c r="AQ40" s="245"/>
      <c r="AR40" s="246"/>
      <c r="AS40" s="246"/>
      <c r="AT40" s="246"/>
      <c r="AU40" s="247"/>
      <c r="AV40" s="285"/>
      <c r="AW40" s="285"/>
    </row>
    <row r="41" spans="1:49" ht="17.100000000000001" customHeight="1" x14ac:dyDescent="0.3">
      <c r="A41" s="286">
        <v>5</v>
      </c>
      <c r="B41" s="287"/>
      <c r="C41" s="288"/>
      <c r="D41" s="308"/>
      <c r="E41" s="308"/>
      <c r="F41" s="308"/>
      <c r="G41" s="308"/>
      <c r="H41" s="308"/>
      <c r="I41" s="293"/>
      <c r="J41" s="294"/>
      <c r="K41" s="297"/>
      <c r="L41" s="190"/>
      <c r="M41" s="190"/>
      <c r="N41" s="190"/>
      <c r="O41" s="297"/>
      <c r="P41" s="297"/>
      <c r="Q41" s="322"/>
      <c r="R41" s="242"/>
      <c r="S41" s="243"/>
      <c r="T41" s="243"/>
      <c r="U41" s="243"/>
      <c r="V41" s="244"/>
      <c r="W41" s="302"/>
      <c r="X41" s="302"/>
      <c r="Y41" s="19"/>
      <c r="Z41" s="286"/>
      <c r="AA41" s="287"/>
      <c r="AB41" s="288"/>
      <c r="AC41" s="308"/>
      <c r="AD41" s="308"/>
      <c r="AE41" s="308"/>
      <c r="AF41" s="308"/>
      <c r="AG41" s="308"/>
      <c r="AH41" s="309"/>
      <c r="AI41" s="310"/>
      <c r="AJ41" s="313" t="s">
        <v>17</v>
      </c>
      <c r="AK41" s="1"/>
      <c r="AL41" s="7" t="s">
        <v>16</v>
      </c>
      <c r="AM41" s="1"/>
      <c r="AN41" s="315" t="s">
        <v>18</v>
      </c>
      <c r="AO41" s="300"/>
      <c r="AP41" s="264"/>
      <c r="AQ41" s="242"/>
      <c r="AR41" s="243"/>
      <c r="AS41" s="243"/>
      <c r="AT41" s="243"/>
      <c r="AU41" s="244"/>
      <c r="AV41" s="302"/>
      <c r="AW41" s="302"/>
    </row>
    <row r="42" spans="1:49" ht="17.100000000000001" customHeight="1" x14ac:dyDescent="0.3">
      <c r="A42" s="286"/>
      <c r="B42" s="289"/>
      <c r="C42" s="290"/>
      <c r="D42" s="308"/>
      <c r="E42" s="308"/>
      <c r="F42" s="308"/>
      <c r="G42" s="308"/>
      <c r="H42" s="308"/>
      <c r="I42" s="295"/>
      <c r="J42" s="296"/>
      <c r="K42" s="298"/>
      <c r="L42" s="191"/>
      <c r="M42" s="191"/>
      <c r="N42" s="191"/>
      <c r="O42" s="298"/>
      <c r="P42" s="298"/>
      <c r="Q42" s="323"/>
      <c r="R42" s="245"/>
      <c r="S42" s="246"/>
      <c r="T42" s="246"/>
      <c r="U42" s="246"/>
      <c r="V42" s="247"/>
      <c r="W42" s="285"/>
      <c r="X42" s="285"/>
      <c r="Y42" s="19"/>
      <c r="Z42" s="286"/>
      <c r="AA42" s="289"/>
      <c r="AB42" s="290"/>
      <c r="AC42" s="308"/>
      <c r="AD42" s="308"/>
      <c r="AE42" s="308"/>
      <c r="AF42" s="308"/>
      <c r="AG42" s="308"/>
      <c r="AH42" s="311"/>
      <c r="AI42" s="312"/>
      <c r="AJ42" s="314"/>
      <c r="AK42" s="2"/>
      <c r="AL42" s="8" t="s">
        <v>16</v>
      </c>
      <c r="AM42" s="2"/>
      <c r="AN42" s="316"/>
      <c r="AO42" s="265"/>
      <c r="AP42" s="266"/>
      <c r="AQ42" s="245"/>
      <c r="AR42" s="246"/>
      <c r="AS42" s="246"/>
      <c r="AT42" s="246"/>
      <c r="AU42" s="247"/>
      <c r="AV42" s="285"/>
      <c r="AW42" s="285"/>
    </row>
    <row r="44" spans="1:49" ht="14.25" x14ac:dyDescent="0.25">
      <c r="B44" s="195"/>
      <c r="C44" s="28"/>
      <c r="D44" s="16"/>
      <c r="E44" s="16"/>
      <c r="F44" s="16"/>
      <c r="G44" s="16"/>
      <c r="H44" s="16"/>
      <c r="I44" s="193"/>
      <c r="J44" s="193"/>
      <c r="K44" s="194"/>
      <c r="L44" s="200"/>
      <c r="M44" s="9"/>
      <c r="N44" s="200"/>
      <c r="O44" s="195"/>
      <c r="P44" s="50"/>
      <c r="Q44" s="19"/>
      <c r="R44" s="19"/>
      <c r="S44" s="19"/>
      <c r="T44" s="19"/>
      <c r="U44" s="19"/>
      <c r="V44" s="19"/>
      <c r="W44" s="19"/>
      <c r="AA44" s="195"/>
      <c r="AB44" s="28"/>
      <c r="AC44" s="16"/>
      <c r="AD44" s="16"/>
      <c r="AE44" s="16"/>
      <c r="AF44" s="16"/>
      <c r="AG44" s="16"/>
      <c r="AH44" s="193"/>
      <c r="AI44" s="193"/>
      <c r="AJ44" s="194"/>
      <c r="AK44" s="200"/>
      <c r="AL44" s="9"/>
      <c r="AM44" s="200"/>
      <c r="AN44" s="195"/>
      <c r="AO44" s="50"/>
      <c r="AP44" s="19"/>
      <c r="AQ44" s="19"/>
      <c r="AR44" s="19"/>
      <c r="AS44" s="19"/>
      <c r="AT44" s="19"/>
      <c r="AU44" s="19"/>
      <c r="AV44" s="19"/>
    </row>
    <row r="45" spans="1:49" ht="14.25" x14ac:dyDescent="0.25">
      <c r="B45" s="195"/>
      <c r="C45" s="14"/>
      <c r="D45" s="11"/>
      <c r="E45" s="11"/>
      <c r="F45" s="11"/>
      <c r="G45" s="11"/>
      <c r="H45" s="11"/>
      <c r="K45" s="14"/>
      <c r="M45" s="15"/>
      <c r="O45" s="14"/>
      <c r="P45" s="11"/>
      <c r="Q45" s="11"/>
      <c r="R45" s="11"/>
      <c r="S45" s="11"/>
      <c r="T45" s="11"/>
      <c r="U45" s="11"/>
      <c r="V45" s="21"/>
      <c r="W45" s="21"/>
      <c r="AA45" s="195"/>
      <c r="AB45" s="14"/>
      <c r="AC45" s="11"/>
      <c r="AD45" s="11"/>
      <c r="AE45" s="11"/>
      <c r="AF45" s="11"/>
      <c r="AG45" s="11"/>
      <c r="AJ45" s="14"/>
      <c r="AL45" s="15"/>
      <c r="AN45" s="14"/>
      <c r="AO45" s="11"/>
      <c r="AP45" s="11"/>
      <c r="AQ45" s="11"/>
      <c r="AR45" s="11"/>
      <c r="AS45" s="11"/>
      <c r="AT45" s="11"/>
      <c r="AU45" s="21"/>
      <c r="AV45" s="21"/>
    </row>
    <row r="46" spans="1:49" ht="13.5" customHeight="1" x14ac:dyDescent="0.25">
      <c r="B46" s="195"/>
      <c r="C46" s="20"/>
      <c r="D46" s="10"/>
      <c r="E46" s="11"/>
      <c r="F46" s="11"/>
      <c r="G46" s="11"/>
      <c r="H46" s="11"/>
      <c r="I46" s="12"/>
      <c r="K46" s="14"/>
      <c r="M46" s="15"/>
      <c r="O46" s="14"/>
      <c r="P46" s="11"/>
      <c r="Q46" s="11"/>
      <c r="R46" s="11"/>
      <c r="S46" s="11"/>
      <c r="T46" s="11"/>
      <c r="U46" s="11"/>
      <c r="V46" s="11"/>
      <c r="W46" s="11"/>
      <c r="AA46" s="195"/>
      <c r="AB46" s="20"/>
      <c r="AC46" s="10"/>
      <c r="AD46" s="11"/>
      <c r="AE46" s="11"/>
      <c r="AF46" s="11"/>
      <c r="AG46" s="11"/>
      <c r="AH46" s="12"/>
      <c r="AJ46" s="14"/>
      <c r="AL46" s="15"/>
      <c r="AN46" s="14"/>
      <c r="AO46" s="11"/>
      <c r="AP46" s="11"/>
      <c r="AQ46" s="11"/>
      <c r="AR46" s="11"/>
      <c r="AS46" s="11"/>
      <c r="AT46" s="11"/>
      <c r="AU46" s="11"/>
      <c r="AV46" s="11"/>
    </row>
    <row r="47" spans="1:49" ht="14.25" x14ac:dyDescent="0.25">
      <c r="B47" s="195"/>
      <c r="C47" s="29"/>
      <c r="D47" s="30"/>
      <c r="E47" s="21"/>
      <c r="F47" s="21"/>
      <c r="G47" s="21"/>
      <c r="H47" s="21"/>
      <c r="I47" s="31"/>
      <c r="J47" s="22"/>
      <c r="K47" s="23"/>
      <c r="M47" s="15"/>
      <c r="O47" s="14"/>
      <c r="P47" s="21"/>
      <c r="Q47" s="21"/>
      <c r="R47" s="21"/>
      <c r="S47" s="21"/>
      <c r="T47" s="21"/>
      <c r="U47" s="21"/>
      <c r="V47" s="21"/>
      <c r="W47" s="21"/>
      <c r="AA47" s="195"/>
      <c r="AB47" s="29"/>
      <c r="AC47" s="30"/>
      <c r="AD47" s="21"/>
      <c r="AE47" s="21"/>
      <c r="AF47" s="21"/>
      <c r="AG47" s="21"/>
      <c r="AH47" s="31"/>
      <c r="AI47" s="22"/>
      <c r="AJ47" s="23"/>
      <c r="AL47" s="15"/>
      <c r="AN47" s="14"/>
      <c r="AO47" s="21"/>
      <c r="AP47" s="21"/>
      <c r="AQ47" s="21"/>
      <c r="AR47" s="21"/>
      <c r="AS47" s="21"/>
      <c r="AT47" s="21"/>
      <c r="AU47" s="21"/>
      <c r="AV47" s="21"/>
    </row>
    <row r="48" spans="1:49" ht="14.25" x14ac:dyDescent="0.25">
      <c r="B48" s="195"/>
      <c r="C48" s="24"/>
      <c r="D48" s="21"/>
      <c r="E48" s="21"/>
      <c r="F48" s="21"/>
      <c r="G48" s="21"/>
      <c r="H48" s="21"/>
      <c r="I48" s="22"/>
      <c r="J48" s="22"/>
      <c r="K48" s="23"/>
      <c r="M48" s="15"/>
      <c r="O48" s="14"/>
      <c r="P48" s="21"/>
      <c r="Q48" s="21"/>
      <c r="R48" s="21"/>
      <c r="S48" s="21"/>
      <c r="T48" s="21"/>
      <c r="U48" s="21"/>
      <c r="V48" s="21"/>
      <c r="W48" s="21"/>
      <c r="AA48" s="195"/>
      <c r="AB48" s="24"/>
      <c r="AC48" s="21"/>
      <c r="AD48" s="21"/>
      <c r="AE48" s="21"/>
      <c r="AF48" s="21"/>
      <c r="AG48" s="21"/>
      <c r="AH48" s="22"/>
      <c r="AI48" s="22"/>
      <c r="AJ48" s="23"/>
      <c r="AL48" s="15"/>
      <c r="AN48" s="14"/>
      <c r="AO48" s="21"/>
      <c r="AP48" s="21"/>
      <c r="AQ48" s="21"/>
      <c r="AR48" s="21"/>
      <c r="AS48" s="21"/>
      <c r="AT48" s="21"/>
      <c r="AU48" s="21"/>
      <c r="AV48" s="21"/>
    </row>
    <row r="49" spans="2:48" ht="14.25" x14ac:dyDescent="0.25">
      <c r="B49" s="195"/>
      <c r="C49" s="29"/>
      <c r="D49" s="30"/>
      <c r="E49" s="21"/>
      <c r="F49" s="21"/>
      <c r="G49" s="21"/>
      <c r="H49" s="21"/>
      <c r="I49" s="31"/>
      <c r="J49" s="22"/>
      <c r="K49" s="23"/>
      <c r="M49" s="15"/>
      <c r="O49" s="14"/>
      <c r="P49" s="21"/>
      <c r="Q49" s="21"/>
      <c r="R49" s="21"/>
      <c r="S49" s="21"/>
      <c r="T49" s="21"/>
      <c r="U49" s="21"/>
      <c r="V49" s="21"/>
      <c r="W49" s="21"/>
      <c r="AA49" s="195"/>
      <c r="AB49" s="29"/>
      <c r="AC49" s="30"/>
      <c r="AD49" s="21"/>
      <c r="AE49" s="21"/>
      <c r="AF49" s="21"/>
      <c r="AG49" s="21"/>
      <c r="AH49" s="31"/>
      <c r="AI49" s="22"/>
      <c r="AJ49" s="23"/>
      <c r="AL49" s="15"/>
      <c r="AN49" s="14"/>
      <c r="AO49" s="21"/>
      <c r="AP49" s="21"/>
      <c r="AQ49" s="21"/>
      <c r="AR49" s="21"/>
      <c r="AS49" s="21"/>
      <c r="AT49" s="21"/>
      <c r="AU49" s="21"/>
      <c r="AV49" s="21"/>
    </row>
    <row r="50" spans="2:48" ht="14.25" x14ac:dyDescent="0.25">
      <c r="B50" s="195"/>
      <c r="C50" s="24"/>
      <c r="D50" s="21"/>
      <c r="E50" s="21"/>
      <c r="F50" s="21"/>
      <c r="G50" s="21"/>
      <c r="H50" s="21"/>
      <c r="I50" s="22"/>
      <c r="J50" s="22"/>
      <c r="K50" s="23"/>
      <c r="M50" s="15"/>
      <c r="O50" s="14"/>
      <c r="P50" s="21"/>
      <c r="Q50" s="21"/>
      <c r="R50" s="21"/>
      <c r="S50" s="21"/>
      <c r="T50" s="21"/>
      <c r="U50" s="21"/>
      <c r="V50" s="21"/>
      <c r="W50" s="21"/>
      <c r="AA50" s="195"/>
      <c r="AB50" s="24"/>
      <c r="AC50" s="21"/>
      <c r="AD50" s="21"/>
      <c r="AE50" s="21"/>
      <c r="AF50" s="21"/>
      <c r="AG50" s="21"/>
      <c r="AH50" s="22"/>
      <c r="AI50" s="22"/>
      <c r="AJ50" s="23"/>
      <c r="AL50" s="15"/>
      <c r="AN50" s="14"/>
      <c r="AO50" s="21"/>
      <c r="AP50" s="21"/>
      <c r="AQ50" s="21"/>
      <c r="AR50" s="21"/>
      <c r="AS50" s="21"/>
      <c r="AT50" s="21"/>
      <c r="AU50" s="21"/>
      <c r="AV50" s="21"/>
    </row>
  </sheetData>
  <mergeCells count="361">
    <mergeCell ref="A1:B1"/>
    <mergeCell ref="C1:E1"/>
    <mergeCell ref="Z1:AA1"/>
    <mergeCell ref="AB1:AD1"/>
    <mergeCell ref="B2:C3"/>
    <mergeCell ref="D2:F3"/>
    <mergeCell ref="G2:I3"/>
    <mergeCell ref="J2:L3"/>
    <mergeCell ref="M2:O3"/>
    <mergeCell ref="P2:R3"/>
    <mergeCell ref="AI2:AK3"/>
    <mergeCell ref="AL2:AN3"/>
    <mergeCell ref="AO2:AQ3"/>
    <mergeCell ref="AR2:AS3"/>
    <mergeCell ref="AT2:AU3"/>
    <mergeCell ref="AW2:AW3"/>
    <mergeCell ref="S2:T3"/>
    <mergeCell ref="U2:V3"/>
    <mergeCell ref="X2:X3"/>
    <mergeCell ref="AA2:AB3"/>
    <mergeCell ref="AC2:AE3"/>
    <mergeCell ref="AF2:AH3"/>
    <mergeCell ref="X6:X7"/>
    <mergeCell ref="Y6:Y7"/>
    <mergeCell ref="AO4:AQ5"/>
    <mergeCell ref="AR4:AS5"/>
    <mergeCell ref="AT4:AU5"/>
    <mergeCell ref="AV4:AV5"/>
    <mergeCell ref="AW4:AW5"/>
    <mergeCell ref="G5:I5"/>
    <mergeCell ref="J5:L5"/>
    <mergeCell ref="M5:O5"/>
    <mergeCell ref="AF5:AH5"/>
    <mergeCell ref="AI5:AK5"/>
    <mergeCell ref="W4:W5"/>
    <mergeCell ref="X4:X5"/>
    <mergeCell ref="Y4:Y5"/>
    <mergeCell ref="Z4:Z5"/>
    <mergeCell ref="AA4:AB5"/>
    <mergeCell ref="AC4:AE5"/>
    <mergeCell ref="P4:R5"/>
    <mergeCell ref="S4:T5"/>
    <mergeCell ref="U4:V5"/>
    <mergeCell ref="AL5:AN5"/>
    <mergeCell ref="A4:A5"/>
    <mergeCell ref="B4:C5"/>
    <mergeCell ref="D4:F5"/>
    <mergeCell ref="AV6:AV7"/>
    <mergeCell ref="AW6:AW7"/>
    <mergeCell ref="D7:F7"/>
    <mergeCell ref="J7:L7"/>
    <mergeCell ref="M7:O7"/>
    <mergeCell ref="AC7:AE7"/>
    <mergeCell ref="AI7:AK7"/>
    <mergeCell ref="AL7:AN7"/>
    <mergeCell ref="Z6:Z7"/>
    <mergeCell ref="AA6:AB7"/>
    <mergeCell ref="AF6:AH7"/>
    <mergeCell ref="AO6:AQ7"/>
    <mergeCell ref="AR6:AS7"/>
    <mergeCell ref="AT6:AU7"/>
    <mergeCell ref="A6:A7"/>
    <mergeCell ref="B6:C7"/>
    <mergeCell ref="G6:I7"/>
    <mergeCell ref="P6:R7"/>
    <mergeCell ref="S6:T7"/>
    <mergeCell ref="U6:V7"/>
    <mergeCell ref="W6:W7"/>
    <mergeCell ref="AO8:AQ9"/>
    <mergeCell ref="AR8:AS9"/>
    <mergeCell ref="AT8:AU9"/>
    <mergeCell ref="AV8:AV9"/>
    <mergeCell ref="AW8:AW9"/>
    <mergeCell ref="D9:F9"/>
    <mergeCell ref="G9:I9"/>
    <mergeCell ref="M9:O9"/>
    <mergeCell ref="AC9:AE9"/>
    <mergeCell ref="AF9:AH9"/>
    <mergeCell ref="W8:W9"/>
    <mergeCell ref="X8:X9"/>
    <mergeCell ref="Y8:Y9"/>
    <mergeCell ref="Z8:Z9"/>
    <mergeCell ref="AA8:AB9"/>
    <mergeCell ref="AI8:AK9"/>
    <mergeCell ref="J8:L9"/>
    <mergeCell ref="P8:R9"/>
    <mergeCell ref="S8:T9"/>
    <mergeCell ref="U8:V9"/>
    <mergeCell ref="AL9:AN9"/>
    <mergeCell ref="A8:A9"/>
    <mergeCell ref="B8:C9"/>
    <mergeCell ref="AW10:AW11"/>
    <mergeCell ref="D11:F11"/>
    <mergeCell ref="G11:I11"/>
    <mergeCell ref="J11:L11"/>
    <mergeCell ref="AC11:AE11"/>
    <mergeCell ref="AF11:AH11"/>
    <mergeCell ref="AI11:AK11"/>
    <mergeCell ref="Z10:Z11"/>
    <mergeCell ref="AA10:AB11"/>
    <mergeCell ref="AL10:AN11"/>
    <mergeCell ref="AO10:AQ11"/>
    <mergeCell ref="AR10:AS11"/>
    <mergeCell ref="AT10:AU11"/>
    <mergeCell ref="A10:A11"/>
    <mergeCell ref="B10:C11"/>
    <mergeCell ref="M10:O11"/>
    <mergeCell ref="P10:R11"/>
    <mergeCell ref="S10:T11"/>
    <mergeCell ref="U10:V11"/>
    <mergeCell ref="W10:W11"/>
    <mergeCell ref="X10:X11"/>
    <mergeCell ref="Y10:Y11"/>
    <mergeCell ref="B13:U13"/>
    <mergeCell ref="B14:C14"/>
    <mergeCell ref="D14:E14"/>
    <mergeCell ref="F14:I14"/>
    <mergeCell ref="J14:K14"/>
    <mergeCell ref="L14:O14"/>
    <mergeCell ref="P14:Q14"/>
    <mergeCell ref="R14:U14"/>
    <mergeCell ref="AV10:AV11"/>
    <mergeCell ref="R15:U15"/>
    <mergeCell ref="A17:A18"/>
    <mergeCell ref="B17:C18"/>
    <mergeCell ref="D17:E18"/>
    <mergeCell ref="F17:H18"/>
    <mergeCell ref="J17:M18"/>
    <mergeCell ref="N17:V18"/>
    <mergeCell ref="B15:C15"/>
    <mergeCell ref="D15:E15"/>
    <mergeCell ref="F15:I15"/>
    <mergeCell ref="J15:K15"/>
    <mergeCell ref="L15:O15"/>
    <mergeCell ref="P15:Q15"/>
    <mergeCell ref="AI17:AL18"/>
    <mergeCell ref="AM17:AU18"/>
    <mergeCell ref="AV17:AV18"/>
    <mergeCell ref="AW17:AW18"/>
    <mergeCell ref="A19:A20"/>
    <mergeCell ref="B19:C20"/>
    <mergeCell ref="D19:H20"/>
    <mergeCell ref="I19:J20"/>
    <mergeCell ref="K19:K20"/>
    <mergeCell ref="O19:O20"/>
    <mergeCell ref="W17:W18"/>
    <mergeCell ref="X17:X18"/>
    <mergeCell ref="Z17:Z18"/>
    <mergeCell ref="AA17:AB18"/>
    <mergeCell ref="AC17:AD18"/>
    <mergeCell ref="AE17:AG18"/>
    <mergeCell ref="AV19:AV20"/>
    <mergeCell ref="AW19:AW20"/>
    <mergeCell ref="AH19:AI20"/>
    <mergeCell ref="AJ19:AJ20"/>
    <mergeCell ref="AN19:AN20"/>
    <mergeCell ref="AO19:AP20"/>
    <mergeCell ref="AQ19:AU20"/>
    <mergeCell ref="A21:A22"/>
    <mergeCell ref="B21:C22"/>
    <mergeCell ref="D21:H22"/>
    <mergeCell ref="I21:J22"/>
    <mergeCell ref="K21:K22"/>
    <mergeCell ref="O21:O22"/>
    <mergeCell ref="P21:Q22"/>
    <mergeCell ref="R21:V22"/>
    <mergeCell ref="AC19:AG20"/>
    <mergeCell ref="P19:Q20"/>
    <mergeCell ref="R19:V20"/>
    <mergeCell ref="W19:W20"/>
    <mergeCell ref="X19:X20"/>
    <mergeCell ref="Z19:Z20"/>
    <mergeCell ref="AA19:AB20"/>
    <mergeCell ref="AJ21:AJ22"/>
    <mergeCell ref="AN21:AN22"/>
    <mergeCell ref="AO21:AP22"/>
    <mergeCell ref="AQ21:AU22"/>
    <mergeCell ref="AV21:AV22"/>
    <mergeCell ref="AW21:AW22"/>
    <mergeCell ref="W21:W22"/>
    <mergeCell ref="X21:X22"/>
    <mergeCell ref="Z21:Z22"/>
    <mergeCell ref="AA21:AB22"/>
    <mergeCell ref="AC21:AG22"/>
    <mergeCell ref="AH21:AI22"/>
    <mergeCell ref="A25:A26"/>
    <mergeCell ref="B25:C26"/>
    <mergeCell ref="D25:H26"/>
    <mergeCell ref="I25:J26"/>
    <mergeCell ref="K25:K26"/>
    <mergeCell ref="O25:O26"/>
    <mergeCell ref="P25:Q26"/>
    <mergeCell ref="R25:V26"/>
    <mergeCell ref="AC23:AG24"/>
    <mergeCell ref="P23:Q24"/>
    <mergeCell ref="R23:V24"/>
    <mergeCell ref="W23:W24"/>
    <mergeCell ref="X23:X24"/>
    <mergeCell ref="Z23:Z24"/>
    <mergeCell ref="AA23:AB24"/>
    <mergeCell ref="A23:A24"/>
    <mergeCell ref="B23:C24"/>
    <mergeCell ref="D23:H24"/>
    <mergeCell ref="I23:J24"/>
    <mergeCell ref="K23:K24"/>
    <mergeCell ref="O23:O24"/>
    <mergeCell ref="AW25:AW26"/>
    <mergeCell ref="W25:W26"/>
    <mergeCell ref="X25:X26"/>
    <mergeCell ref="Z25:Z26"/>
    <mergeCell ref="AA25:AB26"/>
    <mergeCell ref="AC25:AG26"/>
    <mergeCell ref="AH25:AI26"/>
    <mergeCell ref="AV23:AV24"/>
    <mergeCell ref="AW23:AW24"/>
    <mergeCell ref="AH23:AI24"/>
    <mergeCell ref="AJ23:AJ24"/>
    <mergeCell ref="AN23:AN24"/>
    <mergeCell ref="AO23:AP24"/>
    <mergeCell ref="AQ23:AU24"/>
    <mergeCell ref="D27:H28"/>
    <mergeCell ref="I27:J28"/>
    <mergeCell ref="K27:K28"/>
    <mergeCell ref="O27:O28"/>
    <mergeCell ref="AJ25:AJ26"/>
    <mergeCell ref="AN25:AN26"/>
    <mergeCell ref="AO25:AP26"/>
    <mergeCell ref="AQ25:AU26"/>
    <mergeCell ref="AV25:AV26"/>
    <mergeCell ref="AV27:AV28"/>
    <mergeCell ref="AW27:AW28"/>
    <mergeCell ref="A31:A32"/>
    <mergeCell ref="B31:C32"/>
    <mergeCell ref="D31:E32"/>
    <mergeCell ref="F31:H32"/>
    <mergeCell ref="J31:M32"/>
    <mergeCell ref="N31:V32"/>
    <mergeCell ref="W31:W32"/>
    <mergeCell ref="X31:X32"/>
    <mergeCell ref="AC27:AG28"/>
    <mergeCell ref="AH27:AI28"/>
    <mergeCell ref="AJ27:AJ28"/>
    <mergeCell ref="AN27:AN28"/>
    <mergeCell ref="AO27:AP28"/>
    <mergeCell ref="AQ27:AU28"/>
    <mergeCell ref="P27:Q28"/>
    <mergeCell ref="R27:V28"/>
    <mergeCell ref="W27:W28"/>
    <mergeCell ref="X27:X28"/>
    <mergeCell ref="Z27:Z28"/>
    <mergeCell ref="AA27:AB28"/>
    <mergeCell ref="A27:A28"/>
    <mergeCell ref="B27:C28"/>
    <mergeCell ref="AV31:AV32"/>
    <mergeCell ref="AW31:AW32"/>
    <mergeCell ref="A33:A34"/>
    <mergeCell ref="B33:C34"/>
    <mergeCell ref="D33:H34"/>
    <mergeCell ref="I33:J34"/>
    <mergeCell ref="K33:K34"/>
    <mergeCell ref="O33:O34"/>
    <mergeCell ref="P33:Q34"/>
    <mergeCell ref="R33:V34"/>
    <mergeCell ref="Z31:Z32"/>
    <mergeCell ref="AA31:AB32"/>
    <mergeCell ref="AC31:AD32"/>
    <mergeCell ref="AE31:AG32"/>
    <mergeCell ref="AI31:AL32"/>
    <mergeCell ref="AM31:AU32"/>
    <mergeCell ref="AJ33:AJ34"/>
    <mergeCell ref="AN33:AN34"/>
    <mergeCell ref="AO33:AP34"/>
    <mergeCell ref="AQ33:AU34"/>
    <mergeCell ref="AV33:AV34"/>
    <mergeCell ref="AW33:AW34"/>
    <mergeCell ref="W33:W34"/>
    <mergeCell ref="X33:X34"/>
    <mergeCell ref="Z33:Z34"/>
    <mergeCell ref="AA33:AB34"/>
    <mergeCell ref="AC33:AG34"/>
    <mergeCell ref="AH33:AI34"/>
    <mergeCell ref="A37:A38"/>
    <mergeCell ref="B37:C38"/>
    <mergeCell ref="D37:H38"/>
    <mergeCell ref="I37:J38"/>
    <mergeCell ref="K37:K38"/>
    <mergeCell ref="O37:O38"/>
    <mergeCell ref="P37:Q38"/>
    <mergeCell ref="R37:V38"/>
    <mergeCell ref="AC35:AG36"/>
    <mergeCell ref="P35:Q36"/>
    <mergeCell ref="R35:V36"/>
    <mergeCell ref="W35:W36"/>
    <mergeCell ref="X35:X36"/>
    <mergeCell ref="Z35:Z36"/>
    <mergeCell ref="AA35:AB36"/>
    <mergeCell ref="A35:A36"/>
    <mergeCell ref="B35:C36"/>
    <mergeCell ref="D35:H36"/>
    <mergeCell ref="I35:J36"/>
    <mergeCell ref="K35:K36"/>
    <mergeCell ref="O35:O36"/>
    <mergeCell ref="AW37:AW38"/>
    <mergeCell ref="W37:W38"/>
    <mergeCell ref="X37:X38"/>
    <mergeCell ref="Z37:Z38"/>
    <mergeCell ref="AA37:AB38"/>
    <mergeCell ref="AC37:AG38"/>
    <mergeCell ref="AH37:AI38"/>
    <mergeCell ref="AV35:AV36"/>
    <mergeCell ref="AW35:AW36"/>
    <mergeCell ref="AH35:AI36"/>
    <mergeCell ref="AJ35:AJ36"/>
    <mergeCell ref="AN35:AN36"/>
    <mergeCell ref="AO35:AP36"/>
    <mergeCell ref="AQ35:AU36"/>
    <mergeCell ref="D39:H40"/>
    <mergeCell ref="I39:J40"/>
    <mergeCell ref="K39:K40"/>
    <mergeCell ref="O39:O40"/>
    <mergeCell ref="AJ37:AJ38"/>
    <mergeCell ref="AN37:AN38"/>
    <mergeCell ref="AO37:AP38"/>
    <mergeCell ref="AQ37:AU38"/>
    <mergeCell ref="AV37:AV38"/>
    <mergeCell ref="AV39:AV40"/>
    <mergeCell ref="AW39:AW40"/>
    <mergeCell ref="A41:A42"/>
    <mergeCell ref="B41:C42"/>
    <mergeCell ref="D41:H42"/>
    <mergeCell ref="I41:J42"/>
    <mergeCell ref="K41:K42"/>
    <mergeCell ref="O41:O42"/>
    <mergeCell ref="P41:Q42"/>
    <mergeCell ref="R41:V42"/>
    <mergeCell ref="AC39:AG40"/>
    <mergeCell ref="AH39:AI40"/>
    <mergeCell ref="AJ39:AJ40"/>
    <mergeCell ref="AN39:AN40"/>
    <mergeCell ref="AO39:AP40"/>
    <mergeCell ref="AQ39:AU40"/>
    <mergeCell ref="P39:Q40"/>
    <mergeCell ref="R39:V40"/>
    <mergeCell ref="W39:W40"/>
    <mergeCell ref="X39:X40"/>
    <mergeCell ref="Z39:Z40"/>
    <mergeCell ref="AA39:AB40"/>
    <mergeCell ref="A39:A40"/>
    <mergeCell ref="B39:C40"/>
    <mergeCell ref="AJ41:AJ42"/>
    <mergeCell ref="AN41:AN42"/>
    <mergeCell ref="AO41:AP42"/>
    <mergeCell ref="AQ41:AU42"/>
    <mergeCell ref="AV41:AV42"/>
    <mergeCell ref="AW41:AW42"/>
    <mergeCell ref="W41:W42"/>
    <mergeCell ref="X41:X42"/>
    <mergeCell ref="Z41:Z42"/>
    <mergeCell ref="AA41:AB42"/>
    <mergeCell ref="AC41:AG42"/>
    <mergeCell ref="AH41:AI42"/>
  </mergeCells>
  <phoneticPr fontId="4"/>
  <pageMargins left="0.78740157480314965" right="0.78740157480314965" top="0.98425196850393704" bottom="0.98425196850393704" header="0.51181102362204722" footer="0.51181102362204722"/>
  <pageSetup paperSize="9" scale="94" orientation="portrait" horizontalDpi="4294967293" r:id="rId1"/>
  <headerFooter alignWithMargins="0">
    <oddHeader>&amp;C&amp;"ＭＳ Ｐゴシック,太字"&amp;16 2021Nanahocup山梨県U-12サッカー大会
（第45回関東大会山梨県予選）</oddHeader>
    <oddFooter>&amp;C&amp;12試合結果・警告退場の報告は午後4時までに下記ＦＡＸ番号へご報告ください。
4種広報部ＦＡＸ055-251-7164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3683-C153-4DA1-83ED-C9C514BCEADF}">
  <sheetPr>
    <tabColor rgb="FF00FFFF"/>
  </sheetPr>
  <dimension ref="A1:AW50"/>
  <sheetViews>
    <sheetView view="pageLayout" topLeftCell="A18" zoomScaleNormal="100" workbookViewId="0">
      <selection activeCell="U1" sqref="U1"/>
    </sheetView>
  </sheetViews>
  <sheetFormatPr defaultColWidth="9" defaultRowHeight="12.75" x14ac:dyDescent="0.25"/>
  <cols>
    <col min="1" max="1" width="3.1328125" style="13" customWidth="1"/>
    <col min="2" max="2" width="3" style="13" customWidth="1"/>
    <col min="3" max="3" width="8.265625" style="13" customWidth="1"/>
    <col min="4" max="22" width="3" style="13" customWidth="1"/>
    <col min="23" max="24" width="7" style="13" customWidth="1"/>
    <col min="25" max="25" width="12.59765625" style="200" customWidth="1"/>
    <col min="26" max="26" width="3.1328125" style="13" customWidth="1"/>
    <col min="27" max="27" width="3" style="13" customWidth="1"/>
    <col min="28" max="28" width="8.265625" style="13" customWidth="1"/>
    <col min="29" max="47" width="2.46484375" style="13" customWidth="1"/>
    <col min="48" max="48" width="5.59765625" style="13" customWidth="1"/>
    <col min="49" max="49" width="5.265625" style="13" customWidth="1"/>
    <col min="50" max="16384" width="9" style="13"/>
  </cols>
  <sheetData>
    <row r="1" spans="1:49" ht="34.5" customHeight="1" x14ac:dyDescent="0.25">
      <c r="A1" s="236" t="s">
        <v>191</v>
      </c>
      <c r="B1" s="236"/>
      <c r="C1" s="237" t="s">
        <v>10</v>
      </c>
      <c r="D1" s="237"/>
      <c r="E1" s="237"/>
      <c r="F1" s="32"/>
      <c r="G1" s="32"/>
      <c r="H1" s="32"/>
      <c r="I1" s="32"/>
      <c r="J1" s="32"/>
      <c r="K1" s="32"/>
      <c r="L1" s="32"/>
      <c r="M1" s="32"/>
      <c r="N1" s="32"/>
      <c r="O1" s="32"/>
      <c r="P1" s="2"/>
      <c r="Q1" s="2"/>
      <c r="R1" s="2"/>
      <c r="S1" s="2"/>
      <c r="T1" s="2"/>
      <c r="U1" s="2"/>
      <c r="V1" s="2"/>
      <c r="W1" s="2"/>
      <c r="X1" s="2"/>
      <c r="Z1" s="236" t="s">
        <v>191</v>
      </c>
      <c r="AA1" s="236"/>
      <c r="AB1" s="237" t="s">
        <v>10</v>
      </c>
      <c r="AC1" s="237"/>
      <c r="AD1" s="237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2"/>
      <c r="AP1" s="2"/>
      <c r="AQ1" s="2"/>
      <c r="AR1" s="2"/>
      <c r="AS1" s="2"/>
      <c r="AT1" s="2"/>
      <c r="AU1" s="2"/>
      <c r="AV1" s="2"/>
      <c r="AW1" s="2"/>
    </row>
    <row r="2" spans="1:49" ht="17.100000000000001" customHeight="1" x14ac:dyDescent="0.25">
      <c r="A2" s="33"/>
      <c r="B2" s="238" t="str">
        <f>A1</f>
        <v>N</v>
      </c>
      <c r="C2" s="239"/>
      <c r="D2" s="242" t="str">
        <f>B4</f>
        <v>リヴィエールFC</v>
      </c>
      <c r="E2" s="243"/>
      <c r="F2" s="244"/>
      <c r="G2" s="242" t="str">
        <f>B6</f>
        <v>南部FC</v>
      </c>
      <c r="H2" s="243"/>
      <c r="I2" s="244"/>
      <c r="J2" s="242" t="str">
        <f>B8</f>
        <v>中道セレソン</v>
      </c>
      <c r="K2" s="243"/>
      <c r="L2" s="244"/>
      <c r="M2" s="242" t="str">
        <f>B10</f>
        <v>伊勢SSS</v>
      </c>
      <c r="N2" s="243"/>
      <c r="O2" s="244"/>
      <c r="P2" s="248" t="s">
        <v>12</v>
      </c>
      <c r="Q2" s="248"/>
      <c r="R2" s="248"/>
      <c r="S2" s="249" t="s">
        <v>13</v>
      </c>
      <c r="T2" s="249"/>
      <c r="U2" s="249" t="s">
        <v>21</v>
      </c>
      <c r="V2" s="249"/>
      <c r="W2" s="34" t="s">
        <v>22</v>
      </c>
      <c r="X2" s="251" t="s">
        <v>11</v>
      </c>
      <c r="Y2" s="18"/>
      <c r="Z2" s="33"/>
      <c r="AA2" s="252" t="str">
        <f>Z1</f>
        <v>N</v>
      </c>
      <c r="AB2" s="239"/>
      <c r="AC2" s="242" t="str">
        <f>AA4</f>
        <v>リヴィエールFC</v>
      </c>
      <c r="AD2" s="243"/>
      <c r="AE2" s="244"/>
      <c r="AF2" s="242" t="str">
        <f>AA6</f>
        <v>南部FC</v>
      </c>
      <c r="AG2" s="243"/>
      <c r="AH2" s="244"/>
      <c r="AI2" s="242" t="str">
        <f>AA8</f>
        <v>中道セレソン</v>
      </c>
      <c r="AJ2" s="243"/>
      <c r="AK2" s="244"/>
      <c r="AL2" s="242" t="str">
        <f>AA10</f>
        <v>伊勢SSS</v>
      </c>
      <c r="AM2" s="243"/>
      <c r="AN2" s="244"/>
      <c r="AO2" s="248" t="s">
        <v>12</v>
      </c>
      <c r="AP2" s="248"/>
      <c r="AQ2" s="248"/>
      <c r="AR2" s="249" t="s">
        <v>13</v>
      </c>
      <c r="AS2" s="249"/>
      <c r="AT2" s="249" t="s">
        <v>21</v>
      </c>
      <c r="AU2" s="249"/>
      <c r="AV2" s="34" t="s">
        <v>22</v>
      </c>
      <c r="AW2" s="250" t="s">
        <v>11</v>
      </c>
    </row>
    <row r="3" spans="1:49" ht="17.100000000000001" customHeight="1" x14ac:dyDescent="0.25">
      <c r="A3" s="35"/>
      <c r="B3" s="240"/>
      <c r="C3" s="241"/>
      <c r="D3" s="245"/>
      <c r="E3" s="246"/>
      <c r="F3" s="247"/>
      <c r="G3" s="245"/>
      <c r="H3" s="246"/>
      <c r="I3" s="247"/>
      <c r="J3" s="245"/>
      <c r="K3" s="246"/>
      <c r="L3" s="247"/>
      <c r="M3" s="245"/>
      <c r="N3" s="246"/>
      <c r="O3" s="247"/>
      <c r="P3" s="248"/>
      <c r="Q3" s="248"/>
      <c r="R3" s="248"/>
      <c r="S3" s="249"/>
      <c r="T3" s="249"/>
      <c r="U3" s="249"/>
      <c r="V3" s="249"/>
      <c r="W3" s="36" t="s">
        <v>23</v>
      </c>
      <c r="X3" s="251"/>
      <c r="Y3" s="18"/>
      <c r="Z3" s="35"/>
      <c r="AA3" s="253"/>
      <c r="AB3" s="241"/>
      <c r="AC3" s="245"/>
      <c r="AD3" s="246"/>
      <c r="AE3" s="247"/>
      <c r="AF3" s="245"/>
      <c r="AG3" s="246"/>
      <c r="AH3" s="247"/>
      <c r="AI3" s="245"/>
      <c r="AJ3" s="246"/>
      <c r="AK3" s="247"/>
      <c r="AL3" s="245"/>
      <c r="AM3" s="246"/>
      <c r="AN3" s="247"/>
      <c r="AO3" s="248"/>
      <c r="AP3" s="248"/>
      <c r="AQ3" s="248"/>
      <c r="AR3" s="249"/>
      <c r="AS3" s="249"/>
      <c r="AT3" s="249"/>
      <c r="AU3" s="249"/>
      <c r="AV3" s="36" t="s">
        <v>23</v>
      </c>
      <c r="AW3" s="250"/>
    </row>
    <row r="4" spans="1:49" ht="17.100000000000001" customHeight="1" x14ac:dyDescent="0.25">
      <c r="A4" s="273">
        <v>1</v>
      </c>
      <c r="B4" s="263" t="s">
        <v>230</v>
      </c>
      <c r="C4" s="264"/>
      <c r="D4" s="267"/>
      <c r="E4" s="268"/>
      <c r="F4" s="269"/>
      <c r="G4" s="189">
        <f>I21</f>
        <v>4</v>
      </c>
      <c r="H4" s="198" t="s">
        <v>16</v>
      </c>
      <c r="I4" s="198">
        <f>P21</f>
        <v>1</v>
      </c>
      <c r="J4" s="189" t="str">
        <f>I25</f>
        <v/>
      </c>
      <c r="K4" s="198" t="s">
        <v>14</v>
      </c>
      <c r="L4" s="199" t="str">
        <f>P25</f>
        <v/>
      </c>
      <c r="M4" s="198">
        <f>I35</f>
        <v>2</v>
      </c>
      <c r="N4" s="198" t="s">
        <v>16</v>
      </c>
      <c r="O4" s="198">
        <f>P35</f>
        <v>0</v>
      </c>
      <c r="P4" s="249"/>
      <c r="Q4" s="249"/>
      <c r="R4" s="249"/>
      <c r="S4" s="249"/>
      <c r="T4" s="249"/>
      <c r="U4" s="249"/>
      <c r="V4" s="249"/>
      <c r="W4" s="256"/>
      <c r="X4" s="254"/>
      <c r="Y4" s="255">
        <f>10000*P4+100*W4+S4</f>
        <v>0</v>
      </c>
      <c r="Z4" s="261">
        <v>1</v>
      </c>
      <c r="AA4" s="263" t="str">
        <f>B4</f>
        <v>リヴィエールFC</v>
      </c>
      <c r="AB4" s="264"/>
      <c r="AC4" s="267"/>
      <c r="AD4" s="268"/>
      <c r="AE4" s="269"/>
      <c r="AF4" s="189">
        <f>AE6</f>
        <v>0</v>
      </c>
      <c r="AG4" s="198" t="s">
        <v>16</v>
      </c>
      <c r="AH4" s="198">
        <f>AC6</f>
        <v>0</v>
      </c>
      <c r="AI4" s="189">
        <f>AE8</f>
        <v>0</v>
      </c>
      <c r="AJ4" s="198" t="s">
        <v>14</v>
      </c>
      <c r="AK4" s="199">
        <f>AC8</f>
        <v>0</v>
      </c>
      <c r="AL4" s="198">
        <f>AE10</f>
        <v>0</v>
      </c>
      <c r="AM4" s="198" t="s">
        <v>16</v>
      </c>
      <c r="AN4" s="198">
        <f>AC10</f>
        <v>0</v>
      </c>
      <c r="AO4" s="249">
        <f>(COUNTIF(AC5:AN5,"○")*3)+(COUNTIF(AC5:AN5,"△")*1)</f>
        <v>3</v>
      </c>
      <c r="AP4" s="249"/>
      <c r="AQ4" s="249"/>
      <c r="AR4" s="249">
        <f>SUM(AE4:AE11)</f>
        <v>0</v>
      </c>
      <c r="AS4" s="249"/>
      <c r="AT4" s="249">
        <f>SUM(AC4:AC11)</f>
        <v>0</v>
      </c>
      <c r="AU4" s="249"/>
      <c r="AV4" s="256">
        <f>AR4-AT4</f>
        <v>0</v>
      </c>
      <c r="AW4" s="250"/>
    </row>
    <row r="5" spans="1:49" ht="17.100000000000001" customHeight="1" x14ac:dyDescent="0.25">
      <c r="A5" s="258"/>
      <c r="B5" s="265"/>
      <c r="C5" s="266"/>
      <c r="D5" s="270"/>
      <c r="E5" s="271"/>
      <c r="F5" s="272"/>
      <c r="G5" s="258" t="str">
        <f>IF(G4="","",IF(G4-I4&gt;0,"○",IF(G4-I4=0,"△","●")))</f>
        <v>○</v>
      </c>
      <c r="H5" s="259"/>
      <c r="I5" s="260"/>
      <c r="J5" s="258" t="str">
        <f>IF(J4="","",IF(J4-L4&gt;0,"○",IF(J4-L4=0,"△","●")))</f>
        <v/>
      </c>
      <c r="K5" s="259"/>
      <c r="L5" s="260"/>
      <c r="M5" s="258" t="str">
        <f>IF(M4="","",IF(M4-O4&gt;0,"○",IF(M4-O4=0,"△","●")))</f>
        <v>○</v>
      </c>
      <c r="N5" s="259"/>
      <c r="O5" s="260"/>
      <c r="P5" s="249"/>
      <c r="Q5" s="249"/>
      <c r="R5" s="249"/>
      <c r="S5" s="249"/>
      <c r="T5" s="249"/>
      <c r="U5" s="249"/>
      <c r="V5" s="249"/>
      <c r="W5" s="257"/>
      <c r="X5" s="254"/>
      <c r="Y5" s="255"/>
      <c r="Z5" s="262"/>
      <c r="AA5" s="265"/>
      <c r="AB5" s="266"/>
      <c r="AC5" s="270"/>
      <c r="AD5" s="271"/>
      <c r="AE5" s="272"/>
      <c r="AF5" s="258" t="str">
        <f>IF(AF4="","",IF(AF4-AH4&gt;0,"○",IF(AF4-AH4=0,"△","●")))</f>
        <v>△</v>
      </c>
      <c r="AG5" s="259"/>
      <c r="AH5" s="260"/>
      <c r="AI5" s="258" t="str">
        <f>IF(AI4="","",IF(AI4-AK4&gt;0,"○",IF(AI4-AK4=0,"△","●")))</f>
        <v>△</v>
      </c>
      <c r="AJ5" s="259"/>
      <c r="AK5" s="260"/>
      <c r="AL5" s="258" t="str">
        <f>IF(AL4="","",IF(AL4-AN4&gt;0,"○",IF(AL4-AN4=0,"△","●")))</f>
        <v>△</v>
      </c>
      <c r="AM5" s="259"/>
      <c r="AN5" s="260"/>
      <c r="AO5" s="249"/>
      <c r="AP5" s="249"/>
      <c r="AQ5" s="249"/>
      <c r="AR5" s="249"/>
      <c r="AS5" s="249"/>
      <c r="AT5" s="249"/>
      <c r="AU5" s="249"/>
      <c r="AV5" s="257"/>
      <c r="AW5" s="250"/>
    </row>
    <row r="6" spans="1:49" ht="17.100000000000001" customHeight="1" x14ac:dyDescent="0.25">
      <c r="A6" s="277">
        <v>2</v>
      </c>
      <c r="B6" s="278" t="s">
        <v>231</v>
      </c>
      <c r="C6" s="279"/>
      <c r="D6" s="3">
        <f>IF(G5="","",I4)</f>
        <v>1</v>
      </c>
      <c r="E6" s="4" t="s">
        <v>16</v>
      </c>
      <c r="F6" s="5">
        <f>IF(G5="","",G4)</f>
        <v>4</v>
      </c>
      <c r="G6" s="267"/>
      <c r="H6" s="268"/>
      <c r="I6" s="269"/>
      <c r="J6" s="189">
        <f>I33</f>
        <v>0</v>
      </c>
      <c r="K6" s="198" t="s">
        <v>14</v>
      </c>
      <c r="L6" s="199">
        <f>P33</f>
        <v>13</v>
      </c>
      <c r="M6" s="198">
        <f>I23</f>
        <v>1</v>
      </c>
      <c r="N6" s="198" t="s">
        <v>14</v>
      </c>
      <c r="O6" s="198">
        <f>P23</f>
        <v>1</v>
      </c>
      <c r="P6" s="249"/>
      <c r="Q6" s="249"/>
      <c r="R6" s="249"/>
      <c r="S6" s="249"/>
      <c r="T6" s="249"/>
      <c r="U6" s="249"/>
      <c r="V6" s="249"/>
      <c r="W6" s="256"/>
      <c r="X6" s="254"/>
      <c r="Y6" s="255">
        <f>10000*P6+100*W6+S6</f>
        <v>0</v>
      </c>
      <c r="Z6" s="249">
        <v>2</v>
      </c>
      <c r="AA6" s="263" t="str">
        <f>B6</f>
        <v>南部FC</v>
      </c>
      <c r="AB6" s="264"/>
      <c r="AC6" s="3">
        <f>AO21</f>
        <v>0</v>
      </c>
      <c r="AD6" s="4" t="s">
        <v>16</v>
      </c>
      <c r="AE6" s="5">
        <f>AH21</f>
        <v>0</v>
      </c>
      <c r="AF6" s="267"/>
      <c r="AG6" s="268"/>
      <c r="AH6" s="269"/>
      <c r="AI6" s="189">
        <f>AH8</f>
        <v>0</v>
      </c>
      <c r="AJ6" s="198" t="s">
        <v>14</v>
      </c>
      <c r="AK6" s="199">
        <f>AF8</f>
        <v>0</v>
      </c>
      <c r="AL6" s="198">
        <f>AH10</f>
        <v>0</v>
      </c>
      <c r="AM6" s="198" t="s">
        <v>14</v>
      </c>
      <c r="AN6" s="198">
        <f>AF10</f>
        <v>0</v>
      </c>
      <c r="AO6" s="249">
        <f t="shared" ref="AO6" si="0">(COUNTIF(AC7:AN7,"○")*3)+(COUNTIF(AC7:AN7,"△")*1)</f>
        <v>3</v>
      </c>
      <c r="AP6" s="249"/>
      <c r="AQ6" s="249"/>
      <c r="AR6" s="249">
        <f>SUM(AH4:AH11)</f>
        <v>0</v>
      </c>
      <c r="AS6" s="249"/>
      <c r="AT6" s="249">
        <f>SUM(AF4:AF11)</f>
        <v>0</v>
      </c>
      <c r="AU6" s="249"/>
      <c r="AV6" s="256">
        <f t="shared" ref="AV6" si="1">AR6-AT6</f>
        <v>0</v>
      </c>
      <c r="AW6" s="250"/>
    </row>
    <row r="7" spans="1:49" ht="17.100000000000001" customHeight="1" x14ac:dyDescent="0.25">
      <c r="A7" s="277"/>
      <c r="B7" s="280"/>
      <c r="C7" s="281"/>
      <c r="D7" s="274" t="str">
        <f>IF(D6="","",IF(D6-F6&gt;0,"○",IF(D6-F6=0,"△","●")))</f>
        <v>●</v>
      </c>
      <c r="E7" s="275"/>
      <c r="F7" s="276"/>
      <c r="G7" s="270"/>
      <c r="H7" s="271"/>
      <c r="I7" s="272"/>
      <c r="J7" s="258" t="str">
        <f>IF(J6="","",IF(J6-L6&gt;0,"○",IF(J6-L6=0,"△","●")))</f>
        <v>●</v>
      </c>
      <c r="K7" s="259"/>
      <c r="L7" s="260"/>
      <c r="M7" s="258" t="str">
        <f>IF(M6="","",IF(M6-O6&gt;0,"○",IF(M6-O6=0,"△","●")))</f>
        <v>△</v>
      </c>
      <c r="N7" s="259"/>
      <c r="O7" s="260"/>
      <c r="P7" s="249"/>
      <c r="Q7" s="249"/>
      <c r="R7" s="249"/>
      <c r="S7" s="249"/>
      <c r="T7" s="249"/>
      <c r="U7" s="249"/>
      <c r="V7" s="249"/>
      <c r="W7" s="257"/>
      <c r="X7" s="254"/>
      <c r="Y7" s="255"/>
      <c r="Z7" s="249"/>
      <c r="AA7" s="265"/>
      <c r="AB7" s="266"/>
      <c r="AC7" s="274" t="str">
        <f>IF(AC6="","",IF(AC6-AE6&gt;0,"○",IF(AC6-AE6=0,"△","●")))</f>
        <v>△</v>
      </c>
      <c r="AD7" s="275"/>
      <c r="AE7" s="276"/>
      <c r="AF7" s="270"/>
      <c r="AG7" s="271"/>
      <c r="AH7" s="272"/>
      <c r="AI7" s="258" t="str">
        <f>IF(AI6="","",IF(AI6-AK6&gt;0,"○",IF(AI6-AK6=0,"△","●")))</f>
        <v>△</v>
      </c>
      <c r="AJ7" s="259"/>
      <c r="AK7" s="260"/>
      <c r="AL7" s="258" t="str">
        <f>IF(AL6="","",IF(AL6-AN6&gt;0,"○",IF(AL6-AN6=0,"△","●")))</f>
        <v>△</v>
      </c>
      <c r="AM7" s="259"/>
      <c r="AN7" s="260"/>
      <c r="AO7" s="249"/>
      <c r="AP7" s="249"/>
      <c r="AQ7" s="249"/>
      <c r="AR7" s="249"/>
      <c r="AS7" s="249"/>
      <c r="AT7" s="249"/>
      <c r="AU7" s="249"/>
      <c r="AV7" s="257"/>
      <c r="AW7" s="250"/>
    </row>
    <row r="8" spans="1:49" ht="17.100000000000001" customHeight="1" x14ac:dyDescent="0.25">
      <c r="A8" s="273">
        <v>3</v>
      </c>
      <c r="B8" s="263" t="s">
        <v>31</v>
      </c>
      <c r="C8" s="264"/>
      <c r="D8" s="3" t="str">
        <f>IF(J5="","",L4)</f>
        <v/>
      </c>
      <c r="E8" s="4" t="s">
        <v>16</v>
      </c>
      <c r="F8" s="5" t="str">
        <f>IF(J5="","",J4)</f>
        <v/>
      </c>
      <c r="G8" s="3">
        <f>IF(J7="","",L6)</f>
        <v>13</v>
      </c>
      <c r="H8" s="4" t="s">
        <v>16</v>
      </c>
      <c r="I8" s="5">
        <f>IF(J7="","",J6)</f>
        <v>0</v>
      </c>
      <c r="J8" s="267"/>
      <c r="K8" s="268"/>
      <c r="L8" s="269"/>
      <c r="M8" s="189">
        <f>I19</f>
        <v>5</v>
      </c>
      <c r="N8" s="198" t="s">
        <v>14</v>
      </c>
      <c r="O8" s="199">
        <f>P19</f>
        <v>0</v>
      </c>
      <c r="P8" s="249"/>
      <c r="Q8" s="249"/>
      <c r="R8" s="249"/>
      <c r="S8" s="249"/>
      <c r="T8" s="249"/>
      <c r="U8" s="249"/>
      <c r="V8" s="249"/>
      <c r="W8" s="256"/>
      <c r="X8" s="254"/>
      <c r="Y8" s="255">
        <f>10000*P8+100*W8+S8</f>
        <v>0</v>
      </c>
      <c r="Z8" s="261">
        <v>3</v>
      </c>
      <c r="AA8" s="263" t="str">
        <f>B8</f>
        <v>中道セレソン</v>
      </c>
      <c r="AB8" s="264"/>
      <c r="AC8" s="3">
        <f>AO25</f>
        <v>0</v>
      </c>
      <c r="AD8" s="4" t="s">
        <v>16</v>
      </c>
      <c r="AE8" s="5">
        <f>AH25</f>
        <v>0</v>
      </c>
      <c r="AF8" s="4">
        <f>AO33</f>
        <v>0</v>
      </c>
      <c r="AG8" s="4" t="s">
        <v>16</v>
      </c>
      <c r="AH8" s="5">
        <f>AH33</f>
        <v>0</v>
      </c>
      <c r="AI8" s="267"/>
      <c r="AJ8" s="268"/>
      <c r="AK8" s="269"/>
      <c r="AL8" s="189">
        <f>AK10</f>
        <v>0</v>
      </c>
      <c r="AM8" s="198" t="s">
        <v>14</v>
      </c>
      <c r="AN8" s="199">
        <f>AI10</f>
        <v>0</v>
      </c>
      <c r="AO8" s="249">
        <f t="shared" ref="AO8" si="2">(COUNTIF(AC9:AN9,"○")*3)+(COUNTIF(AC9:AN9,"△")*1)</f>
        <v>3</v>
      </c>
      <c r="AP8" s="249"/>
      <c r="AQ8" s="249"/>
      <c r="AR8" s="249">
        <f>SUM(AK4:AK11)</f>
        <v>0</v>
      </c>
      <c r="AS8" s="249"/>
      <c r="AT8" s="249">
        <f>SUM(AI4:AI11)</f>
        <v>0</v>
      </c>
      <c r="AU8" s="249"/>
      <c r="AV8" s="256">
        <f t="shared" ref="AV8" si="3">AR8-AT8</f>
        <v>0</v>
      </c>
      <c r="AW8" s="250"/>
    </row>
    <row r="9" spans="1:49" ht="17.100000000000001" customHeight="1" x14ac:dyDescent="0.25">
      <c r="A9" s="258"/>
      <c r="B9" s="265"/>
      <c r="C9" s="266"/>
      <c r="D9" s="274" t="str">
        <f>IF(D8="","",IF(D8-F8&gt;0,"○",IF(D8-F8=0,"△","●")))</f>
        <v/>
      </c>
      <c r="E9" s="275"/>
      <c r="F9" s="276"/>
      <c r="G9" s="274" t="str">
        <f>IF(G8="","",IF(G8-I8&gt;0,"○",IF(G8-I8=0,"△","●")))</f>
        <v>○</v>
      </c>
      <c r="H9" s="275"/>
      <c r="I9" s="276"/>
      <c r="J9" s="270"/>
      <c r="K9" s="271"/>
      <c r="L9" s="272"/>
      <c r="M9" s="258" t="str">
        <f>IF(M8="","",IF(M8-O8&gt;0,"○",IF(M8-O8=0,"△","●")))</f>
        <v>○</v>
      </c>
      <c r="N9" s="259"/>
      <c r="O9" s="260"/>
      <c r="P9" s="249"/>
      <c r="Q9" s="249"/>
      <c r="R9" s="249"/>
      <c r="S9" s="249"/>
      <c r="T9" s="249"/>
      <c r="U9" s="249"/>
      <c r="V9" s="249"/>
      <c r="W9" s="257"/>
      <c r="X9" s="254"/>
      <c r="Y9" s="255"/>
      <c r="Z9" s="262"/>
      <c r="AA9" s="265"/>
      <c r="AB9" s="266"/>
      <c r="AC9" s="274" t="str">
        <f>IF(AC8="","",IF(AC8-AE8&gt;0,"○",IF(AC8-AE8=0,"△","●")))</f>
        <v>△</v>
      </c>
      <c r="AD9" s="275"/>
      <c r="AE9" s="276"/>
      <c r="AF9" s="274" t="str">
        <f>IF(AF8="","",IF(AF8-AH8&gt;0,"○",IF(AF8-AH8=0,"△","●")))</f>
        <v>△</v>
      </c>
      <c r="AG9" s="275"/>
      <c r="AH9" s="276"/>
      <c r="AI9" s="270"/>
      <c r="AJ9" s="271"/>
      <c r="AK9" s="272"/>
      <c r="AL9" s="258" t="str">
        <f>IF(AL8="","",IF(AL8-AN8&gt;0,"○",IF(AL8-AN8=0,"△","●")))</f>
        <v>△</v>
      </c>
      <c r="AM9" s="259"/>
      <c r="AN9" s="260"/>
      <c r="AO9" s="249"/>
      <c r="AP9" s="249"/>
      <c r="AQ9" s="249"/>
      <c r="AR9" s="249"/>
      <c r="AS9" s="249"/>
      <c r="AT9" s="249"/>
      <c r="AU9" s="249"/>
      <c r="AV9" s="257"/>
      <c r="AW9" s="250"/>
    </row>
    <row r="10" spans="1:49" ht="17.100000000000001" customHeight="1" x14ac:dyDescent="0.25">
      <c r="A10" s="277">
        <v>4</v>
      </c>
      <c r="B10" s="263" t="s">
        <v>41</v>
      </c>
      <c r="C10" s="264"/>
      <c r="D10" s="3">
        <f>IF(M5="","",O4)</f>
        <v>0</v>
      </c>
      <c r="E10" s="4" t="s">
        <v>16</v>
      </c>
      <c r="F10" s="5">
        <f>IF(M5="","",M4)</f>
        <v>2</v>
      </c>
      <c r="G10" s="3">
        <f>IF(M7="","",O6)</f>
        <v>1</v>
      </c>
      <c r="H10" s="4" t="s">
        <v>16</v>
      </c>
      <c r="I10" s="5">
        <f>IF(M7="","",M6)</f>
        <v>1</v>
      </c>
      <c r="J10" s="3">
        <f>IF(M9="","",O8)</f>
        <v>0</v>
      </c>
      <c r="K10" s="4" t="s">
        <v>16</v>
      </c>
      <c r="L10" s="5">
        <f>IF(M9="","",M8)</f>
        <v>5</v>
      </c>
      <c r="M10" s="267"/>
      <c r="N10" s="268"/>
      <c r="O10" s="269"/>
      <c r="P10" s="249"/>
      <c r="Q10" s="249"/>
      <c r="R10" s="249"/>
      <c r="S10" s="249"/>
      <c r="T10" s="249"/>
      <c r="U10" s="249"/>
      <c r="V10" s="249"/>
      <c r="W10" s="256"/>
      <c r="X10" s="254"/>
      <c r="Y10" s="255">
        <f>10000*P10+100*W10+S10</f>
        <v>0</v>
      </c>
      <c r="Z10" s="249">
        <v>4</v>
      </c>
      <c r="AA10" s="263" t="str">
        <f>B10</f>
        <v>伊勢SSS</v>
      </c>
      <c r="AB10" s="264"/>
      <c r="AC10" s="3">
        <f>AO35</f>
        <v>0</v>
      </c>
      <c r="AD10" s="4" t="s">
        <v>14</v>
      </c>
      <c r="AE10" s="5">
        <f>AH35</f>
        <v>0</v>
      </c>
      <c r="AF10" s="4">
        <f>AO23</f>
        <v>0</v>
      </c>
      <c r="AG10" s="4" t="s">
        <v>16</v>
      </c>
      <c r="AH10" s="4">
        <f>AH23</f>
        <v>0</v>
      </c>
      <c r="AI10" s="3">
        <f>AO19</f>
        <v>0</v>
      </c>
      <c r="AJ10" s="4" t="s">
        <v>16</v>
      </c>
      <c r="AK10" s="5">
        <f>AH19</f>
        <v>0</v>
      </c>
      <c r="AL10" s="267"/>
      <c r="AM10" s="268"/>
      <c r="AN10" s="269"/>
      <c r="AO10" s="249">
        <f t="shared" ref="AO10" si="4">(COUNTIF(AC11:AN11,"○")*3)+(COUNTIF(AC11:AN11,"△")*1)</f>
        <v>3</v>
      </c>
      <c r="AP10" s="249"/>
      <c r="AQ10" s="249"/>
      <c r="AR10" s="249">
        <f>SUM(AN4:AN11)</f>
        <v>0</v>
      </c>
      <c r="AS10" s="249"/>
      <c r="AT10" s="249">
        <f>SUM(AL4:AL11)</f>
        <v>0</v>
      </c>
      <c r="AU10" s="249"/>
      <c r="AV10" s="256">
        <f t="shared" ref="AV10" si="5">AR10-AT10</f>
        <v>0</v>
      </c>
      <c r="AW10" s="250"/>
    </row>
    <row r="11" spans="1:49" ht="17.100000000000001" customHeight="1" x14ac:dyDescent="0.25">
      <c r="A11" s="277"/>
      <c r="B11" s="265"/>
      <c r="C11" s="266"/>
      <c r="D11" s="274" t="str">
        <f>IF(D10="","",IF(D10-F10&gt;0,"○",IF(D10-F10=0,"△","●")))</f>
        <v>●</v>
      </c>
      <c r="E11" s="275"/>
      <c r="F11" s="276"/>
      <c r="G11" s="274" t="str">
        <f>IF(G10="","",IF(G10-I10&gt;0,"○",IF(G10-I10=0,"△","●")))</f>
        <v>△</v>
      </c>
      <c r="H11" s="275"/>
      <c r="I11" s="276"/>
      <c r="J11" s="274" t="str">
        <f>IF(J10="","",IF(J10-L10&gt;0,"○",IF(J10-L10=0,"△","●")))</f>
        <v>●</v>
      </c>
      <c r="K11" s="275"/>
      <c r="L11" s="276"/>
      <c r="M11" s="270"/>
      <c r="N11" s="271"/>
      <c r="O11" s="272"/>
      <c r="P11" s="249"/>
      <c r="Q11" s="249"/>
      <c r="R11" s="249"/>
      <c r="S11" s="249"/>
      <c r="T11" s="249"/>
      <c r="U11" s="249"/>
      <c r="V11" s="249"/>
      <c r="W11" s="257"/>
      <c r="X11" s="254"/>
      <c r="Y11" s="255"/>
      <c r="Z11" s="249"/>
      <c r="AA11" s="265"/>
      <c r="AB11" s="266"/>
      <c r="AC11" s="274" t="str">
        <f>IF(AC10="","",IF(AC10-AE10&gt;0,"○",IF(AC10-AE10=0,"△","●")))</f>
        <v>△</v>
      </c>
      <c r="AD11" s="275"/>
      <c r="AE11" s="276"/>
      <c r="AF11" s="274" t="str">
        <f>IF(AF10="","",IF(AF10-AH10&gt;0,"○",IF(AF10-AH10=0,"△","●")))</f>
        <v>△</v>
      </c>
      <c r="AG11" s="275"/>
      <c r="AH11" s="276"/>
      <c r="AI11" s="274" t="str">
        <f>IF(AI10="","",IF(AI10-AK10&gt;0,"○",IF(AI10-AK10=0,"△","●")))</f>
        <v>△</v>
      </c>
      <c r="AJ11" s="275"/>
      <c r="AK11" s="276"/>
      <c r="AL11" s="270"/>
      <c r="AM11" s="271"/>
      <c r="AN11" s="272"/>
      <c r="AO11" s="249"/>
      <c r="AP11" s="249"/>
      <c r="AQ11" s="249"/>
      <c r="AR11" s="249"/>
      <c r="AS11" s="249"/>
      <c r="AT11" s="249"/>
      <c r="AU11" s="249"/>
      <c r="AV11" s="257"/>
      <c r="AW11" s="250"/>
    </row>
    <row r="12" spans="1:49" ht="17.100000000000001" customHeight="1" x14ac:dyDescent="0.25">
      <c r="A12" s="28"/>
      <c r="B12" s="50"/>
      <c r="C12" s="50"/>
      <c r="D12" s="204"/>
      <c r="E12" s="204"/>
      <c r="F12" s="204"/>
      <c r="G12" s="204"/>
      <c r="H12" s="204"/>
      <c r="I12" s="204"/>
      <c r="J12" s="204"/>
      <c r="K12" s="204"/>
      <c r="L12" s="204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97"/>
      <c r="X12" s="205"/>
      <c r="Y12" s="188"/>
      <c r="Z12" s="28"/>
      <c r="AA12" s="50"/>
      <c r="AB12" s="50"/>
      <c r="AC12" s="204"/>
      <c r="AD12" s="204"/>
      <c r="AE12" s="204"/>
      <c r="AF12" s="204"/>
      <c r="AG12" s="204"/>
      <c r="AH12" s="204"/>
      <c r="AI12" s="204"/>
      <c r="AJ12" s="204"/>
      <c r="AK12" s="204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197"/>
      <c r="AW12" s="18"/>
    </row>
    <row r="13" spans="1:49" ht="17.100000000000001" customHeight="1" thickBot="1" x14ac:dyDescent="0.3">
      <c r="A13" s="28"/>
      <c r="B13" s="227" t="s">
        <v>176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8"/>
      <c r="W13" s="197"/>
      <c r="X13" s="205"/>
      <c r="Y13" s="188"/>
      <c r="Z13" s="28"/>
      <c r="AA13" s="50"/>
      <c r="AB13" s="50"/>
      <c r="AC13" s="204"/>
      <c r="AD13" s="204"/>
      <c r="AE13" s="204"/>
      <c r="AF13" s="204"/>
      <c r="AG13" s="204"/>
      <c r="AH13" s="204"/>
      <c r="AI13" s="204"/>
      <c r="AJ13" s="204"/>
      <c r="AK13" s="204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197"/>
      <c r="AW13" s="18"/>
    </row>
    <row r="14" spans="1:49" ht="27" customHeight="1" x14ac:dyDescent="0.25">
      <c r="A14" s="200"/>
      <c r="B14" s="228" t="s">
        <v>174</v>
      </c>
      <c r="C14" s="229"/>
      <c r="D14" s="232"/>
      <c r="E14" s="232"/>
      <c r="F14" s="232" t="str">
        <f>B4</f>
        <v>リヴィエールFC</v>
      </c>
      <c r="G14" s="232"/>
      <c r="H14" s="232"/>
      <c r="I14" s="232"/>
      <c r="J14" s="232"/>
      <c r="K14" s="232"/>
      <c r="L14" s="232" t="str">
        <f>B6</f>
        <v>南部FC</v>
      </c>
      <c r="M14" s="232"/>
      <c r="N14" s="232"/>
      <c r="O14" s="232"/>
      <c r="P14" s="232"/>
      <c r="Q14" s="232"/>
      <c r="R14" s="232"/>
      <c r="S14" s="232"/>
      <c r="T14" s="232"/>
      <c r="U14" s="233"/>
      <c r="V14" s="197"/>
      <c r="W14" s="197"/>
      <c r="X14" s="18"/>
      <c r="Y14" s="18"/>
      <c r="Z14" s="200"/>
      <c r="AA14" s="200"/>
      <c r="AB14" s="200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97"/>
      <c r="AP14" s="197"/>
      <c r="AQ14" s="197"/>
      <c r="AR14" s="197"/>
      <c r="AS14" s="197"/>
      <c r="AT14" s="197"/>
      <c r="AU14" s="197"/>
      <c r="AV14" s="197"/>
      <c r="AW14" s="18"/>
    </row>
    <row r="15" spans="1:49" ht="27" customHeight="1" thickBot="1" x14ac:dyDescent="0.3">
      <c r="B15" s="230" t="s">
        <v>175</v>
      </c>
      <c r="C15" s="231"/>
      <c r="D15" s="234"/>
      <c r="E15" s="234"/>
      <c r="F15" s="234" t="str">
        <f>B8</f>
        <v>中道セレソン</v>
      </c>
      <c r="G15" s="234"/>
      <c r="H15" s="234"/>
      <c r="I15" s="234"/>
      <c r="J15" s="234"/>
      <c r="K15" s="234"/>
      <c r="L15" s="234" t="str">
        <f>B10</f>
        <v>伊勢SSS</v>
      </c>
      <c r="M15" s="234"/>
      <c r="N15" s="234"/>
      <c r="O15" s="234"/>
      <c r="P15" s="234"/>
      <c r="Q15" s="234"/>
      <c r="R15" s="234"/>
      <c r="S15" s="234"/>
      <c r="T15" s="234"/>
      <c r="U15" s="235"/>
      <c r="V15" s="197"/>
      <c r="W15" s="197"/>
      <c r="X15" s="18"/>
      <c r="Y15" s="18"/>
      <c r="AA15" s="200"/>
      <c r="AB15" s="200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97"/>
      <c r="AP15" s="197"/>
      <c r="AQ15" s="197"/>
      <c r="AR15" s="197"/>
      <c r="AS15" s="197"/>
      <c r="AT15" s="197"/>
      <c r="AU15" s="197"/>
      <c r="AV15" s="197"/>
      <c r="AW15" s="18"/>
    </row>
    <row r="16" spans="1:49" ht="17.100000000000001" customHeight="1" x14ac:dyDescent="0.25">
      <c r="B16" s="206"/>
      <c r="C16" s="207"/>
      <c r="D16" s="208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197"/>
      <c r="W16" s="197"/>
      <c r="X16" s="18"/>
      <c r="Y16" s="18"/>
      <c r="AA16" s="200"/>
      <c r="AB16" s="200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97"/>
      <c r="AP16" s="197"/>
      <c r="AQ16" s="197"/>
      <c r="AR16" s="197"/>
      <c r="AS16" s="197"/>
      <c r="AT16" s="197"/>
      <c r="AU16" s="197"/>
      <c r="AV16" s="197"/>
      <c r="AW16" s="18"/>
    </row>
    <row r="17" spans="1:49" ht="17.100000000000001" customHeight="1" x14ac:dyDescent="0.25">
      <c r="A17" s="299" t="s">
        <v>0</v>
      </c>
      <c r="B17" s="301">
        <v>44325</v>
      </c>
      <c r="C17" s="244"/>
      <c r="D17" s="300" t="str">
        <f>B2</f>
        <v>N</v>
      </c>
      <c r="E17" s="282"/>
      <c r="F17" s="282" t="s">
        <v>10</v>
      </c>
      <c r="G17" s="282"/>
      <c r="H17" s="282"/>
      <c r="I17" s="37"/>
      <c r="J17" s="282" t="s">
        <v>24</v>
      </c>
      <c r="K17" s="282"/>
      <c r="L17" s="282"/>
      <c r="M17" s="282"/>
      <c r="N17" s="282" t="s">
        <v>252</v>
      </c>
      <c r="O17" s="282"/>
      <c r="P17" s="282"/>
      <c r="Q17" s="282"/>
      <c r="R17" s="282"/>
      <c r="S17" s="282"/>
      <c r="T17" s="282"/>
      <c r="U17" s="282"/>
      <c r="V17" s="264"/>
      <c r="W17" s="284" t="s">
        <v>25</v>
      </c>
      <c r="X17" s="261" t="s">
        <v>2</v>
      </c>
      <c r="Y17" s="19"/>
      <c r="Z17" s="299" t="s">
        <v>0</v>
      </c>
      <c r="AA17" s="242" t="s">
        <v>1</v>
      </c>
      <c r="AB17" s="244"/>
      <c r="AC17" s="300" t="str">
        <f>AA2</f>
        <v>N</v>
      </c>
      <c r="AD17" s="282"/>
      <c r="AE17" s="282" t="s">
        <v>10</v>
      </c>
      <c r="AF17" s="282"/>
      <c r="AG17" s="282"/>
      <c r="AH17" s="37"/>
      <c r="AI17" s="282" t="s">
        <v>24</v>
      </c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64"/>
      <c r="AV17" s="284" t="s">
        <v>25</v>
      </c>
      <c r="AW17" s="261" t="s">
        <v>2</v>
      </c>
    </row>
    <row r="18" spans="1:49" ht="17.100000000000001" customHeight="1" x14ac:dyDescent="0.25">
      <c r="A18" s="299"/>
      <c r="B18" s="245"/>
      <c r="C18" s="247"/>
      <c r="D18" s="265"/>
      <c r="E18" s="283"/>
      <c r="F18" s="283"/>
      <c r="G18" s="283"/>
      <c r="H18" s="283"/>
      <c r="I18" s="201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66"/>
      <c r="W18" s="285"/>
      <c r="X18" s="285"/>
      <c r="Y18" s="19"/>
      <c r="Z18" s="299"/>
      <c r="AA18" s="245"/>
      <c r="AB18" s="247"/>
      <c r="AC18" s="265"/>
      <c r="AD18" s="283"/>
      <c r="AE18" s="283"/>
      <c r="AF18" s="283"/>
      <c r="AG18" s="283"/>
      <c r="AH18" s="201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66"/>
      <c r="AV18" s="285"/>
      <c r="AW18" s="285"/>
    </row>
    <row r="19" spans="1:49" ht="17.100000000000001" customHeight="1" x14ac:dyDescent="0.3">
      <c r="A19" s="286">
        <v>1</v>
      </c>
      <c r="B19" s="287">
        <v>0.4375</v>
      </c>
      <c r="C19" s="288"/>
      <c r="D19" s="291" t="str">
        <f>B8</f>
        <v>中道セレソン</v>
      </c>
      <c r="E19" s="291"/>
      <c r="F19" s="291"/>
      <c r="G19" s="291"/>
      <c r="H19" s="291"/>
      <c r="I19" s="293">
        <f>IF(L19:L20="","",(L19+L20))</f>
        <v>5</v>
      </c>
      <c r="J19" s="294"/>
      <c r="K19" s="297" t="s">
        <v>17</v>
      </c>
      <c r="L19" s="190">
        <v>0</v>
      </c>
      <c r="M19" s="190" t="s">
        <v>16</v>
      </c>
      <c r="N19" s="190">
        <v>0</v>
      </c>
      <c r="O19" s="297" t="s">
        <v>18</v>
      </c>
      <c r="P19" s="303">
        <f>IF(N19:N20="","",(N19+N20))</f>
        <v>0</v>
      </c>
      <c r="Q19" s="304"/>
      <c r="R19" s="300" t="str">
        <f>B10</f>
        <v>伊勢SSS</v>
      </c>
      <c r="S19" s="282"/>
      <c r="T19" s="282"/>
      <c r="U19" s="282"/>
      <c r="V19" s="264"/>
      <c r="W19" s="302" t="str">
        <f>B6</f>
        <v>南部FC</v>
      </c>
      <c r="X19" s="302" t="str">
        <f>B4</f>
        <v>リヴィエールFC</v>
      </c>
      <c r="Y19" s="19"/>
      <c r="Z19" s="286">
        <v>1</v>
      </c>
      <c r="AA19" s="287">
        <f>B19</f>
        <v>0.4375</v>
      </c>
      <c r="AB19" s="288"/>
      <c r="AC19" s="307" t="str">
        <f>D19</f>
        <v>中道セレソン</v>
      </c>
      <c r="AD19" s="307"/>
      <c r="AE19" s="307"/>
      <c r="AF19" s="307"/>
      <c r="AG19" s="307"/>
      <c r="AH19" s="309"/>
      <c r="AI19" s="310"/>
      <c r="AJ19" s="313" t="s">
        <v>17</v>
      </c>
      <c r="AK19" s="1"/>
      <c r="AL19" s="7" t="s">
        <v>16</v>
      </c>
      <c r="AM19" s="1"/>
      <c r="AN19" s="315" t="s">
        <v>18</v>
      </c>
      <c r="AO19" s="300"/>
      <c r="AP19" s="264"/>
      <c r="AQ19" s="307" t="str">
        <f>R19</f>
        <v>伊勢SSS</v>
      </c>
      <c r="AR19" s="307"/>
      <c r="AS19" s="307"/>
      <c r="AT19" s="307"/>
      <c r="AU19" s="307"/>
      <c r="AV19" s="302" t="str">
        <f>W19</f>
        <v>南部FC</v>
      </c>
      <c r="AW19" s="302" t="str">
        <f>X19</f>
        <v>リヴィエールFC</v>
      </c>
    </row>
    <row r="20" spans="1:49" ht="17.100000000000001" customHeight="1" x14ac:dyDescent="0.3">
      <c r="A20" s="286"/>
      <c r="B20" s="289"/>
      <c r="C20" s="290"/>
      <c r="D20" s="292"/>
      <c r="E20" s="292"/>
      <c r="F20" s="292"/>
      <c r="G20" s="292"/>
      <c r="H20" s="292"/>
      <c r="I20" s="295"/>
      <c r="J20" s="296"/>
      <c r="K20" s="298"/>
      <c r="L20" s="191">
        <v>5</v>
      </c>
      <c r="M20" s="191" t="s">
        <v>16</v>
      </c>
      <c r="N20" s="191">
        <v>0</v>
      </c>
      <c r="O20" s="298"/>
      <c r="P20" s="305"/>
      <c r="Q20" s="306"/>
      <c r="R20" s="265"/>
      <c r="S20" s="283"/>
      <c r="T20" s="283"/>
      <c r="U20" s="283"/>
      <c r="V20" s="266"/>
      <c r="W20" s="285"/>
      <c r="X20" s="285"/>
      <c r="Y20" s="19"/>
      <c r="Z20" s="286"/>
      <c r="AA20" s="289"/>
      <c r="AB20" s="290"/>
      <c r="AC20" s="308"/>
      <c r="AD20" s="308"/>
      <c r="AE20" s="308"/>
      <c r="AF20" s="308"/>
      <c r="AG20" s="308"/>
      <c r="AH20" s="311"/>
      <c r="AI20" s="312"/>
      <c r="AJ20" s="314"/>
      <c r="AK20" s="2"/>
      <c r="AL20" s="8" t="s">
        <v>16</v>
      </c>
      <c r="AM20" s="2"/>
      <c r="AN20" s="316"/>
      <c r="AO20" s="265"/>
      <c r="AP20" s="266"/>
      <c r="AQ20" s="308"/>
      <c r="AR20" s="308"/>
      <c r="AS20" s="308"/>
      <c r="AT20" s="308"/>
      <c r="AU20" s="308"/>
      <c r="AV20" s="285"/>
      <c r="AW20" s="285"/>
    </row>
    <row r="21" spans="1:49" ht="17.100000000000001" customHeight="1" x14ac:dyDescent="0.3">
      <c r="A21" s="286">
        <v>2</v>
      </c>
      <c r="B21" s="391" t="s">
        <v>264</v>
      </c>
      <c r="C21" s="392"/>
      <c r="D21" s="292" t="str">
        <f>B4</f>
        <v>リヴィエールFC</v>
      </c>
      <c r="E21" s="292"/>
      <c r="F21" s="292"/>
      <c r="G21" s="292"/>
      <c r="H21" s="292"/>
      <c r="I21" s="293">
        <f t="shared" ref="I21" si="6">IF(L21:L22="","",(L21+L22))</f>
        <v>4</v>
      </c>
      <c r="J21" s="294"/>
      <c r="K21" s="297" t="s">
        <v>17</v>
      </c>
      <c r="L21" s="190">
        <v>3</v>
      </c>
      <c r="M21" s="190" t="s">
        <v>16</v>
      </c>
      <c r="N21" s="190">
        <v>1</v>
      </c>
      <c r="O21" s="297" t="s">
        <v>18</v>
      </c>
      <c r="P21" s="303">
        <f t="shared" ref="P21" si="7">IF(N21:N22="","",(N21+N22))</f>
        <v>1</v>
      </c>
      <c r="Q21" s="304"/>
      <c r="R21" s="300" t="str">
        <f>B6</f>
        <v>南部FC</v>
      </c>
      <c r="S21" s="282"/>
      <c r="T21" s="282"/>
      <c r="U21" s="282"/>
      <c r="V21" s="264"/>
      <c r="W21" s="302" t="str">
        <f>B8</f>
        <v>中道セレソン</v>
      </c>
      <c r="X21" s="302" t="str">
        <f>B10</f>
        <v>伊勢SSS</v>
      </c>
      <c r="Y21" s="19"/>
      <c r="Z21" s="286">
        <v>2</v>
      </c>
      <c r="AA21" s="287" t="str">
        <f>B21</f>
        <v>5/15
9:30</v>
      </c>
      <c r="AB21" s="288"/>
      <c r="AC21" s="307" t="str">
        <f>D21</f>
        <v>リヴィエールFC</v>
      </c>
      <c r="AD21" s="307"/>
      <c r="AE21" s="307"/>
      <c r="AF21" s="307"/>
      <c r="AG21" s="307"/>
      <c r="AH21" s="309"/>
      <c r="AI21" s="310"/>
      <c r="AJ21" s="313" t="s">
        <v>17</v>
      </c>
      <c r="AK21" s="1"/>
      <c r="AL21" s="7" t="s">
        <v>16</v>
      </c>
      <c r="AM21" s="1"/>
      <c r="AN21" s="315" t="s">
        <v>18</v>
      </c>
      <c r="AO21" s="300"/>
      <c r="AP21" s="264"/>
      <c r="AQ21" s="307" t="str">
        <f>R21</f>
        <v>南部FC</v>
      </c>
      <c r="AR21" s="307"/>
      <c r="AS21" s="307"/>
      <c r="AT21" s="307"/>
      <c r="AU21" s="307"/>
      <c r="AV21" s="302" t="str">
        <f>W21</f>
        <v>中道セレソン</v>
      </c>
      <c r="AW21" s="302" t="str">
        <f t="shared" ref="AW21" si="8">X21</f>
        <v>伊勢SSS</v>
      </c>
    </row>
    <row r="22" spans="1:49" ht="17.100000000000001" customHeight="1" x14ac:dyDescent="0.3">
      <c r="A22" s="286"/>
      <c r="B22" s="393"/>
      <c r="C22" s="394"/>
      <c r="D22" s="292"/>
      <c r="E22" s="292"/>
      <c r="F22" s="292"/>
      <c r="G22" s="292"/>
      <c r="H22" s="292"/>
      <c r="I22" s="295"/>
      <c r="J22" s="296"/>
      <c r="K22" s="298"/>
      <c r="L22" s="191">
        <v>1</v>
      </c>
      <c r="M22" s="191" t="s">
        <v>16</v>
      </c>
      <c r="N22" s="191">
        <v>0</v>
      </c>
      <c r="O22" s="298"/>
      <c r="P22" s="305"/>
      <c r="Q22" s="306"/>
      <c r="R22" s="265"/>
      <c r="S22" s="283"/>
      <c r="T22" s="283"/>
      <c r="U22" s="283"/>
      <c r="V22" s="266"/>
      <c r="W22" s="285"/>
      <c r="X22" s="285"/>
      <c r="Y22" s="19"/>
      <c r="Z22" s="286"/>
      <c r="AA22" s="289"/>
      <c r="AB22" s="290"/>
      <c r="AC22" s="308"/>
      <c r="AD22" s="308"/>
      <c r="AE22" s="308"/>
      <c r="AF22" s="308"/>
      <c r="AG22" s="308"/>
      <c r="AH22" s="311"/>
      <c r="AI22" s="312"/>
      <c r="AJ22" s="314"/>
      <c r="AK22" s="2"/>
      <c r="AL22" s="8" t="s">
        <v>16</v>
      </c>
      <c r="AM22" s="2"/>
      <c r="AN22" s="316"/>
      <c r="AO22" s="265"/>
      <c r="AP22" s="266"/>
      <c r="AQ22" s="308"/>
      <c r="AR22" s="308"/>
      <c r="AS22" s="308"/>
      <c r="AT22" s="308"/>
      <c r="AU22" s="308"/>
      <c r="AV22" s="285"/>
      <c r="AW22" s="285"/>
    </row>
    <row r="23" spans="1:49" ht="17.100000000000001" customHeight="1" x14ac:dyDescent="0.3">
      <c r="A23" s="286">
        <v>3</v>
      </c>
      <c r="B23" s="287">
        <v>0.48958333333333331</v>
      </c>
      <c r="C23" s="288"/>
      <c r="D23" s="292" t="str">
        <f>B6</f>
        <v>南部FC</v>
      </c>
      <c r="E23" s="292"/>
      <c r="F23" s="292"/>
      <c r="G23" s="292"/>
      <c r="H23" s="292"/>
      <c r="I23" s="293">
        <f t="shared" ref="I23" si="9">IF(L23:L24="","",(L23+L24))</f>
        <v>1</v>
      </c>
      <c r="J23" s="294"/>
      <c r="K23" s="297" t="s">
        <v>17</v>
      </c>
      <c r="L23" s="190">
        <v>1</v>
      </c>
      <c r="M23" s="190" t="s">
        <v>16</v>
      </c>
      <c r="N23" s="190">
        <v>0</v>
      </c>
      <c r="O23" s="297" t="s">
        <v>18</v>
      </c>
      <c r="P23" s="303">
        <f t="shared" ref="P23" si="10">IF(N23:N24="","",(N23+N24))</f>
        <v>1</v>
      </c>
      <c r="Q23" s="304"/>
      <c r="R23" s="300" t="str">
        <f>B10</f>
        <v>伊勢SSS</v>
      </c>
      <c r="S23" s="282"/>
      <c r="T23" s="282"/>
      <c r="U23" s="282"/>
      <c r="V23" s="264"/>
      <c r="W23" s="302" t="str">
        <f>B4</f>
        <v>リヴィエールFC</v>
      </c>
      <c r="X23" s="302" t="str">
        <f>B8</f>
        <v>中道セレソン</v>
      </c>
      <c r="Y23" s="19"/>
      <c r="Z23" s="286">
        <v>3</v>
      </c>
      <c r="AA23" s="287">
        <f>B23</f>
        <v>0.48958333333333331</v>
      </c>
      <c r="AB23" s="288"/>
      <c r="AC23" s="307" t="str">
        <f>D23</f>
        <v>南部FC</v>
      </c>
      <c r="AD23" s="307"/>
      <c r="AE23" s="307"/>
      <c r="AF23" s="307"/>
      <c r="AG23" s="307"/>
      <c r="AH23" s="309"/>
      <c r="AI23" s="310"/>
      <c r="AJ23" s="313" t="s">
        <v>17</v>
      </c>
      <c r="AK23" s="1"/>
      <c r="AL23" s="7" t="s">
        <v>16</v>
      </c>
      <c r="AM23" s="1"/>
      <c r="AN23" s="315" t="s">
        <v>18</v>
      </c>
      <c r="AO23" s="300"/>
      <c r="AP23" s="264"/>
      <c r="AQ23" s="307" t="str">
        <f>R23</f>
        <v>伊勢SSS</v>
      </c>
      <c r="AR23" s="307"/>
      <c r="AS23" s="307"/>
      <c r="AT23" s="307"/>
      <c r="AU23" s="307"/>
      <c r="AV23" s="302" t="str">
        <f>W23</f>
        <v>リヴィエールFC</v>
      </c>
      <c r="AW23" s="302" t="str">
        <f t="shared" ref="AW23" si="11">X23</f>
        <v>中道セレソン</v>
      </c>
    </row>
    <row r="24" spans="1:49" ht="17.100000000000001" customHeight="1" x14ac:dyDescent="0.3">
      <c r="A24" s="286"/>
      <c r="B24" s="289"/>
      <c r="C24" s="290"/>
      <c r="D24" s="292"/>
      <c r="E24" s="292"/>
      <c r="F24" s="292"/>
      <c r="G24" s="292"/>
      <c r="H24" s="292"/>
      <c r="I24" s="295"/>
      <c r="J24" s="296"/>
      <c r="K24" s="298"/>
      <c r="L24" s="191">
        <v>0</v>
      </c>
      <c r="M24" s="191" t="s">
        <v>16</v>
      </c>
      <c r="N24" s="191">
        <v>1</v>
      </c>
      <c r="O24" s="298"/>
      <c r="P24" s="305"/>
      <c r="Q24" s="306"/>
      <c r="R24" s="265"/>
      <c r="S24" s="283"/>
      <c r="T24" s="283"/>
      <c r="U24" s="283"/>
      <c r="V24" s="266"/>
      <c r="W24" s="285"/>
      <c r="X24" s="285"/>
      <c r="Y24" s="19"/>
      <c r="Z24" s="286"/>
      <c r="AA24" s="289"/>
      <c r="AB24" s="290"/>
      <c r="AC24" s="308"/>
      <c r="AD24" s="308"/>
      <c r="AE24" s="308"/>
      <c r="AF24" s="308"/>
      <c r="AG24" s="308"/>
      <c r="AH24" s="311"/>
      <c r="AI24" s="312"/>
      <c r="AJ24" s="314"/>
      <c r="AK24" s="2"/>
      <c r="AL24" s="8" t="s">
        <v>16</v>
      </c>
      <c r="AM24" s="2"/>
      <c r="AN24" s="316"/>
      <c r="AO24" s="265"/>
      <c r="AP24" s="266"/>
      <c r="AQ24" s="308"/>
      <c r="AR24" s="308"/>
      <c r="AS24" s="308"/>
      <c r="AT24" s="308"/>
      <c r="AU24" s="308"/>
      <c r="AV24" s="285"/>
      <c r="AW24" s="285"/>
    </row>
    <row r="25" spans="1:49" ht="17.100000000000001" customHeight="1" x14ac:dyDescent="0.3">
      <c r="A25" s="286">
        <v>4</v>
      </c>
      <c r="B25" s="387" t="s">
        <v>267</v>
      </c>
      <c r="C25" s="388"/>
      <c r="D25" s="292" t="str">
        <f>B4</f>
        <v>リヴィエールFC</v>
      </c>
      <c r="E25" s="292"/>
      <c r="F25" s="292"/>
      <c r="G25" s="292"/>
      <c r="H25" s="292"/>
      <c r="I25" s="293" t="str">
        <f t="shared" ref="I25" si="12">IF(L25:L26="","",(L25+L26))</f>
        <v/>
      </c>
      <c r="J25" s="294"/>
      <c r="K25" s="317" t="s">
        <v>17</v>
      </c>
      <c r="L25" s="196"/>
      <c r="M25" s="196" t="s">
        <v>16</v>
      </c>
      <c r="N25" s="196"/>
      <c r="O25" s="317" t="s">
        <v>18</v>
      </c>
      <c r="P25" s="303" t="str">
        <f t="shared" ref="P25" si="13">IF(N25:N26="","",(N25+N26))</f>
        <v/>
      </c>
      <c r="Q25" s="304"/>
      <c r="R25" s="300" t="str">
        <f>B8</f>
        <v>中道セレソン</v>
      </c>
      <c r="S25" s="282"/>
      <c r="T25" s="282"/>
      <c r="U25" s="282"/>
      <c r="V25" s="264"/>
      <c r="W25" s="302" t="str">
        <f>B10</f>
        <v>伊勢SSS</v>
      </c>
      <c r="X25" s="302" t="str">
        <f>B6</f>
        <v>南部FC</v>
      </c>
      <c r="Y25" s="19"/>
      <c r="Z25" s="286">
        <v>4</v>
      </c>
      <c r="AA25" s="287" t="str">
        <f>B25</f>
        <v>5/30 10:00
中道南小</v>
      </c>
      <c r="AB25" s="288"/>
      <c r="AC25" s="307" t="str">
        <f>D25</f>
        <v>リヴィエールFC</v>
      </c>
      <c r="AD25" s="307"/>
      <c r="AE25" s="307"/>
      <c r="AF25" s="307"/>
      <c r="AG25" s="307"/>
      <c r="AH25" s="318"/>
      <c r="AI25" s="319"/>
      <c r="AJ25" s="320" t="s">
        <v>17</v>
      </c>
      <c r="AK25" s="200"/>
      <c r="AL25" s="9" t="s">
        <v>16</v>
      </c>
      <c r="AM25" s="200"/>
      <c r="AN25" s="321" t="s">
        <v>18</v>
      </c>
      <c r="AO25" s="300"/>
      <c r="AP25" s="264"/>
      <c r="AQ25" s="307" t="str">
        <f>R25</f>
        <v>中道セレソン</v>
      </c>
      <c r="AR25" s="307"/>
      <c r="AS25" s="307"/>
      <c r="AT25" s="307"/>
      <c r="AU25" s="307"/>
      <c r="AV25" s="302" t="str">
        <f>W25</f>
        <v>伊勢SSS</v>
      </c>
      <c r="AW25" s="302" t="str">
        <f t="shared" ref="AW25" si="14">X25</f>
        <v>南部FC</v>
      </c>
    </row>
    <row r="26" spans="1:49" ht="17.100000000000001" customHeight="1" x14ac:dyDescent="0.3">
      <c r="A26" s="286"/>
      <c r="B26" s="389"/>
      <c r="C26" s="390"/>
      <c r="D26" s="292"/>
      <c r="E26" s="292"/>
      <c r="F26" s="292"/>
      <c r="G26" s="292"/>
      <c r="H26" s="292"/>
      <c r="I26" s="295"/>
      <c r="J26" s="296"/>
      <c r="K26" s="298"/>
      <c r="L26" s="191"/>
      <c r="M26" s="191" t="s">
        <v>16</v>
      </c>
      <c r="N26" s="191"/>
      <c r="O26" s="298"/>
      <c r="P26" s="305"/>
      <c r="Q26" s="306"/>
      <c r="R26" s="265"/>
      <c r="S26" s="283"/>
      <c r="T26" s="283"/>
      <c r="U26" s="283"/>
      <c r="V26" s="266"/>
      <c r="W26" s="285"/>
      <c r="X26" s="285"/>
      <c r="Y26" s="19"/>
      <c r="Z26" s="286"/>
      <c r="AA26" s="289"/>
      <c r="AB26" s="290"/>
      <c r="AC26" s="308"/>
      <c r="AD26" s="308"/>
      <c r="AE26" s="308"/>
      <c r="AF26" s="308"/>
      <c r="AG26" s="308"/>
      <c r="AH26" s="311"/>
      <c r="AI26" s="312"/>
      <c r="AJ26" s="314"/>
      <c r="AK26" s="2"/>
      <c r="AL26" s="8" t="s">
        <v>16</v>
      </c>
      <c r="AM26" s="2"/>
      <c r="AN26" s="316"/>
      <c r="AO26" s="265"/>
      <c r="AP26" s="266"/>
      <c r="AQ26" s="308"/>
      <c r="AR26" s="308"/>
      <c r="AS26" s="308"/>
      <c r="AT26" s="308"/>
      <c r="AU26" s="308"/>
      <c r="AV26" s="285"/>
      <c r="AW26" s="285"/>
    </row>
    <row r="27" spans="1:49" ht="17.100000000000001" customHeight="1" x14ac:dyDescent="0.3">
      <c r="A27" s="286"/>
      <c r="B27" s="287"/>
      <c r="C27" s="288"/>
      <c r="D27" s="308"/>
      <c r="E27" s="308"/>
      <c r="F27" s="308"/>
      <c r="G27" s="308"/>
      <c r="H27" s="308"/>
      <c r="I27" s="293"/>
      <c r="J27" s="294"/>
      <c r="K27" s="297"/>
      <c r="L27" s="190"/>
      <c r="M27" s="190"/>
      <c r="N27" s="190"/>
      <c r="O27" s="297"/>
      <c r="P27" s="297"/>
      <c r="Q27" s="322"/>
      <c r="R27" s="242"/>
      <c r="S27" s="243"/>
      <c r="T27" s="243"/>
      <c r="U27" s="243"/>
      <c r="V27" s="244"/>
      <c r="W27" s="302"/>
      <c r="X27" s="302"/>
      <c r="Y27" s="19"/>
      <c r="Z27" s="286"/>
      <c r="AA27" s="287"/>
      <c r="AB27" s="288"/>
      <c r="AC27" s="308"/>
      <c r="AD27" s="308"/>
      <c r="AE27" s="308"/>
      <c r="AF27" s="308"/>
      <c r="AG27" s="308"/>
      <c r="AH27" s="309"/>
      <c r="AI27" s="310"/>
      <c r="AJ27" s="313" t="s">
        <v>17</v>
      </c>
      <c r="AK27" s="1"/>
      <c r="AL27" s="7" t="s">
        <v>16</v>
      </c>
      <c r="AM27" s="1"/>
      <c r="AN27" s="315" t="s">
        <v>18</v>
      </c>
      <c r="AO27" s="300"/>
      <c r="AP27" s="264"/>
      <c r="AQ27" s="242"/>
      <c r="AR27" s="243"/>
      <c r="AS27" s="243"/>
      <c r="AT27" s="243"/>
      <c r="AU27" s="244"/>
      <c r="AV27" s="302"/>
      <c r="AW27" s="302"/>
    </row>
    <row r="28" spans="1:49" ht="17.100000000000001" customHeight="1" x14ac:dyDescent="0.3">
      <c r="A28" s="286"/>
      <c r="B28" s="289"/>
      <c r="C28" s="290"/>
      <c r="D28" s="308"/>
      <c r="E28" s="308"/>
      <c r="F28" s="308"/>
      <c r="G28" s="308"/>
      <c r="H28" s="308"/>
      <c r="I28" s="295"/>
      <c r="J28" s="296"/>
      <c r="K28" s="298"/>
      <c r="L28" s="191"/>
      <c r="M28" s="191"/>
      <c r="N28" s="191"/>
      <c r="O28" s="298"/>
      <c r="P28" s="298"/>
      <c r="Q28" s="323"/>
      <c r="R28" s="245"/>
      <c r="S28" s="246"/>
      <c r="T28" s="246"/>
      <c r="U28" s="246"/>
      <c r="V28" s="247"/>
      <c r="W28" s="285"/>
      <c r="X28" s="285"/>
      <c r="Y28" s="19"/>
      <c r="Z28" s="286"/>
      <c r="AA28" s="289"/>
      <c r="AB28" s="290"/>
      <c r="AC28" s="308"/>
      <c r="AD28" s="308"/>
      <c r="AE28" s="308"/>
      <c r="AF28" s="308"/>
      <c r="AG28" s="308"/>
      <c r="AH28" s="311"/>
      <c r="AI28" s="312"/>
      <c r="AJ28" s="314"/>
      <c r="AK28" s="2"/>
      <c r="AL28" s="8" t="s">
        <v>16</v>
      </c>
      <c r="AM28" s="2"/>
      <c r="AN28" s="316"/>
      <c r="AO28" s="265"/>
      <c r="AP28" s="266"/>
      <c r="AQ28" s="245"/>
      <c r="AR28" s="246"/>
      <c r="AS28" s="246"/>
      <c r="AT28" s="246"/>
      <c r="AU28" s="247"/>
      <c r="AV28" s="285"/>
      <c r="AW28" s="285"/>
    </row>
    <row r="29" spans="1:49" ht="17.100000000000001" customHeight="1" x14ac:dyDescent="0.25">
      <c r="A29" s="195"/>
      <c r="B29" s="51" t="s">
        <v>40</v>
      </c>
      <c r="C29" s="20"/>
      <c r="D29" s="10"/>
      <c r="E29" s="11"/>
      <c r="F29" s="11"/>
      <c r="G29" s="11"/>
      <c r="H29" s="11"/>
      <c r="I29" s="12"/>
      <c r="K29" s="14"/>
      <c r="M29" s="15"/>
      <c r="O29" s="14"/>
      <c r="P29" s="11"/>
      <c r="Z29" s="195"/>
      <c r="AA29" s="195"/>
      <c r="AB29" s="20"/>
      <c r="AC29" s="10"/>
      <c r="AD29" s="11"/>
      <c r="AE29" s="11"/>
      <c r="AF29" s="11"/>
      <c r="AG29" s="11"/>
      <c r="AH29" s="12"/>
      <c r="AJ29" s="14"/>
      <c r="AL29" s="15"/>
      <c r="AN29" s="14"/>
      <c r="AO29" s="11"/>
    </row>
    <row r="30" spans="1:49" ht="17.100000000000001" customHeight="1" x14ac:dyDescent="0.25">
      <c r="A30" s="200"/>
      <c r="B30" s="200"/>
      <c r="Z30" s="200"/>
      <c r="AA30" s="200"/>
    </row>
    <row r="31" spans="1:49" ht="17.100000000000001" customHeight="1" x14ac:dyDescent="0.25">
      <c r="A31" s="299" t="s">
        <v>0</v>
      </c>
      <c r="B31" s="301">
        <v>44339</v>
      </c>
      <c r="C31" s="244"/>
      <c r="D31" s="300" t="str">
        <f>D17</f>
        <v>N</v>
      </c>
      <c r="E31" s="282"/>
      <c r="F31" s="282" t="s">
        <v>10</v>
      </c>
      <c r="G31" s="282"/>
      <c r="H31" s="282"/>
      <c r="I31" s="37"/>
      <c r="J31" s="282" t="s">
        <v>26</v>
      </c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64"/>
      <c r="W31" s="284" t="s">
        <v>25</v>
      </c>
      <c r="X31" s="261" t="s">
        <v>2</v>
      </c>
      <c r="Y31" s="19"/>
      <c r="Z31" s="299" t="s">
        <v>0</v>
      </c>
      <c r="AA31" s="242" t="s">
        <v>1</v>
      </c>
      <c r="AB31" s="244"/>
      <c r="AC31" s="300" t="str">
        <f>AC17</f>
        <v>N</v>
      </c>
      <c r="AD31" s="282"/>
      <c r="AE31" s="282" t="s">
        <v>10</v>
      </c>
      <c r="AF31" s="282"/>
      <c r="AG31" s="282"/>
      <c r="AH31" s="37"/>
      <c r="AI31" s="282" t="s">
        <v>26</v>
      </c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64"/>
      <c r="AV31" s="284" t="s">
        <v>25</v>
      </c>
      <c r="AW31" s="261" t="s">
        <v>2</v>
      </c>
    </row>
    <row r="32" spans="1:49" ht="17.100000000000001" customHeight="1" x14ac:dyDescent="0.25">
      <c r="A32" s="299"/>
      <c r="B32" s="245"/>
      <c r="C32" s="247"/>
      <c r="D32" s="265"/>
      <c r="E32" s="283"/>
      <c r="F32" s="283"/>
      <c r="G32" s="283"/>
      <c r="H32" s="283"/>
      <c r="I32" s="201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66"/>
      <c r="W32" s="285"/>
      <c r="X32" s="285"/>
      <c r="Y32" s="19"/>
      <c r="Z32" s="299"/>
      <c r="AA32" s="245"/>
      <c r="AB32" s="247"/>
      <c r="AC32" s="265"/>
      <c r="AD32" s="283"/>
      <c r="AE32" s="283"/>
      <c r="AF32" s="283"/>
      <c r="AG32" s="283"/>
      <c r="AH32" s="201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66"/>
      <c r="AV32" s="285"/>
      <c r="AW32" s="285"/>
    </row>
    <row r="33" spans="1:49" ht="17.100000000000001" customHeight="1" x14ac:dyDescent="0.3">
      <c r="A33" s="286">
        <v>1</v>
      </c>
      <c r="B33" s="391" t="s">
        <v>256</v>
      </c>
      <c r="C33" s="392"/>
      <c r="D33" s="291" t="str">
        <f>B6</f>
        <v>南部FC</v>
      </c>
      <c r="E33" s="291"/>
      <c r="F33" s="291"/>
      <c r="G33" s="291"/>
      <c r="H33" s="291"/>
      <c r="I33" s="293">
        <f t="shared" ref="I33" si="15">IF(L33:L34="","",(L33+L34))</f>
        <v>0</v>
      </c>
      <c r="J33" s="294"/>
      <c r="K33" s="297" t="s">
        <v>17</v>
      </c>
      <c r="L33" s="190">
        <v>0</v>
      </c>
      <c r="M33" s="190" t="s">
        <v>16</v>
      </c>
      <c r="N33" s="190">
        <v>8</v>
      </c>
      <c r="O33" s="297" t="s">
        <v>18</v>
      </c>
      <c r="P33" s="303">
        <f t="shared" ref="P33" si="16">IF(N33:N34="","",(N33+N34))</f>
        <v>13</v>
      </c>
      <c r="Q33" s="304"/>
      <c r="R33" s="300" t="str">
        <f>B8</f>
        <v>中道セレソン</v>
      </c>
      <c r="S33" s="282"/>
      <c r="T33" s="282"/>
      <c r="U33" s="282"/>
      <c r="V33" s="264"/>
      <c r="W33" s="302" t="str">
        <f>B4</f>
        <v>リヴィエールFC</v>
      </c>
      <c r="X33" s="302" t="str">
        <f>B10</f>
        <v>伊勢SSS</v>
      </c>
      <c r="Y33" s="19"/>
      <c r="Z33" s="286">
        <v>1</v>
      </c>
      <c r="AA33" s="287">
        <v>0.41666666666666669</v>
      </c>
      <c r="AB33" s="288"/>
      <c r="AC33" s="307" t="str">
        <f>D33</f>
        <v>南部FC</v>
      </c>
      <c r="AD33" s="307"/>
      <c r="AE33" s="307"/>
      <c r="AF33" s="307"/>
      <c r="AG33" s="307"/>
      <c r="AH33" s="309"/>
      <c r="AI33" s="310"/>
      <c r="AJ33" s="313" t="s">
        <v>17</v>
      </c>
      <c r="AK33" s="1"/>
      <c r="AL33" s="7" t="s">
        <v>16</v>
      </c>
      <c r="AM33" s="1"/>
      <c r="AN33" s="315" t="s">
        <v>18</v>
      </c>
      <c r="AO33" s="300"/>
      <c r="AP33" s="264"/>
      <c r="AQ33" s="307" t="str">
        <f>R33</f>
        <v>中道セレソン</v>
      </c>
      <c r="AR33" s="307"/>
      <c r="AS33" s="307"/>
      <c r="AT33" s="307"/>
      <c r="AU33" s="307"/>
      <c r="AV33" s="302" t="str">
        <f>W33</f>
        <v>リヴィエールFC</v>
      </c>
      <c r="AW33" s="302" t="str">
        <f t="shared" ref="AW33" si="17">X33</f>
        <v>伊勢SSS</v>
      </c>
    </row>
    <row r="34" spans="1:49" ht="17.100000000000001" customHeight="1" x14ac:dyDescent="0.3">
      <c r="A34" s="286"/>
      <c r="B34" s="393"/>
      <c r="C34" s="394"/>
      <c r="D34" s="292"/>
      <c r="E34" s="292"/>
      <c r="F34" s="292"/>
      <c r="G34" s="292"/>
      <c r="H34" s="292"/>
      <c r="I34" s="295"/>
      <c r="J34" s="296"/>
      <c r="K34" s="298"/>
      <c r="L34" s="191">
        <v>0</v>
      </c>
      <c r="M34" s="191" t="s">
        <v>16</v>
      </c>
      <c r="N34" s="191">
        <v>5</v>
      </c>
      <c r="O34" s="298"/>
      <c r="P34" s="305"/>
      <c r="Q34" s="306"/>
      <c r="R34" s="265"/>
      <c r="S34" s="283"/>
      <c r="T34" s="283"/>
      <c r="U34" s="283"/>
      <c r="V34" s="266"/>
      <c r="W34" s="285"/>
      <c r="X34" s="285"/>
      <c r="Y34" s="19"/>
      <c r="Z34" s="286"/>
      <c r="AA34" s="289"/>
      <c r="AB34" s="290"/>
      <c r="AC34" s="308"/>
      <c r="AD34" s="308"/>
      <c r="AE34" s="308"/>
      <c r="AF34" s="308"/>
      <c r="AG34" s="308"/>
      <c r="AH34" s="311"/>
      <c r="AI34" s="312"/>
      <c r="AJ34" s="314"/>
      <c r="AK34" s="2"/>
      <c r="AL34" s="8" t="s">
        <v>16</v>
      </c>
      <c r="AM34" s="2"/>
      <c r="AN34" s="316"/>
      <c r="AO34" s="265"/>
      <c r="AP34" s="266"/>
      <c r="AQ34" s="308"/>
      <c r="AR34" s="308"/>
      <c r="AS34" s="308"/>
      <c r="AT34" s="308"/>
      <c r="AU34" s="308"/>
      <c r="AV34" s="285"/>
      <c r="AW34" s="285"/>
    </row>
    <row r="35" spans="1:49" ht="17.100000000000001" customHeight="1" x14ac:dyDescent="0.3">
      <c r="A35" s="286">
        <v>2</v>
      </c>
      <c r="B35" s="391" t="s">
        <v>265</v>
      </c>
      <c r="C35" s="392"/>
      <c r="D35" s="292" t="str">
        <f>B4</f>
        <v>リヴィエールFC</v>
      </c>
      <c r="E35" s="292"/>
      <c r="F35" s="292"/>
      <c r="G35" s="292"/>
      <c r="H35" s="292"/>
      <c r="I35" s="293">
        <f t="shared" ref="I35" si="18">IF(L35:L36="","",(L35+L36))</f>
        <v>2</v>
      </c>
      <c r="J35" s="294"/>
      <c r="K35" s="297" t="s">
        <v>17</v>
      </c>
      <c r="L35" s="190">
        <v>1</v>
      </c>
      <c r="M35" s="190" t="s">
        <v>16</v>
      </c>
      <c r="N35" s="190">
        <v>0</v>
      </c>
      <c r="O35" s="297" t="s">
        <v>18</v>
      </c>
      <c r="P35" s="303">
        <f t="shared" ref="P35" si="19">IF(N35:N36="","",(N35+N36))</f>
        <v>0</v>
      </c>
      <c r="Q35" s="304"/>
      <c r="R35" s="300" t="str">
        <f>B10</f>
        <v>伊勢SSS</v>
      </c>
      <c r="S35" s="282"/>
      <c r="T35" s="282"/>
      <c r="U35" s="282"/>
      <c r="V35" s="264"/>
      <c r="W35" s="302" t="str">
        <f>B6</f>
        <v>南部FC</v>
      </c>
      <c r="X35" s="302" t="str">
        <f>B8</f>
        <v>中道セレソン</v>
      </c>
      <c r="Y35" s="19"/>
      <c r="Z35" s="286">
        <v>2</v>
      </c>
      <c r="AA35" s="287">
        <v>0.45833333333333331</v>
      </c>
      <c r="AB35" s="288"/>
      <c r="AC35" s="307" t="str">
        <f>D35</f>
        <v>リヴィエールFC</v>
      </c>
      <c r="AD35" s="307"/>
      <c r="AE35" s="307"/>
      <c r="AF35" s="307"/>
      <c r="AG35" s="307"/>
      <c r="AH35" s="309"/>
      <c r="AI35" s="310"/>
      <c r="AJ35" s="313" t="s">
        <v>17</v>
      </c>
      <c r="AK35" s="1"/>
      <c r="AL35" s="7" t="s">
        <v>16</v>
      </c>
      <c r="AM35" s="1"/>
      <c r="AN35" s="315" t="s">
        <v>18</v>
      </c>
      <c r="AO35" s="300"/>
      <c r="AP35" s="264"/>
      <c r="AQ35" s="307" t="str">
        <f>R35</f>
        <v>伊勢SSS</v>
      </c>
      <c r="AR35" s="307"/>
      <c r="AS35" s="307"/>
      <c r="AT35" s="307"/>
      <c r="AU35" s="307"/>
      <c r="AV35" s="302" t="str">
        <f>W35</f>
        <v>南部FC</v>
      </c>
      <c r="AW35" s="302" t="str">
        <f t="shared" ref="AW35" si="20">X35</f>
        <v>中道セレソン</v>
      </c>
    </row>
    <row r="36" spans="1:49" ht="17.100000000000001" customHeight="1" x14ac:dyDescent="0.3">
      <c r="A36" s="286"/>
      <c r="B36" s="393"/>
      <c r="C36" s="394"/>
      <c r="D36" s="292"/>
      <c r="E36" s="292"/>
      <c r="F36" s="292"/>
      <c r="G36" s="292"/>
      <c r="H36" s="292"/>
      <c r="I36" s="295"/>
      <c r="J36" s="296"/>
      <c r="K36" s="298"/>
      <c r="L36" s="191">
        <v>1</v>
      </c>
      <c r="M36" s="191" t="s">
        <v>16</v>
      </c>
      <c r="N36" s="191">
        <v>0</v>
      </c>
      <c r="O36" s="298"/>
      <c r="P36" s="305"/>
      <c r="Q36" s="306"/>
      <c r="R36" s="265"/>
      <c r="S36" s="283"/>
      <c r="T36" s="283"/>
      <c r="U36" s="283"/>
      <c r="V36" s="266"/>
      <c r="W36" s="285"/>
      <c r="X36" s="285"/>
      <c r="Y36" s="19"/>
      <c r="Z36" s="286"/>
      <c r="AA36" s="289"/>
      <c r="AB36" s="290"/>
      <c r="AC36" s="308"/>
      <c r="AD36" s="308"/>
      <c r="AE36" s="308"/>
      <c r="AF36" s="308"/>
      <c r="AG36" s="308"/>
      <c r="AH36" s="311"/>
      <c r="AI36" s="312"/>
      <c r="AJ36" s="314"/>
      <c r="AK36" s="2"/>
      <c r="AL36" s="8" t="s">
        <v>16</v>
      </c>
      <c r="AM36" s="2"/>
      <c r="AN36" s="316"/>
      <c r="AO36" s="265"/>
      <c r="AP36" s="266"/>
      <c r="AQ36" s="308"/>
      <c r="AR36" s="308"/>
      <c r="AS36" s="308"/>
      <c r="AT36" s="308"/>
      <c r="AU36" s="308"/>
      <c r="AV36" s="285"/>
      <c r="AW36" s="285"/>
    </row>
    <row r="37" spans="1:49" ht="17.100000000000001" customHeight="1" x14ac:dyDescent="0.3">
      <c r="A37" s="286">
        <v>3</v>
      </c>
      <c r="B37" s="287"/>
      <c r="C37" s="288"/>
      <c r="D37" s="308"/>
      <c r="E37" s="308"/>
      <c r="F37" s="308"/>
      <c r="G37" s="308"/>
      <c r="H37" s="308"/>
      <c r="I37" s="293"/>
      <c r="J37" s="294"/>
      <c r="K37" s="297" t="s">
        <v>17</v>
      </c>
      <c r="L37" s="190"/>
      <c r="M37" s="190" t="s">
        <v>16</v>
      </c>
      <c r="N37" s="190"/>
      <c r="O37" s="297" t="s">
        <v>18</v>
      </c>
      <c r="P37" s="297"/>
      <c r="Q37" s="322"/>
      <c r="R37" s="242"/>
      <c r="S37" s="243"/>
      <c r="T37" s="243"/>
      <c r="U37" s="243"/>
      <c r="V37" s="244"/>
      <c r="W37" s="302"/>
      <c r="X37" s="302"/>
      <c r="Y37" s="19"/>
      <c r="Z37" s="286">
        <v>3</v>
      </c>
      <c r="AA37" s="287">
        <v>0.5</v>
      </c>
      <c r="AB37" s="288"/>
      <c r="AC37" s="308"/>
      <c r="AD37" s="308"/>
      <c r="AE37" s="308"/>
      <c r="AF37" s="308"/>
      <c r="AG37" s="308"/>
      <c r="AH37" s="309"/>
      <c r="AI37" s="310"/>
      <c r="AJ37" s="313" t="s">
        <v>17</v>
      </c>
      <c r="AK37" s="1"/>
      <c r="AL37" s="7" t="s">
        <v>16</v>
      </c>
      <c r="AM37" s="1"/>
      <c r="AN37" s="315" t="s">
        <v>18</v>
      </c>
      <c r="AO37" s="300"/>
      <c r="AP37" s="264"/>
      <c r="AQ37" s="242"/>
      <c r="AR37" s="243"/>
      <c r="AS37" s="243"/>
      <c r="AT37" s="243"/>
      <c r="AU37" s="244"/>
      <c r="AV37" s="302"/>
      <c r="AW37" s="302"/>
    </row>
    <row r="38" spans="1:49" ht="17.100000000000001" customHeight="1" x14ac:dyDescent="0.3">
      <c r="A38" s="286"/>
      <c r="B38" s="289"/>
      <c r="C38" s="290"/>
      <c r="D38" s="308"/>
      <c r="E38" s="308"/>
      <c r="F38" s="308"/>
      <c r="G38" s="308"/>
      <c r="H38" s="308"/>
      <c r="I38" s="295"/>
      <c r="J38" s="296"/>
      <c r="K38" s="298"/>
      <c r="L38" s="191"/>
      <c r="M38" s="191" t="s">
        <v>16</v>
      </c>
      <c r="N38" s="191"/>
      <c r="O38" s="298"/>
      <c r="P38" s="298"/>
      <c r="Q38" s="323"/>
      <c r="R38" s="245"/>
      <c r="S38" s="246"/>
      <c r="T38" s="246"/>
      <c r="U38" s="246"/>
      <c r="V38" s="247"/>
      <c r="W38" s="285"/>
      <c r="X38" s="285"/>
      <c r="Y38" s="19"/>
      <c r="Z38" s="286"/>
      <c r="AA38" s="289"/>
      <c r="AB38" s="290"/>
      <c r="AC38" s="308"/>
      <c r="AD38" s="308"/>
      <c r="AE38" s="308"/>
      <c r="AF38" s="308"/>
      <c r="AG38" s="308"/>
      <c r="AH38" s="311"/>
      <c r="AI38" s="312"/>
      <c r="AJ38" s="314"/>
      <c r="AK38" s="2"/>
      <c r="AL38" s="8" t="s">
        <v>16</v>
      </c>
      <c r="AM38" s="2"/>
      <c r="AN38" s="316"/>
      <c r="AO38" s="265"/>
      <c r="AP38" s="266"/>
      <c r="AQ38" s="245"/>
      <c r="AR38" s="246"/>
      <c r="AS38" s="246"/>
      <c r="AT38" s="246"/>
      <c r="AU38" s="247"/>
      <c r="AV38" s="285"/>
      <c r="AW38" s="285"/>
    </row>
    <row r="39" spans="1:49" ht="17.100000000000001" customHeight="1" x14ac:dyDescent="0.3">
      <c r="A39" s="286">
        <v>4</v>
      </c>
      <c r="B39" s="287"/>
      <c r="C39" s="288"/>
      <c r="D39" s="308"/>
      <c r="E39" s="308"/>
      <c r="F39" s="308"/>
      <c r="G39" s="308"/>
      <c r="H39" s="308"/>
      <c r="I39" s="324"/>
      <c r="J39" s="325"/>
      <c r="K39" s="317" t="s">
        <v>17</v>
      </c>
      <c r="L39" s="196"/>
      <c r="M39" s="196" t="s">
        <v>16</v>
      </c>
      <c r="N39" s="196"/>
      <c r="O39" s="317" t="s">
        <v>18</v>
      </c>
      <c r="P39" s="297"/>
      <c r="Q39" s="322"/>
      <c r="R39" s="242"/>
      <c r="S39" s="243"/>
      <c r="T39" s="243"/>
      <c r="U39" s="243"/>
      <c r="V39" s="244"/>
      <c r="W39" s="302"/>
      <c r="X39" s="302"/>
      <c r="Y39" s="19"/>
      <c r="Z39" s="286">
        <v>4</v>
      </c>
      <c r="AA39" s="287">
        <v>0.54166666666666663</v>
      </c>
      <c r="AB39" s="288"/>
      <c r="AC39" s="308"/>
      <c r="AD39" s="308"/>
      <c r="AE39" s="308"/>
      <c r="AF39" s="308"/>
      <c r="AG39" s="308"/>
      <c r="AH39" s="318"/>
      <c r="AI39" s="319"/>
      <c r="AJ39" s="320" t="s">
        <v>17</v>
      </c>
      <c r="AK39" s="200"/>
      <c r="AL39" s="9" t="s">
        <v>16</v>
      </c>
      <c r="AM39" s="200"/>
      <c r="AN39" s="321" t="s">
        <v>18</v>
      </c>
      <c r="AO39" s="300"/>
      <c r="AP39" s="264"/>
      <c r="AQ39" s="242"/>
      <c r="AR39" s="243"/>
      <c r="AS39" s="243"/>
      <c r="AT39" s="243"/>
      <c r="AU39" s="244"/>
      <c r="AV39" s="302"/>
      <c r="AW39" s="302"/>
    </row>
    <row r="40" spans="1:49" ht="17.100000000000001" customHeight="1" x14ac:dyDescent="0.3">
      <c r="A40" s="286"/>
      <c r="B40" s="289"/>
      <c r="C40" s="290"/>
      <c r="D40" s="308"/>
      <c r="E40" s="308"/>
      <c r="F40" s="308"/>
      <c r="G40" s="308"/>
      <c r="H40" s="308"/>
      <c r="I40" s="295"/>
      <c r="J40" s="296"/>
      <c r="K40" s="298"/>
      <c r="L40" s="191"/>
      <c r="M40" s="191" t="s">
        <v>16</v>
      </c>
      <c r="N40" s="191"/>
      <c r="O40" s="298"/>
      <c r="P40" s="298"/>
      <c r="Q40" s="323"/>
      <c r="R40" s="245"/>
      <c r="S40" s="246"/>
      <c r="T40" s="246"/>
      <c r="U40" s="246"/>
      <c r="V40" s="247"/>
      <c r="W40" s="285"/>
      <c r="X40" s="285"/>
      <c r="Y40" s="19"/>
      <c r="Z40" s="286"/>
      <c r="AA40" s="289"/>
      <c r="AB40" s="290"/>
      <c r="AC40" s="308"/>
      <c r="AD40" s="308"/>
      <c r="AE40" s="308"/>
      <c r="AF40" s="308"/>
      <c r="AG40" s="308"/>
      <c r="AH40" s="311"/>
      <c r="AI40" s="312"/>
      <c r="AJ40" s="314"/>
      <c r="AK40" s="2"/>
      <c r="AL40" s="8" t="s">
        <v>16</v>
      </c>
      <c r="AM40" s="2"/>
      <c r="AN40" s="316"/>
      <c r="AO40" s="265"/>
      <c r="AP40" s="266"/>
      <c r="AQ40" s="245"/>
      <c r="AR40" s="246"/>
      <c r="AS40" s="246"/>
      <c r="AT40" s="246"/>
      <c r="AU40" s="247"/>
      <c r="AV40" s="285"/>
      <c r="AW40" s="285"/>
    </row>
    <row r="41" spans="1:49" ht="17.100000000000001" customHeight="1" x14ac:dyDescent="0.3">
      <c r="A41" s="286">
        <v>5</v>
      </c>
      <c r="B41" s="287"/>
      <c r="C41" s="288"/>
      <c r="D41" s="308"/>
      <c r="E41" s="308"/>
      <c r="F41" s="308"/>
      <c r="G41" s="308"/>
      <c r="H41" s="308"/>
      <c r="I41" s="293"/>
      <c r="J41" s="294"/>
      <c r="K41" s="297"/>
      <c r="L41" s="190"/>
      <c r="M41" s="190"/>
      <c r="N41" s="190"/>
      <c r="O41" s="297"/>
      <c r="P41" s="297"/>
      <c r="Q41" s="322"/>
      <c r="R41" s="242"/>
      <c r="S41" s="243"/>
      <c r="T41" s="243"/>
      <c r="U41" s="243"/>
      <c r="V41" s="244"/>
      <c r="W41" s="302"/>
      <c r="X41" s="302"/>
      <c r="Y41" s="19"/>
      <c r="Z41" s="286"/>
      <c r="AA41" s="287"/>
      <c r="AB41" s="288"/>
      <c r="AC41" s="308"/>
      <c r="AD41" s="308"/>
      <c r="AE41" s="308"/>
      <c r="AF41" s="308"/>
      <c r="AG41" s="308"/>
      <c r="AH41" s="309"/>
      <c r="AI41" s="310"/>
      <c r="AJ41" s="313" t="s">
        <v>17</v>
      </c>
      <c r="AK41" s="1"/>
      <c r="AL41" s="7" t="s">
        <v>16</v>
      </c>
      <c r="AM41" s="1"/>
      <c r="AN41" s="315" t="s">
        <v>18</v>
      </c>
      <c r="AO41" s="300"/>
      <c r="AP41" s="264"/>
      <c r="AQ41" s="242"/>
      <c r="AR41" s="243"/>
      <c r="AS41" s="243"/>
      <c r="AT41" s="243"/>
      <c r="AU41" s="244"/>
      <c r="AV41" s="302"/>
      <c r="AW41" s="302"/>
    </row>
    <row r="42" spans="1:49" ht="17.100000000000001" customHeight="1" x14ac:dyDescent="0.3">
      <c r="A42" s="286"/>
      <c r="B42" s="289"/>
      <c r="C42" s="290"/>
      <c r="D42" s="308"/>
      <c r="E42" s="308"/>
      <c r="F42" s="308"/>
      <c r="G42" s="308"/>
      <c r="H42" s="308"/>
      <c r="I42" s="295"/>
      <c r="J42" s="296"/>
      <c r="K42" s="298"/>
      <c r="L42" s="191"/>
      <c r="M42" s="191"/>
      <c r="N42" s="191"/>
      <c r="O42" s="298"/>
      <c r="P42" s="298"/>
      <c r="Q42" s="323"/>
      <c r="R42" s="245"/>
      <c r="S42" s="246"/>
      <c r="T42" s="246"/>
      <c r="U42" s="246"/>
      <c r="V42" s="247"/>
      <c r="W42" s="285"/>
      <c r="X42" s="285"/>
      <c r="Y42" s="19"/>
      <c r="Z42" s="286"/>
      <c r="AA42" s="289"/>
      <c r="AB42" s="290"/>
      <c r="AC42" s="308"/>
      <c r="AD42" s="308"/>
      <c r="AE42" s="308"/>
      <c r="AF42" s="308"/>
      <c r="AG42" s="308"/>
      <c r="AH42" s="311"/>
      <c r="AI42" s="312"/>
      <c r="AJ42" s="314"/>
      <c r="AK42" s="2"/>
      <c r="AL42" s="8" t="s">
        <v>16</v>
      </c>
      <c r="AM42" s="2"/>
      <c r="AN42" s="316"/>
      <c r="AO42" s="265"/>
      <c r="AP42" s="266"/>
      <c r="AQ42" s="245"/>
      <c r="AR42" s="246"/>
      <c r="AS42" s="246"/>
      <c r="AT42" s="246"/>
      <c r="AU42" s="247"/>
      <c r="AV42" s="285"/>
      <c r="AW42" s="285"/>
    </row>
    <row r="44" spans="1:49" ht="14.25" x14ac:dyDescent="0.25">
      <c r="B44" s="195"/>
      <c r="C44" s="28"/>
      <c r="D44" s="16"/>
      <c r="E44" s="16"/>
      <c r="F44" s="16"/>
      <c r="G44" s="16"/>
      <c r="H44" s="16"/>
      <c r="I44" s="193"/>
      <c r="J44" s="193"/>
      <c r="K44" s="194"/>
      <c r="L44" s="200"/>
      <c r="M44" s="9"/>
      <c r="N44" s="200"/>
      <c r="O44" s="195"/>
      <c r="P44" s="50"/>
      <c r="Q44" s="19"/>
      <c r="R44" s="19"/>
      <c r="S44" s="19"/>
      <c r="T44" s="19"/>
      <c r="U44" s="19"/>
      <c r="V44" s="19"/>
      <c r="W44" s="19"/>
      <c r="AA44" s="195"/>
      <c r="AB44" s="28"/>
      <c r="AC44" s="16"/>
      <c r="AD44" s="16"/>
      <c r="AE44" s="16"/>
      <c r="AF44" s="16"/>
      <c r="AG44" s="16"/>
      <c r="AH44" s="193"/>
      <c r="AI44" s="193"/>
      <c r="AJ44" s="194"/>
      <c r="AK44" s="200"/>
      <c r="AL44" s="9"/>
      <c r="AM44" s="200"/>
      <c r="AN44" s="195"/>
      <c r="AO44" s="50"/>
      <c r="AP44" s="19"/>
      <c r="AQ44" s="19"/>
      <c r="AR44" s="19"/>
      <c r="AS44" s="19"/>
      <c r="AT44" s="19"/>
      <c r="AU44" s="19"/>
      <c r="AV44" s="19"/>
    </row>
    <row r="45" spans="1:49" ht="14.25" x14ac:dyDescent="0.25">
      <c r="B45" s="195"/>
      <c r="C45" s="14"/>
      <c r="D45" s="11"/>
      <c r="E45" s="11"/>
      <c r="F45" s="11"/>
      <c r="G45" s="11"/>
      <c r="H45" s="11"/>
      <c r="K45" s="14"/>
      <c r="M45" s="15"/>
      <c r="O45" s="14"/>
      <c r="P45" s="11"/>
      <c r="Q45" s="11"/>
      <c r="R45" s="11"/>
      <c r="S45" s="11"/>
      <c r="T45" s="11"/>
      <c r="U45" s="11"/>
      <c r="V45" s="21"/>
      <c r="W45" s="21"/>
      <c r="AA45" s="195"/>
      <c r="AB45" s="14"/>
      <c r="AC45" s="11"/>
      <c r="AD45" s="11"/>
      <c r="AE45" s="11"/>
      <c r="AF45" s="11"/>
      <c r="AG45" s="11"/>
      <c r="AJ45" s="14"/>
      <c r="AL45" s="15"/>
      <c r="AN45" s="14"/>
      <c r="AO45" s="11"/>
      <c r="AP45" s="11"/>
      <c r="AQ45" s="11"/>
      <c r="AR45" s="11"/>
      <c r="AS45" s="11"/>
      <c r="AT45" s="11"/>
      <c r="AU45" s="21"/>
      <c r="AV45" s="21"/>
    </row>
    <row r="46" spans="1:49" ht="13.5" customHeight="1" x14ac:dyDescent="0.25">
      <c r="B46" s="195"/>
      <c r="C46" s="20"/>
      <c r="D46" s="10"/>
      <c r="E46" s="11"/>
      <c r="F46" s="11"/>
      <c r="G46" s="11"/>
      <c r="H46" s="11"/>
      <c r="I46" s="12"/>
      <c r="K46" s="14"/>
      <c r="M46" s="15"/>
      <c r="O46" s="14"/>
      <c r="P46" s="11"/>
      <c r="Q46" s="11"/>
      <c r="R46" s="11"/>
      <c r="S46" s="11"/>
      <c r="T46" s="11"/>
      <c r="U46" s="11"/>
      <c r="V46" s="11"/>
      <c r="W46" s="11"/>
      <c r="AA46" s="195"/>
      <c r="AB46" s="20"/>
      <c r="AC46" s="10"/>
      <c r="AD46" s="11"/>
      <c r="AE46" s="11"/>
      <c r="AF46" s="11"/>
      <c r="AG46" s="11"/>
      <c r="AH46" s="12"/>
      <c r="AJ46" s="14"/>
      <c r="AL46" s="15"/>
      <c r="AN46" s="14"/>
      <c r="AO46" s="11"/>
      <c r="AP46" s="11"/>
      <c r="AQ46" s="11"/>
      <c r="AR46" s="11"/>
      <c r="AS46" s="11"/>
      <c r="AT46" s="11"/>
      <c r="AU46" s="11"/>
      <c r="AV46" s="11"/>
    </row>
    <row r="47" spans="1:49" ht="14.25" x14ac:dyDescent="0.25">
      <c r="B47" s="195"/>
      <c r="C47" s="29"/>
      <c r="D47" s="30"/>
      <c r="E47" s="21"/>
      <c r="F47" s="21"/>
      <c r="G47" s="21"/>
      <c r="H47" s="21"/>
      <c r="I47" s="31"/>
      <c r="J47" s="22"/>
      <c r="K47" s="23"/>
      <c r="M47" s="15"/>
      <c r="O47" s="14"/>
      <c r="P47" s="21"/>
      <c r="Q47" s="21"/>
      <c r="R47" s="21"/>
      <c r="S47" s="21"/>
      <c r="T47" s="21"/>
      <c r="U47" s="21"/>
      <c r="V47" s="21"/>
      <c r="W47" s="21"/>
      <c r="AA47" s="195"/>
      <c r="AB47" s="29"/>
      <c r="AC47" s="30"/>
      <c r="AD47" s="21"/>
      <c r="AE47" s="21"/>
      <c r="AF47" s="21"/>
      <c r="AG47" s="21"/>
      <c r="AH47" s="31"/>
      <c r="AI47" s="22"/>
      <c r="AJ47" s="23"/>
      <c r="AL47" s="15"/>
      <c r="AN47" s="14"/>
      <c r="AO47" s="21"/>
      <c r="AP47" s="21"/>
      <c r="AQ47" s="21"/>
      <c r="AR47" s="21"/>
      <c r="AS47" s="21"/>
      <c r="AT47" s="21"/>
      <c r="AU47" s="21"/>
      <c r="AV47" s="21"/>
    </row>
    <row r="48" spans="1:49" ht="14.25" x14ac:dyDescent="0.25">
      <c r="B48" s="195"/>
      <c r="C48" s="24"/>
      <c r="D48" s="21"/>
      <c r="E48" s="21"/>
      <c r="F48" s="21"/>
      <c r="G48" s="21"/>
      <c r="H48" s="21"/>
      <c r="I48" s="22"/>
      <c r="J48" s="22"/>
      <c r="K48" s="23"/>
      <c r="M48" s="15"/>
      <c r="O48" s="14"/>
      <c r="P48" s="21"/>
      <c r="Q48" s="21"/>
      <c r="R48" s="21"/>
      <c r="S48" s="21"/>
      <c r="T48" s="21"/>
      <c r="U48" s="21"/>
      <c r="V48" s="21"/>
      <c r="W48" s="21"/>
      <c r="AA48" s="195"/>
      <c r="AB48" s="24"/>
      <c r="AC48" s="21"/>
      <c r="AD48" s="21"/>
      <c r="AE48" s="21"/>
      <c r="AF48" s="21"/>
      <c r="AG48" s="21"/>
      <c r="AH48" s="22"/>
      <c r="AI48" s="22"/>
      <c r="AJ48" s="23"/>
      <c r="AL48" s="15"/>
      <c r="AN48" s="14"/>
      <c r="AO48" s="21"/>
      <c r="AP48" s="21"/>
      <c r="AQ48" s="21"/>
      <c r="AR48" s="21"/>
      <c r="AS48" s="21"/>
      <c r="AT48" s="21"/>
      <c r="AU48" s="21"/>
      <c r="AV48" s="21"/>
    </row>
    <row r="49" spans="2:48" ht="14.25" x14ac:dyDescent="0.25">
      <c r="B49" s="195"/>
      <c r="C49" s="29"/>
      <c r="D49" s="30"/>
      <c r="E49" s="21"/>
      <c r="F49" s="21"/>
      <c r="G49" s="21"/>
      <c r="H49" s="21"/>
      <c r="I49" s="31"/>
      <c r="J49" s="22"/>
      <c r="K49" s="23"/>
      <c r="M49" s="15"/>
      <c r="O49" s="14"/>
      <c r="P49" s="21"/>
      <c r="Q49" s="21"/>
      <c r="R49" s="21"/>
      <c r="S49" s="21"/>
      <c r="T49" s="21"/>
      <c r="U49" s="21"/>
      <c r="V49" s="21"/>
      <c r="W49" s="21"/>
      <c r="AA49" s="195"/>
      <c r="AB49" s="29"/>
      <c r="AC49" s="30"/>
      <c r="AD49" s="21"/>
      <c r="AE49" s="21"/>
      <c r="AF49" s="21"/>
      <c r="AG49" s="21"/>
      <c r="AH49" s="31"/>
      <c r="AI49" s="22"/>
      <c r="AJ49" s="23"/>
      <c r="AL49" s="15"/>
      <c r="AN49" s="14"/>
      <c r="AO49" s="21"/>
      <c r="AP49" s="21"/>
      <c r="AQ49" s="21"/>
      <c r="AR49" s="21"/>
      <c r="AS49" s="21"/>
      <c r="AT49" s="21"/>
      <c r="AU49" s="21"/>
      <c r="AV49" s="21"/>
    </row>
    <row r="50" spans="2:48" ht="14.25" x14ac:dyDescent="0.25">
      <c r="B50" s="195"/>
      <c r="C50" s="24"/>
      <c r="D50" s="21"/>
      <c r="E50" s="21"/>
      <c r="F50" s="21"/>
      <c r="G50" s="21"/>
      <c r="H50" s="21"/>
      <c r="I50" s="22"/>
      <c r="J50" s="22"/>
      <c r="K50" s="23"/>
      <c r="M50" s="15"/>
      <c r="O50" s="14"/>
      <c r="P50" s="21"/>
      <c r="Q50" s="21"/>
      <c r="R50" s="21"/>
      <c r="S50" s="21"/>
      <c r="T50" s="21"/>
      <c r="U50" s="21"/>
      <c r="V50" s="21"/>
      <c r="W50" s="21"/>
      <c r="AA50" s="195"/>
      <c r="AB50" s="24"/>
      <c r="AC50" s="21"/>
      <c r="AD50" s="21"/>
      <c r="AE50" s="21"/>
      <c r="AF50" s="21"/>
      <c r="AG50" s="21"/>
      <c r="AH50" s="22"/>
      <c r="AI50" s="22"/>
      <c r="AJ50" s="23"/>
      <c r="AL50" s="15"/>
      <c r="AN50" s="14"/>
      <c r="AO50" s="21"/>
      <c r="AP50" s="21"/>
      <c r="AQ50" s="21"/>
      <c r="AR50" s="21"/>
      <c r="AS50" s="21"/>
      <c r="AT50" s="21"/>
      <c r="AU50" s="21"/>
      <c r="AV50" s="21"/>
    </row>
  </sheetData>
  <mergeCells count="361">
    <mergeCell ref="A1:B1"/>
    <mergeCell ref="C1:E1"/>
    <mergeCell ref="Z1:AA1"/>
    <mergeCell ref="AB1:AD1"/>
    <mergeCell ref="B2:C3"/>
    <mergeCell ref="D2:F3"/>
    <mergeCell ref="G2:I3"/>
    <mergeCell ref="J2:L3"/>
    <mergeCell ref="M2:O3"/>
    <mergeCell ref="P2:R3"/>
    <mergeCell ref="AI2:AK3"/>
    <mergeCell ref="AL2:AN3"/>
    <mergeCell ref="AO2:AQ3"/>
    <mergeCell ref="AR2:AS3"/>
    <mergeCell ref="AT2:AU3"/>
    <mergeCell ref="AW2:AW3"/>
    <mergeCell ref="S2:T3"/>
    <mergeCell ref="U2:V3"/>
    <mergeCell ref="X2:X3"/>
    <mergeCell ref="AA2:AB3"/>
    <mergeCell ref="AC2:AE3"/>
    <mergeCell ref="AF2:AH3"/>
    <mergeCell ref="X6:X7"/>
    <mergeCell ref="Y6:Y7"/>
    <mergeCell ref="AO4:AQ5"/>
    <mergeCell ref="AR4:AS5"/>
    <mergeCell ref="AT4:AU5"/>
    <mergeCell ref="AV4:AV5"/>
    <mergeCell ref="AW4:AW5"/>
    <mergeCell ref="G5:I5"/>
    <mergeCell ref="J5:L5"/>
    <mergeCell ref="M5:O5"/>
    <mergeCell ref="AF5:AH5"/>
    <mergeCell ref="AI5:AK5"/>
    <mergeCell ref="W4:W5"/>
    <mergeCell ref="X4:X5"/>
    <mergeCell ref="Y4:Y5"/>
    <mergeCell ref="Z4:Z5"/>
    <mergeCell ref="AA4:AB5"/>
    <mergeCell ref="AC4:AE5"/>
    <mergeCell ref="P4:R5"/>
    <mergeCell ref="S4:T5"/>
    <mergeCell ref="U4:V5"/>
    <mergeCell ref="AL5:AN5"/>
    <mergeCell ref="A4:A5"/>
    <mergeCell ref="B4:C5"/>
    <mergeCell ref="D4:F5"/>
    <mergeCell ref="AV6:AV7"/>
    <mergeCell ref="AW6:AW7"/>
    <mergeCell ref="D7:F7"/>
    <mergeCell ref="J7:L7"/>
    <mergeCell ref="M7:O7"/>
    <mergeCell ref="AC7:AE7"/>
    <mergeCell ref="AI7:AK7"/>
    <mergeCell ref="AL7:AN7"/>
    <mergeCell ref="Z6:Z7"/>
    <mergeCell ref="AA6:AB7"/>
    <mergeCell ref="AF6:AH7"/>
    <mergeCell ref="AO6:AQ7"/>
    <mergeCell ref="AR6:AS7"/>
    <mergeCell ref="AT6:AU7"/>
    <mergeCell ref="A6:A7"/>
    <mergeCell ref="B6:C7"/>
    <mergeCell ref="G6:I7"/>
    <mergeCell ref="P6:R7"/>
    <mergeCell ref="S6:T7"/>
    <mergeCell ref="U6:V7"/>
    <mergeCell ref="W6:W7"/>
    <mergeCell ref="AO8:AQ9"/>
    <mergeCell ref="AR8:AS9"/>
    <mergeCell ref="AT8:AU9"/>
    <mergeCell ref="AV8:AV9"/>
    <mergeCell ref="AW8:AW9"/>
    <mergeCell ref="D9:F9"/>
    <mergeCell ref="G9:I9"/>
    <mergeCell ref="M9:O9"/>
    <mergeCell ref="AC9:AE9"/>
    <mergeCell ref="AF9:AH9"/>
    <mergeCell ref="W8:W9"/>
    <mergeCell ref="X8:X9"/>
    <mergeCell ref="Y8:Y9"/>
    <mergeCell ref="Z8:Z9"/>
    <mergeCell ref="AA8:AB9"/>
    <mergeCell ref="AI8:AK9"/>
    <mergeCell ref="J8:L9"/>
    <mergeCell ref="P8:R9"/>
    <mergeCell ref="S8:T9"/>
    <mergeCell ref="U8:V9"/>
    <mergeCell ref="AL9:AN9"/>
    <mergeCell ref="A8:A9"/>
    <mergeCell ref="B8:C9"/>
    <mergeCell ref="AW10:AW11"/>
    <mergeCell ref="D11:F11"/>
    <mergeCell ref="G11:I11"/>
    <mergeCell ref="J11:L11"/>
    <mergeCell ref="AC11:AE11"/>
    <mergeCell ref="AF11:AH11"/>
    <mergeCell ref="AI11:AK11"/>
    <mergeCell ref="Z10:Z11"/>
    <mergeCell ref="AA10:AB11"/>
    <mergeCell ref="AL10:AN11"/>
    <mergeCell ref="AO10:AQ11"/>
    <mergeCell ref="AR10:AS11"/>
    <mergeCell ref="AT10:AU11"/>
    <mergeCell ref="A10:A11"/>
    <mergeCell ref="B10:C11"/>
    <mergeCell ref="M10:O11"/>
    <mergeCell ref="P10:R11"/>
    <mergeCell ref="S10:T11"/>
    <mergeCell ref="U10:V11"/>
    <mergeCell ref="W10:W11"/>
    <mergeCell ref="X10:X11"/>
    <mergeCell ref="Y10:Y11"/>
    <mergeCell ref="B13:U13"/>
    <mergeCell ref="B14:C14"/>
    <mergeCell ref="D14:E14"/>
    <mergeCell ref="F14:I14"/>
    <mergeCell ref="J14:K14"/>
    <mergeCell ref="L14:O14"/>
    <mergeCell ref="P14:Q14"/>
    <mergeCell ref="R14:U14"/>
    <mergeCell ref="AV10:AV11"/>
    <mergeCell ref="R15:U15"/>
    <mergeCell ref="A17:A18"/>
    <mergeCell ref="B17:C18"/>
    <mergeCell ref="D17:E18"/>
    <mergeCell ref="F17:H18"/>
    <mergeCell ref="J17:M18"/>
    <mergeCell ref="N17:V18"/>
    <mergeCell ref="B15:C15"/>
    <mergeCell ref="D15:E15"/>
    <mergeCell ref="F15:I15"/>
    <mergeCell ref="J15:K15"/>
    <mergeCell ref="L15:O15"/>
    <mergeCell ref="P15:Q15"/>
    <mergeCell ref="AI17:AL18"/>
    <mergeCell ref="AM17:AU18"/>
    <mergeCell ref="AV17:AV18"/>
    <mergeCell ref="AW17:AW18"/>
    <mergeCell ref="A19:A20"/>
    <mergeCell ref="B19:C20"/>
    <mergeCell ref="D19:H20"/>
    <mergeCell ref="I19:J20"/>
    <mergeCell ref="K19:K20"/>
    <mergeCell ref="O19:O20"/>
    <mergeCell ref="W17:W18"/>
    <mergeCell ref="X17:X18"/>
    <mergeCell ref="Z17:Z18"/>
    <mergeCell ref="AA17:AB18"/>
    <mergeCell ref="AC17:AD18"/>
    <mergeCell ref="AE17:AG18"/>
    <mergeCell ref="AV19:AV20"/>
    <mergeCell ref="AW19:AW20"/>
    <mergeCell ref="AH19:AI20"/>
    <mergeCell ref="AJ19:AJ20"/>
    <mergeCell ref="AN19:AN20"/>
    <mergeCell ref="AO19:AP20"/>
    <mergeCell ref="AQ19:AU20"/>
    <mergeCell ref="A21:A22"/>
    <mergeCell ref="B21:C22"/>
    <mergeCell ref="D21:H22"/>
    <mergeCell ref="I21:J22"/>
    <mergeCell ref="K21:K22"/>
    <mergeCell ref="O21:O22"/>
    <mergeCell ref="P21:Q22"/>
    <mergeCell ref="R21:V22"/>
    <mergeCell ref="AC19:AG20"/>
    <mergeCell ref="P19:Q20"/>
    <mergeCell ref="R19:V20"/>
    <mergeCell ref="W19:W20"/>
    <mergeCell ref="X19:X20"/>
    <mergeCell ref="Z19:Z20"/>
    <mergeCell ref="AA19:AB20"/>
    <mergeCell ref="AJ21:AJ22"/>
    <mergeCell ref="AN21:AN22"/>
    <mergeCell ref="AO21:AP22"/>
    <mergeCell ref="AQ21:AU22"/>
    <mergeCell ref="AV21:AV22"/>
    <mergeCell ref="AW21:AW22"/>
    <mergeCell ref="W21:W22"/>
    <mergeCell ref="X21:X22"/>
    <mergeCell ref="Z21:Z22"/>
    <mergeCell ref="AA21:AB22"/>
    <mergeCell ref="AC21:AG22"/>
    <mergeCell ref="AH21:AI22"/>
    <mergeCell ref="A25:A26"/>
    <mergeCell ref="B25:C26"/>
    <mergeCell ref="D25:H26"/>
    <mergeCell ref="I25:J26"/>
    <mergeCell ref="K25:K26"/>
    <mergeCell ref="O25:O26"/>
    <mergeCell ref="P25:Q26"/>
    <mergeCell ref="R25:V26"/>
    <mergeCell ref="AC23:AG24"/>
    <mergeCell ref="P23:Q24"/>
    <mergeCell ref="R23:V24"/>
    <mergeCell ref="W23:W24"/>
    <mergeCell ref="X23:X24"/>
    <mergeCell ref="Z23:Z24"/>
    <mergeCell ref="AA23:AB24"/>
    <mergeCell ref="A23:A24"/>
    <mergeCell ref="B23:C24"/>
    <mergeCell ref="D23:H24"/>
    <mergeCell ref="I23:J24"/>
    <mergeCell ref="K23:K24"/>
    <mergeCell ref="O23:O24"/>
    <mergeCell ref="AW25:AW26"/>
    <mergeCell ref="W25:W26"/>
    <mergeCell ref="X25:X26"/>
    <mergeCell ref="Z25:Z26"/>
    <mergeCell ref="AA25:AB26"/>
    <mergeCell ref="AC25:AG26"/>
    <mergeCell ref="AH25:AI26"/>
    <mergeCell ref="AV23:AV24"/>
    <mergeCell ref="AW23:AW24"/>
    <mergeCell ref="AH23:AI24"/>
    <mergeCell ref="AJ23:AJ24"/>
    <mergeCell ref="AN23:AN24"/>
    <mergeCell ref="AO23:AP24"/>
    <mergeCell ref="AQ23:AU24"/>
    <mergeCell ref="D27:H28"/>
    <mergeCell ref="I27:J28"/>
    <mergeCell ref="K27:K28"/>
    <mergeCell ref="O27:O28"/>
    <mergeCell ref="AJ25:AJ26"/>
    <mergeCell ref="AN25:AN26"/>
    <mergeCell ref="AO25:AP26"/>
    <mergeCell ref="AQ25:AU26"/>
    <mergeCell ref="AV25:AV26"/>
    <mergeCell ref="AV27:AV28"/>
    <mergeCell ref="AW27:AW28"/>
    <mergeCell ref="A31:A32"/>
    <mergeCell ref="B31:C32"/>
    <mergeCell ref="D31:E32"/>
    <mergeCell ref="F31:H32"/>
    <mergeCell ref="J31:M32"/>
    <mergeCell ref="N31:V32"/>
    <mergeCell ref="W31:W32"/>
    <mergeCell ref="X31:X32"/>
    <mergeCell ref="AC27:AG28"/>
    <mergeCell ref="AH27:AI28"/>
    <mergeCell ref="AJ27:AJ28"/>
    <mergeCell ref="AN27:AN28"/>
    <mergeCell ref="AO27:AP28"/>
    <mergeCell ref="AQ27:AU28"/>
    <mergeCell ref="P27:Q28"/>
    <mergeCell ref="R27:V28"/>
    <mergeCell ref="W27:W28"/>
    <mergeCell ref="X27:X28"/>
    <mergeCell ref="Z27:Z28"/>
    <mergeCell ref="AA27:AB28"/>
    <mergeCell ref="A27:A28"/>
    <mergeCell ref="B27:C28"/>
    <mergeCell ref="AV31:AV32"/>
    <mergeCell ref="AW31:AW32"/>
    <mergeCell ref="A33:A34"/>
    <mergeCell ref="B33:C34"/>
    <mergeCell ref="D33:H34"/>
    <mergeCell ref="I33:J34"/>
    <mergeCell ref="K33:K34"/>
    <mergeCell ref="O33:O34"/>
    <mergeCell ref="P33:Q34"/>
    <mergeCell ref="R33:V34"/>
    <mergeCell ref="Z31:Z32"/>
    <mergeCell ref="AA31:AB32"/>
    <mergeCell ref="AC31:AD32"/>
    <mergeCell ref="AE31:AG32"/>
    <mergeCell ref="AI31:AL32"/>
    <mergeCell ref="AM31:AU32"/>
    <mergeCell ref="AJ33:AJ34"/>
    <mergeCell ref="AN33:AN34"/>
    <mergeCell ref="AO33:AP34"/>
    <mergeCell ref="AQ33:AU34"/>
    <mergeCell ref="AV33:AV34"/>
    <mergeCell ref="AW33:AW34"/>
    <mergeCell ref="W33:W34"/>
    <mergeCell ref="X33:X34"/>
    <mergeCell ref="Z33:Z34"/>
    <mergeCell ref="AA33:AB34"/>
    <mergeCell ref="AC33:AG34"/>
    <mergeCell ref="AH33:AI34"/>
    <mergeCell ref="A37:A38"/>
    <mergeCell ref="B37:C38"/>
    <mergeCell ref="D37:H38"/>
    <mergeCell ref="I37:J38"/>
    <mergeCell ref="K37:K38"/>
    <mergeCell ref="O37:O38"/>
    <mergeCell ref="P37:Q38"/>
    <mergeCell ref="R37:V38"/>
    <mergeCell ref="AC35:AG36"/>
    <mergeCell ref="P35:Q36"/>
    <mergeCell ref="R35:V36"/>
    <mergeCell ref="W35:W36"/>
    <mergeCell ref="X35:X36"/>
    <mergeCell ref="Z35:Z36"/>
    <mergeCell ref="AA35:AB36"/>
    <mergeCell ref="A35:A36"/>
    <mergeCell ref="B35:C36"/>
    <mergeCell ref="D35:H36"/>
    <mergeCell ref="I35:J36"/>
    <mergeCell ref="K35:K36"/>
    <mergeCell ref="O35:O36"/>
    <mergeCell ref="AW37:AW38"/>
    <mergeCell ref="W37:W38"/>
    <mergeCell ref="X37:X38"/>
    <mergeCell ref="Z37:Z38"/>
    <mergeCell ref="AA37:AB38"/>
    <mergeCell ref="AC37:AG38"/>
    <mergeCell ref="AH37:AI38"/>
    <mergeCell ref="AV35:AV36"/>
    <mergeCell ref="AW35:AW36"/>
    <mergeCell ref="AH35:AI36"/>
    <mergeCell ref="AJ35:AJ36"/>
    <mergeCell ref="AN35:AN36"/>
    <mergeCell ref="AO35:AP36"/>
    <mergeCell ref="AQ35:AU36"/>
    <mergeCell ref="D39:H40"/>
    <mergeCell ref="I39:J40"/>
    <mergeCell ref="K39:K40"/>
    <mergeCell ref="O39:O40"/>
    <mergeCell ref="AJ37:AJ38"/>
    <mergeCell ref="AN37:AN38"/>
    <mergeCell ref="AO37:AP38"/>
    <mergeCell ref="AQ37:AU38"/>
    <mergeCell ref="AV37:AV38"/>
    <mergeCell ref="AV39:AV40"/>
    <mergeCell ref="AW39:AW40"/>
    <mergeCell ref="A41:A42"/>
    <mergeCell ref="B41:C42"/>
    <mergeCell ref="D41:H42"/>
    <mergeCell ref="I41:J42"/>
    <mergeCell ref="K41:K42"/>
    <mergeCell ref="O41:O42"/>
    <mergeCell ref="P41:Q42"/>
    <mergeCell ref="R41:V42"/>
    <mergeCell ref="AC39:AG40"/>
    <mergeCell ref="AH39:AI40"/>
    <mergeCell ref="AJ39:AJ40"/>
    <mergeCell ref="AN39:AN40"/>
    <mergeCell ref="AO39:AP40"/>
    <mergeCell ref="AQ39:AU40"/>
    <mergeCell ref="P39:Q40"/>
    <mergeCell ref="R39:V40"/>
    <mergeCell ref="W39:W40"/>
    <mergeCell ref="X39:X40"/>
    <mergeCell ref="Z39:Z40"/>
    <mergeCell ref="AA39:AB40"/>
    <mergeCell ref="A39:A40"/>
    <mergeCell ref="B39:C40"/>
    <mergeCell ref="AJ41:AJ42"/>
    <mergeCell ref="AN41:AN42"/>
    <mergeCell ref="AO41:AP42"/>
    <mergeCell ref="AQ41:AU42"/>
    <mergeCell ref="AV41:AV42"/>
    <mergeCell ref="AW41:AW42"/>
    <mergeCell ref="W41:W42"/>
    <mergeCell ref="X41:X42"/>
    <mergeCell ref="Z41:Z42"/>
    <mergeCell ref="AA41:AB42"/>
    <mergeCell ref="AC41:AG42"/>
    <mergeCell ref="AH41:AI42"/>
  </mergeCells>
  <phoneticPr fontId="4"/>
  <pageMargins left="0.78740157480314965" right="0.78740157480314965" top="0.98425196850393704" bottom="0.98425196850393704" header="0.51181102362204722" footer="0.51181102362204722"/>
  <pageSetup paperSize="9" scale="94" orientation="portrait" horizontalDpi="4294967293" r:id="rId1"/>
  <headerFooter alignWithMargins="0">
    <oddHeader>&amp;C&amp;"ＭＳ Ｐゴシック,太字"&amp;16 2021Nanahocup山梨県U-12サッカー大会
（第45回関東大会山梨県予選）</oddHeader>
    <oddFooter>&amp;C&amp;12試合結果・警告退場の報告は午後4時までに下記ＦＡＸ番号へご報告ください。
4種広報部ＦＡＸ055-251-7164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1058E-05D4-4677-9FD9-BEE2BEFFCED2}">
  <sheetPr>
    <tabColor rgb="FF00FFFF"/>
  </sheetPr>
  <dimension ref="A1:AW50"/>
  <sheetViews>
    <sheetView view="pageLayout" topLeftCell="A18" zoomScaleNormal="100" workbookViewId="0">
      <selection activeCell="N33" sqref="N33"/>
    </sheetView>
  </sheetViews>
  <sheetFormatPr defaultColWidth="9" defaultRowHeight="12.75" x14ac:dyDescent="0.25"/>
  <cols>
    <col min="1" max="1" width="3.1328125" style="13" customWidth="1"/>
    <col min="2" max="2" width="3" style="13" customWidth="1"/>
    <col min="3" max="3" width="8.265625" style="13" customWidth="1"/>
    <col min="4" max="22" width="3" style="13" customWidth="1"/>
    <col min="23" max="24" width="7" style="13" customWidth="1"/>
    <col min="25" max="25" width="12.59765625" style="200" customWidth="1"/>
    <col min="26" max="26" width="3.1328125" style="13" customWidth="1"/>
    <col min="27" max="27" width="3" style="13" customWidth="1"/>
    <col min="28" max="28" width="8.265625" style="13" customWidth="1"/>
    <col min="29" max="47" width="2.46484375" style="13" customWidth="1"/>
    <col min="48" max="48" width="5.59765625" style="13" customWidth="1"/>
    <col min="49" max="49" width="5.265625" style="13" customWidth="1"/>
    <col min="50" max="16384" width="9" style="13"/>
  </cols>
  <sheetData>
    <row r="1" spans="1:49" ht="34.5" customHeight="1" x14ac:dyDescent="0.25">
      <c r="A1" s="236" t="s">
        <v>192</v>
      </c>
      <c r="B1" s="236"/>
      <c r="C1" s="237" t="s">
        <v>10</v>
      </c>
      <c r="D1" s="237"/>
      <c r="E1" s="237"/>
      <c r="F1" s="32"/>
      <c r="G1" s="32"/>
      <c r="H1" s="32"/>
      <c r="I1" s="32"/>
      <c r="J1" s="32"/>
      <c r="K1" s="32"/>
      <c r="L1" s="32"/>
      <c r="M1" s="32"/>
      <c r="N1" s="32"/>
      <c r="O1" s="32"/>
      <c r="P1" s="2"/>
      <c r="Q1" s="2"/>
      <c r="R1" s="2"/>
      <c r="S1" s="2"/>
      <c r="T1" s="2"/>
      <c r="U1" s="2"/>
      <c r="V1" s="2"/>
      <c r="W1" s="2"/>
      <c r="X1" s="2"/>
      <c r="Z1" s="236" t="s">
        <v>192</v>
      </c>
      <c r="AA1" s="236"/>
      <c r="AB1" s="237" t="s">
        <v>10</v>
      </c>
      <c r="AC1" s="237"/>
      <c r="AD1" s="237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2"/>
      <c r="AP1" s="2"/>
      <c r="AQ1" s="2"/>
      <c r="AR1" s="2"/>
      <c r="AS1" s="2"/>
      <c r="AT1" s="2"/>
      <c r="AU1" s="2"/>
      <c r="AV1" s="2"/>
      <c r="AW1" s="2"/>
    </row>
    <row r="2" spans="1:49" ht="17.100000000000001" customHeight="1" x14ac:dyDescent="0.25">
      <c r="A2" s="33"/>
      <c r="B2" s="238" t="str">
        <f>A1</f>
        <v>O</v>
      </c>
      <c r="C2" s="239"/>
      <c r="D2" s="242" t="str">
        <f>B4</f>
        <v>御坂SSS</v>
      </c>
      <c r="E2" s="243"/>
      <c r="F2" s="244"/>
      <c r="G2" s="242" t="str">
        <f>B6</f>
        <v>エルフシュリット一宮</v>
      </c>
      <c r="H2" s="243"/>
      <c r="I2" s="244"/>
      <c r="J2" s="242" t="str">
        <f>B8</f>
        <v>アロンドラFC</v>
      </c>
      <c r="K2" s="243"/>
      <c r="L2" s="244"/>
      <c r="M2" s="242" t="str">
        <f>B10</f>
        <v>FCヴァリエ都留</v>
      </c>
      <c r="N2" s="243"/>
      <c r="O2" s="244"/>
      <c r="P2" s="248" t="s">
        <v>12</v>
      </c>
      <c r="Q2" s="248"/>
      <c r="R2" s="248"/>
      <c r="S2" s="249" t="s">
        <v>13</v>
      </c>
      <c r="T2" s="249"/>
      <c r="U2" s="249" t="s">
        <v>21</v>
      </c>
      <c r="V2" s="249"/>
      <c r="W2" s="34" t="s">
        <v>22</v>
      </c>
      <c r="X2" s="251" t="s">
        <v>11</v>
      </c>
      <c r="Y2" s="18"/>
      <c r="Z2" s="33"/>
      <c r="AA2" s="252" t="str">
        <f>Z1</f>
        <v>O</v>
      </c>
      <c r="AB2" s="239"/>
      <c r="AC2" s="242" t="str">
        <f>AA4</f>
        <v>御坂SSS</v>
      </c>
      <c r="AD2" s="243"/>
      <c r="AE2" s="244"/>
      <c r="AF2" s="242" t="str">
        <f>AA6</f>
        <v>エルフシュリット一宮</v>
      </c>
      <c r="AG2" s="243"/>
      <c r="AH2" s="244"/>
      <c r="AI2" s="242" t="str">
        <f>AA8</f>
        <v>アロンドラFC</v>
      </c>
      <c r="AJ2" s="243"/>
      <c r="AK2" s="244"/>
      <c r="AL2" s="242" t="str">
        <f>AA10</f>
        <v>FCヴァリエ都留</v>
      </c>
      <c r="AM2" s="243"/>
      <c r="AN2" s="244"/>
      <c r="AO2" s="248" t="s">
        <v>12</v>
      </c>
      <c r="AP2" s="248"/>
      <c r="AQ2" s="248"/>
      <c r="AR2" s="249" t="s">
        <v>13</v>
      </c>
      <c r="AS2" s="249"/>
      <c r="AT2" s="249" t="s">
        <v>21</v>
      </c>
      <c r="AU2" s="249"/>
      <c r="AV2" s="34" t="s">
        <v>22</v>
      </c>
      <c r="AW2" s="250" t="s">
        <v>11</v>
      </c>
    </row>
    <row r="3" spans="1:49" ht="17.100000000000001" customHeight="1" x14ac:dyDescent="0.25">
      <c r="A3" s="35"/>
      <c r="B3" s="240"/>
      <c r="C3" s="241"/>
      <c r="D3" s="245"/>
      <c r="E3" s="246"/>
      <c r="F3" s="247"/>
      <c r="G3" s="245"/>
      <c r="H3" s="246"/>
      <c r="I3" s="247"/>
      <c r="J3" s="245"/>
      <c r="K3" s="246"/>
      <c r="L3" s="247"/>
      <c r="M3" s="245"/>
      <c r="N3" s="246"/>
      <c r="O3" s="247"/>
      <c r="P3" s="248"/>
      <c r="Q3" s="248"/>
      <c r="R3" s="248"/>
      <c r="S3" s="249"/>
      <c r="T3" s="249"/>
      <c r="U3" s="249"/>
      <c r="V3" s="249"/>
      <c r="W3" s="36" t="s">
        <v>23</v>
      </c>
      <c r="X3" s="251"/>
      <c r="Y3" s="18"/>
      <c r="Z3" s="35"/>
      <c r="AA3" s="253"/>
      <c r="AB3" s="241"/>
      <c r="AC3" s="245"/>
      <c r="AD3" s="246"/>
      <c r="AE3" s="247"/>
      <c r="AF3" s="245"/>
      <c r="AG3" s="246"/>
      <c r="AH3" s="247"/>
      <c r="AI3" s="245"/>
      <c r="AJ3" s="246"/>
      <c r="AK3" s="247"/>
      <c r="AL3" s="245"/>
      <c r="AM3" s="246"/>
      <c r="AN3" s="247"/>
      <c r="AO3" s="248"/>
      <c r="AP3" s="248"/>
      <c r="AQ3" s="248"/>
      <c r="AR3" s="249"/>
      <c r="AS3" s="249"/>
      <c r="AT3" s="249"/>
      <c r="AU3" s="249"/>
      <c r="AV3" s="36" t="s">
        <v>23</v>
      </c>
      <c r="AW3" s="250"/>
    </row>
    <row r="4" spans="1:49" ht="17.100000000000001" customHeight="1" x14ac:dyDescent="0.25">
      <c r="A4" s="273">
        <v>1</v>
      </c>
      <c r="B4" s="263" t="s">
        <v>36</v>
      </c>
      <c r="C4" s="264"/>
      <c r="D4" s="267"/>
      <c r="E4" s="268"/>
      <c r="F4" s="269"/>
      <c r="G4" s="189">
        <f>I21</f>
        <v>3</v>
      </c>
      <c r="H4" s="198" t="s">
        <v>16</v>
      </c>
      <c r="I4" s="198">
        <f>P21</f>
        <v>0</v>
      </c>
      <c r="J4" s="189">
        <f>I25</f>
        <v>2</v>
      </c>
      <c r="K4" s="198" t="s">
        <v>14</v>
      </c>
      <c r="L4" s="199">
        <f>P25</f>
        <v>3</v>
      </c>
      <c r="M4" s="198" t="str">
        <f>I35</f>
        <v/>
      </c>
      <c r="N4" s="198" t="s">
        <v>16</v>
      </c>
      <c r="O4" s="198" t="str">
        <f>P35</f>
        <v/>
      </c>
      <c r="P4" s="249"/>
      <c r="Q4" s="249"/>
      <c r="R4" s="249"/>
      <c r="S4" s="249"/>
      <c r="T4" s="249"/>
      <c r="U4" s="249"/>
      <c r="V4" s="249"/>
      <c r="W4" s="256"/>
      <c r="X4" s="254"/>
      <c r="Y4" s="255">
        <f>10000*P4+100*W4+S4</f>
        <v>0</v>
      </c>
      <c r="Z4" s="261">
        <v>1</v>
      </c>
      <c r="AA4" s="263" t="str">
        <f>B4</f>
        <v>御坂SSS</v>
      </c>
      <c r="AB4" s="264"/>
      <c r="AC4" s="267"/>
      <c r="AD4" s="268"/>
      <c r="AE4" s="269"/>
      <c r="AF4" s="189">
        <f>AE6</f>
        <v>0</v>
      </c>
      <c r="AG4" s="198" t="s">
        <v>16</v>
      </c>
      <c r="AH4" s="198">
        <f>AC6</f>
        <v>0</v>
      </c>
      <c r="AI4" s="189">
        <f>AE8</f>
        <v>0</v>
      </c>
      <c r="AJ4" s="198" t="s">
        <v>14</v>
      </c>
      <c r="AK4" s="199">
        <f>AC8</f>
        <v>0</v>
      </c>
      <c r="AL4" s="198">
        <f>AE10</f>
        <v>0</v>
      </c>
      <c r="AM4" s="198" t="s">
        <v>16</v>
      </c>
      <c r="AN4" s="198">
        <f>AC10</f>
        <v>0</v>
      </c>
      <c r="AO4" s="249">
        <f>(COUNTIF(AC5:AN5,"○")*3)+(COUNTIF(AC5:AN5,"△")*1)</f>
        <v>3</v>
      </c>
      <c r="AP4" s="249"/>
      <c r="AQ4" s="249"/>
      <c r="AR4" s="249">
        <f>SUM(AE4:AE11)</f>
        <v>0</v>
      </c>
      <c r="AS4" s="249"/>
      <c r="AT4" s="249">
        <f>SUM(AC4:AC11)</f>
        <v>0</v>
      </c>
      <c r="AU4" s="249"/>
      <c r="AV4" s="256">
        <f>AR4-AT4</f>
        <v>0</v>
      </c>
      <c r="AW4" s="250"/>
    </row>
    <row r="5" spans="1:49" ht="17.100000000000001" customHeight="1" x14ac:dyDescent="0.25">
      <c r="A5" s="258"/>
      <c r="B5" s="265"/>
      <c r="C5" s="266"/>
      <c r="D5" s="270"/>
      <c r="E5" s="271"/>
      <c r="F5" s="272"/>
      <c r="G5" s="258" t="str">
        <f>IF(G4="","",IF(G4-I4&gt;0,"○",IF(G4-I4=0,"△","●")))</f>
        <v>○</v>
      </c>
      <c r="H5" s="259"/>
      <c r="I5" s="260"/>
      <c r="J5" s="258" t="str">
        <f>IF(J4="","",IF(J4-L4&gt;0,"○",IF(J4-L4=0,"△","●")))</f>
        <v>●</v>
      </c>
      <c r="K5" s="259"/>
      <c r="L5" s="260"/>
      <c r="M5" s="258" t="str">
        <f>IF(M4="","",IF(M4-O4&gt;0,"○",IF(M4-O4=0,"△","●")))</f>
        <v/>
      </c>
      <c r="N5" s="259"/>
      <c r="O5" s="260"/>
      <c r="P5" s="249"/>
      <c r="Q5" s="249"/>
      <c r="R5" s="249"/>
      <c r="S5" s="249"/>
      <c r="T5" s="249"/>
      <c r="U5" s="249"/>
      <c r="V5" s="249"/>
      <c r="W5" s="257"/>
      <c r="X5" s="254"/>
      <c r="Y5" s="255"/>
      <c r="Z5" s="262"/>
      <c r="AA5" s="265"/>
      <c r="AB5" s="266"/>
      <c r="AC5" s="270"/>
      <c r="AD5" s="271"/>
      <c r="AE5" s="272"/>
      <c r="AF5" s="258" t="str">
        <f>IF(AF4="","",IF(AF4-AH4&gt;0,"○",IF(AF4-AH4=0,"△","●")))</f>
        <v>△</v>
      </c>
      <c r="AG5" s="259"/>
      <c r="AH5" s="260"/>
      <c r="AI5" s="258" t="str">
        <f>IF(AI4="","",IF(AI4-AK4&gt;0,"○",IF(AI4-AK4=0,"△","●")))</f>
        <v>△</v>
      </c>
      <c r="AJ5" s="259"/>
      <c r="AK5" s="260"/>
      <c r="AL5" s="258" t="str">
        <f>IF(AL4="","",IF(AL4-AN4&gt;0,"○",IF(AL4-AN4=0,"△","●")))</f>
        <v>△</v>
      </c>
      <c r="AM5" s="259"/>
      <c r="AN5" s="260"/>
      <c r="AO5" s="249"/>
      <c r="AP5" s="249"/>
      <c r="AQ5" s="249"/>
      <c r="AR5" s="249"/>
      <c r="AS5" s="249"/>
      <c r="AT5" s="249"/>
      <c r="AU5" s="249"/>
      <c r="AV5" s="257"/>
      <c r="AW5" s="250"/>
    </row>
    <row r="6" spans="1:49" ht="17.100000000000001" customHeight="1" x14ac:dyDescent="0.25">
      <c r="A6" s="277">
        <v>2</v>
      </c>
      <c r="B6" s="278" t="s">
        <v>33</v>
      </c>
      <c r="C6" s="279"/>
      <c r="D6" s="3">
        <f>IF(G5="","",I4)</f>
        <v>0</v>
      </c>
      <c r="E6" s="4" t="s">
        <v>16</v>
      </c>
      <c r="F6" s="5">
        <f>IF(G5="","",G4)</f>
        <v>3</v>
      </c>
      <c r="G6" s="267"/>
      <c r="H6" s="268"/>
      <c r="I6" s="269"/>
      <c r="J6" s="189" t="str">
        <f>I33</f>
        <v/>
      </c>
      <c r="K6" s="198" t="s">
        <v>14</v>
      </c>
      <c r="L6" s="199" t="str">
        <f>P33</f>
        <v/>
      </c>
      <c r="M6" s="198">
        <f>I23</f>
        <v>2</v>
      </c>
      <c r="N6" s="198" t="s">
        <v>14</v>
      </c>
      <c r="O6" s="198">
        <f>P23</f>
        <v>1</v>
      </c>
      <c r="P6" s="249"/>
      <c r="Q6" s="249"/>
      <c r="R6" s="249"/>
      <c r="S6" s="249"/>
      <c r="T6" s="249"/>
      <c r="U6" s="249"/>
      <c r="V6" s="249"/>
      <c r="W6" s="256"/>
      <c r="X6" s="254"/>
      <c r="Y6" s="255">
        <f>10000*P6+100*W6+S6</f>
        <v>0</v>
      </c>
      <c r="Z6" s="249">
        <v>2</v>
      </c>
      <c r="AA6" s="263" t="str">
        <f>B6</f>
        <v>エルフシュリット一宮</v>
      </c>
      <c r="AB6" s="264"/>
      <c r="AC6" s="3">
        <f>AO21</f>
        <v>0</v>
      </c>
      <c r="AD6" s="4" t="s">
        <v>16</v>
      </c>
      <c r="AE6" s="5">
        <f>AH21</f>
        <v>0</v>
      </c>
      <c r="AF6" s="267"/>
      <c r="AG6" s="268"/>
      <c r="AH6" s="269"/>
      <c r="AI6" s="189">
        <f>AH8</f>
        <v>0</v>
      </c>
      <c r="AJ6" s="198" t="s">
        <v>14</v>
      </c>
      <c r="AK6" s="199">
        <f>AF8</f>
        <v>0</v>
      </c>
      <c r="AL6" s="198">
        <f>AH10</f>
        <v>0</v>
      </c>
      <c r="AM6" s="198" t="s">
        <v>14</v>
      </c>
      <c r="AN6" s="198">
        <f>AF10</f>
        <v>0</v>
      </c>
      <c r="AO6" s="249">
        <f t="shared" ref="AO6" si="0">(COUNTIF(AC7:AN7,"○")*3)+(COUNTIF(AC7:AN7,"△")*1)</f>
        <v>3</v>
      </c>
      <c r="AP6" s="249"/>
      <c r="AQ6" s="249"/>
      <c r="AR6" s="249">
        <f>SUM(AH4:AH11)</f>
        <v>0</v>
      </c>
      <c r="AS6" s="249"/>
      <c r="AT6" s="249">
        <f>SUM(AF4:AF11)</f>
        <v>0</v>
      </c>
      <c r="AU6" s="249"/>
      <c r="AV6" s="256">
        <f t="shared" ref="AV6" si="1">AR6-AT6</f>
        <v>0</v>
      </c>
      <c r="AW6" s="250"/>
    </row>
    <row r="7" spans="1:49" ht="17.100000000000001" customHeight="1" x14ac:dyDescent="0.25">
      <c r="A7" s="277"/>
      <c r="B7" s="280"/>
      <c r="C7" s="281"/>
      <c r="D7" s="274" t="str">
        <f>IF(D6="","",IF(D6-F6&gt;0,"○",IF(D6-F6=0,"△","●")))</f>
        <v>●</v>
      </c>
      <c r="E7" s="275"/>
      <c r="F7" s="276"/>
      <c r="G7" s="270"/>
      <c r="H7" s="271"/>
      <c r="I7" s="272"/>
      <c r="J7" s="258" t="str">
        <f>IF(J6="","",IF(J6-L6&gt;0,"○",IF(J6-L6=0,"△","●")))</f>
        <v/>
      </c>
      <c r="K7" s="259"/>
      <c r="L7" s="260"/>
      <c r="M7" s="258" t="str">
        <f>IF(M6="","",IF(M6-O6&gt;0,"○",IF(M6-O6=0,"△","●")))</f>
        <v>○</v>
      </c>
      <c r="N7" s="259"/>
      <c r="O7" s="260"/>
      <c r="P7" s="249"/>
      <c r="Q7" s="249"/>
      <c r="R7" s="249"/>
      <c r="S7" s="249"/>
      <c r="T7" s="249"/>
      <c r="U7" s="249"/>
      <c r="V7" s="249"/>
      <c r="W7" s="257"/>
      <c r="X7" s="254"/>
      <c r="Y7" s="255"/>
      <c r="Z7" s="249"/>
      <c r="AA7" s="265"/>
      <c r="AB7" s="266"/>
      <c r="AC7" s="274" t="str">
        <f>IF(AC6="","",IF(AC6-AE6&gt;0,"○",IF(AC6-AE6=0,"△","●")))</f>
        <v>△</v>
      </c>
      <c r="AD7" s="275"/>
      <c r="AE7" s="276"/>
      <c r="AF7" s="270"/>
      <c r="AG7" s="271"/>
      <c r="AH7" s="272"/>
      <c r="AI7" s="258" t="str">
        <f>IF(AI6="","",IF(AI6-AK6&gt;0,"○",IF(AI6-AK6=0,"△","●")))</f>
        <v>△</v>
      </c>
      <c r="AJ7" s="259"/>
      <c r="AK7" s="260"/>
      <c r="AL7" s="258" t="str">
        <f>IF(AL6="","",IF(AL6-AN6&gt;0,"○",IF(AL6-AN6=0,"△","●")))</f>
        <v>△</v>
      </c>
      <c r="AM7" s="259"/>
      <c r="AN7" s="260"/>
      <c r="AO7" s="249"/>
      <c r="AP7" s="249"/>
      <c r="AQ7" s="249"/>
      <c r="AR7" s="249"/>
      <c r="AS7" s="249"/>
      <c r="AT7" s="249"/>
      <c r="AU7" s="249"/>
      <c r="AV7" s="257"/>
      <c r="AW7" s="250"/>
    </row>
    <row r="8" spans="1:49" ht="17.100000000000001" customHeight="1" x14ac:dyDescent="0.25">
      <c r="A8" s="273">
        <v>3</v>
      </c>
      <c r="B8" s="263" t="s">
        <v>232</v>
      </c>
      <c r="C8" s="264"/>
      <c r="D8" s="3">
        <f>IF(J5="","",L4)</f>
        <v>3</v>
      </c>
      <c r="E8" s="4" t="s">
        <v>16</v>
      </c>
      <c r="F8" s="5">
        <f>IF(J5="","",J4)</f>
        <v>2</v>
      </c>
      <c r="G8" s="3" t="str">
        <f>IF(J7="","",L6)</f>
        <v/>
      </c>
      <c r="H8" s="4" t="s">
        <v>16</v>
      </c>
      <c r="I8" s="5" t="str">
        <f>IF(J7="","",J6)</f>
        <v/>
      </c>
      <c r="J8" s="267"/>
      <c r="K8" s="268"/>
      <c r="L8" s="269"/>
      <c r="M8" s="189">
        <f>I19</f>
        <v>7</v>
      </c>
      <c r="N8" s="198" t="s">
        <v>14</v>
      </c>
      <c r="O8" s="199">
        <f>P19</f>
        <v>0</v>
      </c>
      <c r="P8" s="249"/>
      <c r="Q8" s="249"/>
      <c r="R8" s="249"/>
      <c r="S8" s="249"/>
      <c r="T8" s="249"/>
      <c r="U8" s="249"/>
      <c r="V8" s="249"/>
      <c r="W8" s="256"/>
      <c r="X8" s="254"/>
      <c r="Y8" s="255">
        <f>10000*P8+100*W8+S8</f>
        <v>0</v>
      </c>
      <c r="Z8" s="261">
        <v>3</v>
      </c>
      <c r="AA8" s="263" t="str">
        <f>B8</f>
        <v>アロンドラFC</v>
      </c>
      <c r="AB8" s="264"/>
      <c r="AC8" s="3">
        <f>AO25</f>
        <v>0</v>
      </c>
      <c r="AD8" s="4" t="s">
        <v>16</v>
      </c>
      <c r="AE8" s="5">
        <f>AH25</f>
        <v>0</v>
      </c>
      <c r="AF8" s="4">
        <f>AO33</f>
        <v>0</v>
      </c>
      <c r="AG8" s="4" t="s">
        <v>16</v>
      </c>
      <c r="AH8" s="5">
        <f>AH33</f>
        <v>0</v>
      </c>
      <c r="AI8" s="267"/>
      <c r="AJ8" s="268"/>
      <c r="AK8" s="269"/>
      <c r="AL8" s="189">
        <f>AK10</f>
        <v>0</v>
      </c>
      <c r="AM8" s="198" t="s">
        <v>14</v>
      </c>
      <c r="AN8" s="199">
        <f>AI10</f>
        <v>0</v>
      </c>
      <c r="AO8" s="249">
        <f t="shared" ref="AO8" si="2">(COUNTIF(AC9:AN9,"○")*3)+(COUNTIF(AC9:AN9,"△")*1)</f>
        <v>3</v>
      </c>
      <c r="AP8" s="249"/>
      <c r="AQ8" s="249"/>
      <c r="AR8" s="249">
        <f>SUM(AK4:AK11)</f>
        <v>0</v>
      </c>
      <c r="AS8" s="249"/>
      <c r="AT8" s="249">
        <f>SUM(AI4:AI11)</f>
        <v>0</v>
      </c>
      <c r="AU8" s="249"/>
      <c r="AV8" s="256">
        <f t="shared" ref="AV8" si="3">AR8-AT8</f>
        <v>0</v>
      </c>
      <c r="AW8" s="250"/>
    </row>
    <row r="9" spans="1:49" ht="17.100000000000001" customHeight="1" x14ac:dyDescent="0.25">
      <c r="A9" s="258"/>
      <c r="B9" s="265"/>
      <c r="C9" s="266"/>
      <c r="D9" s="274" t="str">
        <f>IF(D8="","",IF(D8-F8&gt;0,"○",IF(D8-F8=0,"△","●")))</f>
        <v>○</v>
      </c>
      <c r="E9" s="275"/>
      <c r="F9" s="276"/>
      <c r="G9" s="274" t="str">
        <f>IF(G8="","",IF(G8-I8&gt;0,"○",IF(G8-I8=0,"△","●")))</f>
        <v/>
      </c>
      <c r="H9" s="275"/>
      <c r="I9" s="276"/>
      <c r="J9" s="270"/>
      <c r="K9" s="271"/>
      <c r="L9" s="272"/>
      <c r="M9" s="258" t="str">
        <f>IF(M8="","",IF(M8-O8&gt;0,"○",IF(M8-O8=0,"△","●")))</f>
        <v>○</v>
      </c>
      <c r="N9" s="259"/>
      <c r="O9" s="260"/>
      <c r="P9" s="249"/>
      <c r="Q9" s="249"/>
      <c r="R9" s="249"/>
      <c r="S9" s="249"/>
      <c r="T9" s="249"/>
      <c r="U9" s="249"/>
      <c r="V9" s="249"/>
      <c r="W9" s="257"/>
      <c r="X9" s="254"/>
      <c r="Y9" s="255"/>
      <c r="Z9" s="262"/>
      <c r="AA9" s="265"/>
      <c r="AB9" s="266"/>
      <c r="AC9" s="274" t="str">
        <f>IF(AC8="","",IF(AC8-AE8&gt;0,"○",IF(AC8-AE8=0,"△","●")))</f>
        <v>△</v>
      </c>
      <c r="AD9" s="275"/>
      <c r="AE9" s="276"/>
      <c r="AF9" s="274" t="str">
        <f>IF(AF8="","",IF(AF8-AH8&gt;0,"○",IF(AF8-AH8=0,"△","●")))</f>
        <v>△</v>
      </c>
      <c r="AG9" s="275"/>
      <c r="AH9" s="276"/>
      <c r="AI9" s="270"/>
      <c r="AJ9" s="271"/>
      <c r="AK9" s="272"/>
      <c r="AL9" s="258" t="str">
        <f>IF(AL8="","",IF(AL8-AN8&gt;0,"○",IF(AL8-AN8=0,"△","●")))</f>
        <v>△</v>
      </c>
      <c r="AM9" s="259"/>
      <c r="AN9" s="260"/>
      <c r="AO9" s="249"/>
      <c r="AP9" s="249"/>
      <c r="AQ9" s="249"/>
      <c r="AR9" s="249"/>
      <c r="AS9" s="249"/>
      <c r="AT9" s="249"/>
      <c r="AU9" s="249"/>
      <c r="AV9" s="257"/>
      <c r="AW9" s="250"/>
    </row>
    <row r="10" spans="1:49" ht="17.100000000000001" customHeight="1" x14ac:dyDescent="0.25">
      <c r="A10" s="277">
        <v>4</v>
      </c>
      <c r="B10" s="263" t="s">
        <v>233</v>
      </c>
      <c r="C10" s="264"/>
      <c r="D10" s="3" t="str">
        <f>IF(M5="","",O4)</f>
        <v/>
      </c>
      <c r="E10" s="4" t="s">
        <v>16</v>
      </c>
      <c r="F10" s="5" t="str">
        <f>IF(M5="","",M4)</f>
        <v/>
      </c>
      <c r="G10" s="3">
        <f>IF(M7="","",O6)</f>
        <v>1</v>
      </c>
      <c r="H10" s="4" t="s">
        <v>16</v>
      </c>
      <c r="I10" s="5">
        <f>IF(M7="","",M6)</f>
        <v>2</v>
      </c>
      <c r="J10" s="3">
        <f>IF(M9="","",O8)</f>
        <v>0</v>
      </c>
      <c r="K10" s="4" t="s">
        <v>16</v>
      </c>
      <c r="L10" s="5">
        <f>IF(M9="","",M8)</f>
        <v>7</v>
      </c>
      <c r="M10" s="267"/>
      <c r="N10" s="268"/>
      <c r="O10" s="269"/>
      <c r="P10" s="249"/>
      <c r="Q10" s="249"/>
      <c r="R10" s="249"/>
      <c r="S10" s="249"/>
      <c r="T10" s="249"/>
      <c r="U10" s="249"/>
      <c r="V10" s="249"/>
      <c r="W10" s="256"/>
      <c r="X10" s="254"/>
      <c r="Y10" s="255">
        <f>10000*P10+100*W10+S10</f>
        <v>0</v>
      </c>
      <c r="Z10" s="249">
        <v>4</v>
      </c>
      <c r="AA10" s="263" t="str">
        <f>B10</f>
        <v>FCヴァリエ都留</v>
      </c>
      <c r="AB10" s="264"/>
      <c r="AC10" s="3">
        <f>AO35</f>
        <v>0</v>
      </c>
      <c r="AD10" s="4" t="s">
        <v>14</v>
      </c>
      <c r="AE10" s="5">
        <f>AH35</f>
        <v>0</v>
      </c>
      <c r="AF10" s="4">
        <f>AO23</f>
        <v>0</v>
      </c>
      <c r="AG10" s="4" t="s">
        <v>16</v>
      </c>
      <c r="AH10" s="4">
        <f>AH23</f>
        <v>0</v>
      </c>
      <c r="AI10" s="3">
        <f>AO19</f>
        <v>0</v>
      </c>
      <c r="AJ10" s="4" t="s">
        <v>16</v>
      </c>
      <c r="AK10" s="5">
        <f>AH19</f>
        <v>0</v>
      </c>
      <c r="AL10" s="267"/>
      <c r="AM10" s="268"/>
      <c r="AN10" s="269"/>
      <c r="AO10" s="249">
        <f t="shared" ref="AO10" si="4">(COUNTIF(AC11:AN11,"○")*3)+(COUNTIF(AC11:AN11,"△")*1)</f>
        <v>3</v>
      </c>
      <c r="AP10" s="249"/>
      <c r="AQ10" s="249"/>
      <c r="AR10" s="249">
        <f>SUM(AN4:AN11)</f>
        <v>0</v>
      </c>
      <c r="AS10" s="249"/>
      <c r="AT10" s="249">
        <f>SUM(AL4:AL11)</f>
        <v>0</v>
      </c>
      <c r="AU10" s="249"/>
      <c r="AV10" s="256">
        <f t="shared" ref="AV10" si="5">AR10-AT10</f>
        <v>0</v>
      </c>
      <c r="AW10" s="250"/>
    </row>
    <row r="11" spans="1:49" ht="17.100000000000001" customHeight="1" x14ac:dyDescent="0.25">
      <c r="A11" s="277"/>
      <c r="B11" s="265"/>
      <c r="C11" s="266"/>
      <c r="D11" s="274" t="str">
        <f>IF(D10="","",IF(D10-F10&gt;0,"○",IF(D10-F10=0,"△","●")))</f>
        <v/>
      </c>
      <c r="E11" s="275"/>
      <c r="F11" s="276"/>
      <c r="G11" s="274" t="str">
        <f>IF(G10="","",IF(G10-I10&gt;0,"○",IF(G10-I10=0,"△","●")))</f>
        <v>●</v>
      </c>
      <c r="H11" s="275"/>
      <c r="I11" s="276"/>
      <c r="J11" s="274" t="str">
        <f>IF(J10="","",IF(J10-L10&gt;0,"○",IF(J10-L10=0,"△","●")))</f>
        <v>●</v>
      </c>
      <c r="K11" s="275"/>
      <c r="L11" s="276"/>
      <c r="M11" s="270"/>
      <c r="N11" s="271"/>
      <c r="O11" s="272"/>
      <c r="P11" s="249"/>
      <c r="Q11" s="249"/>
      <c r="R11" s="249"/>
      <c r="S11" s="249"/>
      <c r="T11" s="249"/>
      <c r="U11" s="249"/>
      <c r="V11" s="249"/>
      <c r="W11" s="257"/>
      <c r="X11" s="254"/>
      <c r="Y11" s="255"/>
      <c r="Z11" s="249"/>
      <c r="AA11" s="265"/>
      <c r="AB11" s="266"/>
      <c r="AC11" s="274" t="str">
        <f>IF(AC10="","",IF(AC10-AE10&gt;0,"○",IF(AC10-AE10=0,"△","●")))</f>
        <v>△</v>
      </c>
      <c r="AD11" s="275"/>
      <c r="AE11" s="276"/>
      <c r="AF11" s="274" t="str">
        <f>IF(AF10="","",IF(AF10-AH10&gt;0,"○",IF(AF10-AH10=0,"△","●")))</f>
        <v>△</v>
      </c>
      <c r="AG11" s="275"/>
      <c r="AH11" s="276"/>
      <c r="AI11" s="274" t="str">
        <f>IF(AI10="","",IF(AI10-AK10&gt;0,"○",IF(AI10-AK10=0,"△","●")))</f>
        <v>△</v>
      </c>
      <c r="AJ11" s="275"/>
      <c r="AK11" s="276"/>
      <c r="AL11" s="270"/>
      <c r="AM11" s="271"/>
      <c r="AN11" s="272"/>
      <c r="AO11" s="249"/>
      <c r="AP11" s="249"/>
      <c r="AQ11" s="249"/>
      <c r="AR11" s="249"/>
      <c r="AS11" s="249"/>
      <c r="AT11" s="249"/>
      <c r="AU11" s="249"/>
      <c r="AV11" s="257"/>
      <c r="AW11" s="250"/>
    </row>
    <row r="12" spans="1:49" ht="17.100000000000001" customHeight="1" x14ac:dyDescent="0.25">
      <c r="A12" s="28"/>
      <c r="B12" s="50"/>
      <c r="C12" s="50"/>
      <c r="D12" s="204"/>
      <c r="E12" s="204"/>
      <c r="F12" s="204"/>
      <c r="G12" s="204"/>
      <c r="H12" s="204"/>
      <c r="I12" s="204"/>
      <c r="J12" s="204"/>
      <c r="K12" s="204"/>
      <c r="L12" s="204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97"/>
      <c r="X12" s="205"/>
      <c r="Y12" s="188"/>
      <c r="Z12" s="28"/>
      <c r="AA12" s="50"/>
      <c r="AB12" s="50"/>
      <c r="AC12" s="204"/>
      <c r="AD12" s="204"/>
      <c r="AE12" s="204"/>
      <c r="AF12" s="204"/>
      <c r="AG12" s="204"/>
      <c r="AH12" s="204"/>
      <c r="AI12" s="204"/>
      <c r="AJ12" s="204"/>
      <c r="AK12" s="204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197"/>
      <c r="AW12" s="18"/>
    </row>
    <row r="13" spans="1:49" ht="17.100000000000001" customHeight="1" thickBot="1" x14ac:dyDescent="0.3">
      <c r="A13" s="28"/>
      <c r="B13" s="227" t="s">
        <v>176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8"/>
      <c r="W13" s="197"/>
      <c r="X13" s="205"/>
      <c r="Y13" s="188"/>
      <c r="Z13" s="28"/>
      <c r="AA13" s="50"/>
      <c r="AB13" s="50"/>
      <c r="AC13" s="204"/>
      <c r="AD13" s="204"/>
      <c r="AE13" s="204"/>
      <c r="AF13" s="204"/>
      <c r="AG13" s="204"/>
      <c r="AH13" s="204"/>
      <c r="AI13" s="204"/>
      <c r="AJ13" s="204"/>
      <c r="AK13" s="204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197"/>
      <c r="AW13" s="18"/>
    </row>
    <row r="14" spans="1:49" ht="27" customHeight="1" x14ac:dyDescent="0.25">
      <c r="A14" s="200"/>
      <c r="B14" s="228" t="s">
        <v>174</v>
      </c>
      <c r="C14" s="229"/>
      <c r="D14" s="232"/>
      <c r="E14" s="232"/>
      <c r="F14" s="232" t="str">
        <f>B4</f>
        <v>御坂SSS</v>
      </c>
      <c r="G14" s="232"/>
      <c r="H14" s="232"/>
      <c r="I14" s="232"/>
      <c r="J14" s="232"/>
      <c r="K14" s="232"/>
      <c r="L14" s="232" t="str">
        <f>B6</f>
        <v>エルフシュリット一宮</v>
      </c>
      <c r="M14" s="232"/>
      <c r="N14" s="232"/>
      <c r="O14" s="232"/>
      <c r="P14" s="232"/>
      <c r="Q14" s="232"/>
      <c r="R14" s="232"/>
      <c r="S14" s="232"/>
      <c r="T14" s="232"/>
      <c r="U14" s="233"/>
      <c r="V14" s="197"/>
      <c r="W14" s="197"/>
      <c r="X14" s="18"/>
      <c r="Y14" s="18"/>
      <c r="Z14" s="200"/>
      <c r="AA14" s="200"/>
      <c r="AB14" s="200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97"/>
      <c r="AP14" s="197"/>
      <c r="AQ14" s="197"/>
      <c r="AR14" s="197"/>
      <c r="AS14" s="197"/>
      <c r="AT14" s="197"/>
      <c r="AU14" s="197"/>
      <c r="AV14" s="197"/>
      <c r="AW14" s="18"/>
    </row>
    <row r="15" spans="1:49" ht="27" customHeight="1" thickBot="1" x14ac:dyDescent="0.3">
      <c r="B15" s="230" t="s">
        <v>175</v>
      </c>
      <c r="C15" s="231"/>
      <c r="D15" s="234"/>
      <c r="E15" s="234"/>
      <c r="F15" s="234" t="str">
        <f>B8</f>
        <v>アロンドラFC</v>
      </c>
      <c r="G15" s="234"/>
      <c r="H15" s="234"/>
      <c r="I15" s="234"/>
      <c r="J15" s="234"/>
      <c r="K15" s="234"/>
      <c r="L15" s="234" t="str">
        <f>B10</f>
        <v>FCヴァリエ都留</v>
      </c>
      <c r="M15" s="234"/>
      <c r="N15" s="234"/>
      <c r="O15" s="234"/>
      <c r="P15" s="234"/>
      <c r="Q15" s="234"/>
      <c r="R15" s="234"/>
      <c r="S15" s="234"/>
      <c r="T15" s="234"/>
      <c r="U15" s="235"/>
      <c r="V15" s="197"/>
      <c r="W15" s="197"/>
      <c r="X15" s="18"/>
      <c r="Y15" s="18"/>
      <c r="AA15" s="200"/>
      <c r="AB15" s="200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97"/>
      <c r="AP15" s="197"/>
      <c r="AQ15" s="197"/>
      <c r="AR15" s="197"/>
      <c r="AS15" s="197"/>
      <c r="AT15" s="197"/>
      <c r="AU15" s="197"/>
      <c r="AV15" s="197"/>
      <c r="AW15" s="18"/>
    </row>
    <row r="16" spans="1:49" ht="17.100000000000001" customHeight="1" x14ac:dyDescent="0.25">
      <c r="B16" s="206"/>
      <c r="C16" s="207"/>
      <c r="D16" s="208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197"/>
      <c r="W16" s="197"/>
      <c r="X16" s="18"/>
      <c r="Y16" s="18"/>
      <c r="AA16" s="200"/>
      <c r="AB16" s="200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97"/>
      <c r="AP16" s="197"/>
      <c r="AQ16" s="197"/>
      <c r="AR16" s="197"/>
      <c r="AS16" s="197"/>
      <c r="AT16" s="197"/>
      <c r="AU16" s="197"/>
      <c r="AV16" s="197"/>
      <c r="AW16" s="18"/>
    </row>
    <row r="17" spans="1:49" ht="17.100000000000001" customHeight="1" x14ac:dyDescent="0.25">
      <c r="A17" s="299" t="s">
        <v>0</v>
      </c>
      <c r="B17" s="301">
        <v>44325</v>
      </c>
      <c r="C17" s="244"/>
      <c r="D17" s="300" t="str">
        <f>B2</f>
        <v>O</v>
      </c>
      <c r="E17" s="282"/>
      <c r="F17" s="282" t="s">
        <v>10</v>
      </c>
      <c r="G17" s="282"/>
      <c r="H17" s="282"/>
      <c r="I17" s="37"/>
      <c r="J17" s="282" t="s">
        <v>24</v>
      </c>
      <c r="K17" s="282"/>
      <c r="L17" s="282"/>
      <c r="M17" s="282"/>
      <c r="N17" s="282" t="s">
        <v>247</v>
      </c>
      <c r="O17" s="282"/>
      <c r="P17" s="282"/>
      <c r="Q17" s="282"/>
      <c r="R17" s="282"/>
      <c r="S17" s="282"/>
      <c r="T17" s="282"/>
      <c r="U17" s="282"/>
      <c r="V17" s="264"/>
      <c r="W17" s="284" t="s">
        <v>25</v>
      </c>
      <c r="X17" s="261" t="s">
        <v>2</v>
      </c>
      <c r="Y17" s="19"/>
      <c r="Z17" s="299" t="s">
        <v>0</v>
      </c>
      <c r="AA17" s="242" t="s">
        <v>1</v>
      </c>
      <c r="AB17" s="244"/>
      <c r="AC17" s="300" t="str">
        <f>AA2</f>
        <v>O</v>
      </c>
      <c r="AD17" s="282"/>
      <c r="AE17" s="282" t="s">
        <v>10</v>
      </c>
      <c r="AF17" s="282"/>
      <c r="AG17" s="282"/>
      <c r="AH17" s="37"/>
      <c r="AI17" s="282" t="s">
        <v>24</v>
      </c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64"/>
      <c r="AV17" s="284" t="s">
        <v>25</v>
      </c>
      <c r="AW17" s="261" t="s">
        <v>2</v>
      </c>
    </row>
    <row r="18" spans="1:49" ht="17.100000000000001" customHeight="1" x14ac:dyDescent="0.25">
      <c r="A18" s="299"/>
      <c r="B18" s="245"/>
      <c r="C18" s="247"/>
      <c r="D18" s="265"/>
      <c r="E18" s="283"/>
      <c r="F18" s="283"/>
      <c r="G18" s="283"/>
      <c r="H18" s="283"/>
      <c r="I18" s="201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66"/>
      <c r="W18" s="285"/>
      <c r="X18" s="285"/>
      <c r="Y18" s="19"/>
      <c r="Z18" s="299"/>
      <c r="AA18" s="245"/>
      <c r="AB18" s="247"/>
      <c r="AC18" s="265"/>
      <c r="AD18" s="283"/>
      <c r="AE18" s="283"/>
      <c r="AF18" s="283"/>
      <c r="AG18" s="283"/>
      <c r="AH18" s="201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66"/>
      <c r="AV18" s="285"/>
      <c r="AW18" s="285"/>
    </row>
    <row r="19" spans="1:49" ht="17.100000000000001" customHeight="1" x14ac:dyDescent="0.3">
      <c r="A19" s="286">
        <v>1</v>
      </c>
      <c r="B19" s="287">
        <v>0.4375</v>
      </c>
      <c r="C19" s="288"/>
      <c r="D19" s="291" t="str">
        <f>B8</f>
        <v>アロンドラFC</v>
      </c>
      <c r="E19" s="291"/>
      <c r="F19" s="291"/>
      <c r="G19" s="291"/>
      <c r="H19" s="291"/>
      <c r="I19" s="293">
        <f>IF(L19:L20="","",(L19+L20))</f>
        <v>7</v>
      </c>
      <c r="J19" s="294"/>
      <c r="K19" s="297" t="s">
        <v>17</v>
      </c>
      <c r="L19" s="190">
        <v>5</v>
      </c>
      <c r="M19" s="190" t="s">
        <v>16</v>
      </c>
      <c r="N19" s="190">
        <v>0</v>
      </c>
      <c r="O19" s="297" t="s">
        <v>18</v>
      </c>
      <c r="P19" s="303">
        <f>IF(N19:N20="","",(N19+N20))</f>
        <v>0</v>
      </c>
      <c r="Q19" s="304"/>
      <c r="R19" s="300" t="str">
        <f>B10</f>
        <v>FCヴァリエ都留</v>
      </c>
      <c r="S19" s="282"/>
      <c r="T19" s="282"/>
      <c r="U19" s="282"/>
      <c r="V19" s="264"/>
      <c r="W19" s="302" t="str">
        <f>B6</f>
        <v>エルフシュリット一宮</v>
      </c>
      <c r="X19" s="302" t="str">
        <f>B4</f>
        <v>御坂SSS</v>
      </c>
      <c r="Y19" s="19"/>
      <c r="Z19" s="286">
        <v>1</v>
      </c>
      <c r="AA19" s="287">
        <f>B19</f>
        <v>0.4375</v>
      </c>
      <c r="AB19" s="288"/>
      <c r="AC19" s="307" t="str">
        <f>D19</f>
        <v>アロンドラFC</v>
      </c>
      <c r="AD19" s="307"/>
      <c r="AE19" s="307"/>
      <c r="AF19" s="307"/>
      <c r="AG19" s="307"/>
      <c r="AH19" s="309"/>
      <c r="AI19" s="310"/>
      <c r="AJ19" s="313" t="s">
        <v>17</v>
      </c>
      <c r="AK19" s="1"/>
      <c r="AL19" s="7" t="s">
        <v>16</v>
      </c>
      <c r="AM19" s="1"/>
      <c r="AN19" s="315" t="s">
        <v>18</v>
      </c>
      <c r="AO19" s="300"/>
      <c r="AP19" s="264"/>
      <c r="AQ19" s="307" t="str">
        <f>R19</f>
        <v>FCヴァリエ都留</v>
      </c>
      <c r="AR19" s="307"/>
      <c r="AS19" s="307"/>
      <c r="AT19" s="307"/>
      <c r="AU19" s="307"/>
      <c r="AV19" s="302" t="str">
        <f>W19</f>
        <v>エルフシュリット一宮</v>
      </c>
      <c r="AW19" s="302" t="str">
        <f>X19</f>
        <v>御坂SSS</v>
      </c>
    </row>
    <row r="20" spans="1:49" ht="17.100000000000001" customHeight="1" x14ac:dyDescent="0.3">
      <c r="A20" s="286"/>
      <c r="B20" s="289"/>
      <c r="C20" s="290"/>
      <c r="D20" s="292"/>
      <c r="E20" s="292"/>
      <c r="F20" s="292"/>
      <c r="G20" s="292"/>
      <c r="H20" s="292"/>
      <c r="I20" s="295"/>
      <c r="J20" s="296"/>
      <c r="K20" s="298"/>
      <c r="L20" s="191">
        <v>2</v>
      </c>
      <c r="M20" s="191" t="s">
        <v>16</v>
      </c>
      <c r="N20" s="191">
        <v>0</v>
      </c>
      <c r="O20" s="298"/>
      <c r="P20" s="305"/>
      <c r="Q20" s="306"/>
      <c r="R20" s="265"/>
      <c r="S20" s="283"/>
      <c r="T20" s="283"/>
      <c r="U20" s="283"/>
      <c r="V20" s="266"/>
      <c r="W20" s="285"/>
      <c r="X20" s="285"/>
      <c r="Y20" s="19"/>
      <c r="Z20" s="286"/>
      <c r="AA20" s="289"/>
      <c r="AB20" s="290"/>
      <c r="AC20" s="308"/>
      <c r="AD20" s="308"/>
      <c r="AE20" s="308"/>
      <c r="AF20" s="308"/>
      <c r="AG20" s="308"/>
      <c r="AH20" s="311"/>
      <c r="AI20" s="312"/>
      <c r="AJ20" s="314"/>
      <c r="AK20" s="2"/>
      <c r="AL20" s="8" t="s">
        <v>16</v>
      </c>
      <c r="AM20" s="2"/>
      <c r="AN20" s="316"/>
      <c r="AO20" s="265"/>
      <c r="AP20" s="266"/>
      <c r="AQ20" s="308"/>
      <c r="AR20" s="308"/>
      <c r="AS20" s="308"/>
      <c r="AT20" s="308"/>
      <c r="AU20" s="308"/>
      <c r="AV20" s="285"/>
      <c r="AW20" s="285"/>
    </row>
    <row r="21" spans="1:49" ht="17.100000000000001" customHeight="1" x14ac:dyDescent="0.3">
      <c r="A21" s="286">
        <v>2</v>
      </c>
      <c r="B21" s="287">
        <v>0.47916666666666669</v>
      </c>
      <c r="C21" s="288"/>
      <c r="D21" s="292" t="str">
        <f>B4</f>
        <v>御坂SSS</v>
      </c>
      <c r="E21" s="292"/>
      <c r="F21" s="292"/>
      <c r="G21" s="292"/>
      <c r="H21" s="292"/>
      <c r="I21" s="293">
        <f t="shared" ref="I21" si="6">IF(L21:L22="","",(L21+L22))</f>
        <v>3</v>
      </c>
      <c r="J21" s="294"/>
      <c r="K21" s="297" t="s">
        <v>17</v>
      </c>
      <c r="L21" s="190">
        <v>2</v>
      </c>
      <c r="M21" s="190" t="s">
        <v>16</v>
      </c>
      <c r="N21" s="190">
        <v>0</v>
      </c>
      <c r="O21" s="297" t="s">
        <v>18</v>
      </c>
      <c r="P21" s="303">
        <f t="shared" ref="P21" si="7">IF(N21:N22="","",(N21+N22))</f>
        <v>0</v>
      </c>
      <c r="Q21" s="304"/>
      <c r="R21" s="300" t="str">
        <f>B6</f>
        <v>エルフシュリット一宮</v>
      </c>
      <c r="S21" s="282"/>
      <c r="T21" s="282"/>
      <c r="U21" s="282"/>
      <c r="V21" s="264"/>
      <c r="W21" s="302" t="str">
        <f>B8</f>
        <v>アロンドラFC</v>
      </c>
      <c r="X21" s="302" t="str">
        <f>B10</f>
        <v>FCヴァリエ都留</v>
      </c>
      <c r="Y21" s="19"/>
      <c r="Z21" s="286">
        <v>2</v>
      </c>
      <c r="AA21" s="287">
        <f>B21</f>
        <v>0.47916666666666669</v>
      </c>
      <c r="AB21" s="288"/>
      <c r="AC21" s="307" t="str">
        <f>D21</f>
        <v>御坂SSS</v>
      </c>
      <c r="AD21" s="307"/>
      <c r="AE21" s="307"/>
      <c r="AF21" s="307"/>
      <c r="AG21" s="307"/>
      <c r="AH21" s="309"/>
      <c r="AI21" s="310"/>
      <c r="AJ21" s="313" t="s">
        <v>17</v>
      </c>
      <c r="AK21" s="1"/>
      <c r="AL21" s="7" t="s">
        <v>16</v>
      </c>
      <c r="AM21" s="1"/>
      <c r="AN21" s="315" t="s">
        <v>18</v>
      </c>
      <c r="AO21" s="300"/>
      <c r="AP21" s="264"/>
      <c r="AQ21" s="307" t="str">
        <f>R21</f>
        <v>エルフシュリット一宮</v>
      </c>
      <c r="AR21" s="307"/>
      <c r="AS21" s="307"/>
      <c r="AT21" s="307"/>
      <c r="AU21" s="307"/>
      <c r="AV21" s="302" t="str">
        <f>W21</f>
        <v>アロンドラFC</v>
      </c>
      <c r="AW21" s="302" t="str">
        <f t="shared" ref="AW21" si="8">X21</f>
        <v>FCヴァリエ都留</v>
      </c>
    </row>
    <row r="22" spans="1:49" ht="17.100000000000001" customHeight="1" x14ac:dyDescent="0.3">
      <c r="A22" s="286"/>
      <c r="B22" s="289"/>
      <c r="C22" s="290"/>
      <c r="D22" s="292"/>
      <c r="E22" s="292"/>
      <c r="F22" s="292"/>
      <c r="G22" s="292"/>
      <c r="H22" s="292"/>
      <c r="I22" s="295"/>
      <c r="J22" s="296"/>
      <c r="K22" s="298"/>
      <c r="L22" s="191">
        <v>1</v>
      </c>
      <c r="M22" s="191" t="s">
        <v>16</v>
      </c>
      <c r="N22" s="191">
        <v>0</v>
      </c>
      <c r="O22" s="298"/>
      <c r="P22" s="305"/>
      <c r="Q22" s="306"/>
      <c r="R22" s="265"/>
      <c r="S22" s="283"/>
      <c r="T22" s="283"/>
      <c r="U22" s="283"/>
      <c r="V22" s="266"/>
      <c r="W22" s="285"/>
      <c r="X22" s="285"/>
      <c r="Y22" s="19"/>
      <c r="Z22" s="286"/>
      <c r="AA22" s="289"/>
      <c r="AB22" s="290"/>
      <c r="AC22" s="308"/>
      <c r="AD22" s="308"/>
      <c r="AE22" s="308"/>
      <c r="AF22" s="308"/>
      <c r="AG22" s="308"/>
      <c r="AH22" s="311"/>
      <c r="AI22" s="312"/>
      <c r="AJ22" s="314"/>
      <c r="AK22" s="2"/>
      <c r="AL22" s="8" t="s">
        <v>16</v>
      </c>
      <c r="AM22" s="2"/>
      <c r="AN22" s="316"/>
      <c r="AO22" s="265"/>
      <c r="AP22" s="266"/>
      <c r="AQ22" s="308"/>
      <c r="AR22" s="308"/>
      <c r="AS22" s="308"/>
      <c r="AT22" s="308"/>
      <c r="AU22" s="308"/>
      <c r="AV22" s="285"/>
      <c r="AW22" s="285"/>
    </row>
    <row r="23" spans="1:49" ht="17.100000000000001" customHeight="1" x14ac:dyDescent="0.3">
      <c r="A23" s="286">
        <v>3</v>
      </c>
      <c r="B23" s="287">
        <v>0.52083333333333337</v>
      </c>
      <c r="C23" s="288"/>
      <c r="D23" s="292" t="str">
        <f>B6</f>
        <v>エルフシュリット一宮</v>
      </c>
      <c r="E23" s="292"/>
      <c r="F23" s="292"/>
      <c r="G23" s="292"/>
      <c r="H23" s="292"/>
      <c r="I23" s="293">
        <f t="shared" ref="I23" si="9">IF(L23:L24="","",(L23+L24))</f>
        <v>2</v>
      </c>
      <c r="J23" s="294"/>
      <c r="K23" s="297" t="s">
        <v>17</v>
      </c>
      <c r="L23" s="190">
        <v>0</v>
      </c>
      <c r="M23" s="190" t="s">
        <v>16</v>
      </c>
      <c r="N23" s="190">
        <v>0</v>
      </c>
      <c r="O23" s="297" t="s">
        <v>18</v>
      </c>
      <c r="P23" s="303">
        <f t="shared" ref="P23" si="10">IF(N23:N24="","",(N23+N24))</f>
        <v>1</v>
      </c>
      <c r="Q23" s="304"/>
      <c r="R23" s="300" t="str">
        <f>B10</f>
        <v>FCヴァリエ都留</v>
      </c>
      <c r="S23" s="282"/>
      <c r="T23" s="282"/>
      <c r="U23" s="282"/>
      <c r="V23" s="264"/>
      <c r="W23" s="302" t="str">
        <f>B4</f>
        <v>御坂SSS</v>
      </c>
      <c r="X23" s="302" t="str">
        <f>B8</f>
        <v>アロンドラFC</v>
      </c>
      <c r="Y23" s="19"/>
      <c r="Z23" s="286">
        <v>3</v>
      </c>
      <c r="AA23" s="287">
        <f>B23</f>
        <v>0.52083333333333337</v>
      </c>
      <c r="AB23" s="288"/>
      <c r="AC23" s="307" t="str">
        <f>D23</f>
        <v>エルフシュリット一宮</v>
      </c>
      <c r="AD23" s="307"/>
      <c r="AE23" s="307"/>
      <c r="AF23" s="307"/>
      <c r="AG23" s="307"/>
      <c r="AH23" s="309"/>
      <c r="AI23" s="310"/>
      <c r="AJ23" s="313" t="s">
        <v>17</v>
      </c>
      <c r="AK23" s="1"/>
      <c r="AL23" s="7" t="s">
        <v>16</v>
      </c>
      <c r="AM23" s="1"/>
      <c r="AN23" s="315" t="s">
        <v>18</v>
      </c>
      <c r="AO23" s="300"/>
      <c r="AP23" s="264"/>
      <c r="AQ23" s="307" t="str">
        <f>R23</f>
        <v>FCヴァリエ都留</v>
      </c>
      <c r="AR23" s="307"/>
      <c r="AS23" s="307"/>
      <c r="AT23" s="307"/>
      <c r="AU23" s="307"/>
      <c r="AV23" s="302" t="str">
        <f>W23</f>
        <v>御坂SSS</v>
      </c>
      <c r="AW23" s="302" t="str">
        <f t="shared" ref="AW23" si="11">X23</f>
        <v>アロンドラFC</v>
      </c>
    </row>
    <row r="24" spans="1:49" ht="17.100000000000001" customHeight="1" x14ac:dyDescent="0.3">
      <c r="A24" s="286"/>
      <c r="B24" s="289"/>
      <c r="C24" s="290"/>
      <c r="D24" s="292"/>
      <c r="E24" s="292"/>
      <c r="F24" s="292"/>
      <c r="G24" s="292"/>
      <c r="H24" s="292"/>
      <c r="I24" s="295"/>
      <c r="J24" s="296"/>
      <c r="K24" s="298"/>
      <c r="L24" s="191">
        <v>2</v>
      </c>
      <c r="M24" s="191" t="s">
        <v>16</v>
      </c>
      <c r="N24" s="191">
        <v>1</v>
      </c>
      <c r="O24" s="298"/>
      <c r="P24" s="305"/>
      <c r="Q24" s="306"/>
      <c r="R24" s="265"/>
      <c r="S24" s="283"/>
      <c r="T24" s="283"/>
      <c r="U24" s="283"/>
      <c r="V24" s="266"/>
      <c r="W24" s="285"/>
      <c r="X24" s="285"/>
      <c r="Y24" s="19"/>
      <c r="Z24" s="286"/>
      <c r="AA24" s="289"/>
      <c r="AB24" s="290"/>
      <c r="AC24" s="308"/>
      <c r="AD24" s="308"/>
      <c r="AE24" s="308"/>
      <c r="AF24" s="308"/>
      <c r="AG24" s="308"/>
      <c r="AH24" s="311"/>
      <c r="AI24" s="312"/>
      <c r="AJ24" s="314"/>
      <c r="AK24" s="2"/>
      <c r="AL24" s="8" t="s">
        <v>16</v>
      </c>
      <c r="AM24" s="2"/>
      <c r="AN24" s="316"/>
      <c r="AO24" s="265"/>
      <c r="AP24" s="266"/>
      <c r="AQ24" s="308"/>
      <c r="AR24" s="308"/>
      <c r="AS24" s="308"/>
      <c r="AT24" s="308"/>
      <c r="AU24" s="308"/>
      <c r="AV24" s="285"/>
      <c r="AW24" s="285"/>
    </row>
    <row r="25" spans="1:49" ht="17.100000000000001" customHeight="1" x14ac:dyDescent="0.3">
      <c r="A25" s="286">
        <v>4</v>
      </c>
      <c r="B25" s="287">
        <v>0.5625</v>
      </c>
      <c r="C25" s="288"/>
      <c r="D25" s="292" t="str">
        <f>B4</f>
        <v>御坂SSS</v>
      </c>
      <c r="E25" s="292"/>
      <c r="F25" s="292"/>
      <c r="G25" s="292"/>
      <c r="H25" s="292"/>
      <c r="I25" s="293">
        <f t="shared" ref="I25" si="12">IF(L25:L26="","",(L25+L26))</f>
        <v>2</v>
      </c>
      <c r="J25" s="294"/>
      <c r="K25" s="317" t="s">
        <v>17</v>
      </c>
      <c r="L25" s="196">
        <v>1</v>
      </c>
      <c r="M25" s="196" t="s">
        <v>16</v>
      </c>
      <c r="N25" s="196">
        <v>1</v>
      </c>
      <c r="O25" s="317" t="s">
        <v>18</v>
      </c>
      <c r="P25" s="303">
        <f t="shared" ref="P25" si="13">IF(N25:N26="","",(N25+N26))</f>
        <v>3</v>
      </c>
      <c r="Q25" s="304"/>
      <c r="R25" s="300" t="str">
        <f>B8</f>
        <v>アロンドラFC</v>
      </c>
      <c r="S25" s="282"/>
      <c r="T25" s="282"/>
      <c r="U25" s="282"/>
      <c r="V25" s="264"/>
      <c r="W25" s="302" t="str">
        <f>B10</f>
        <v>FCヴァリエ都留</v>
      </c>
      <c r="X25" s="302" t="str">
        <f>B6</f>
        <v>エルフシュリット一宮</v>
      </c>
      <c r="Y25" s="19"/>
      <c r="Z25" s="286">
        <v>4</v>
      </c>
      <c r="AA25" s="287">
        <f>B25</f>
        <v>0.5625</v>
      </c>
      <c r="AB25" s="288"/>
      <c r="AC25" s="307" t="str">
        <f>D25</f>
        <v>御坂SSS</v>
      </c>
      <c r="AD25" s="307"/>
      <c r="AE25" s="307"/>
      <c r="AF25" s="307"/>
      <c r="AG25" s="307"/>
      <c r="AH25" s="318"/>
      <c r="AI25" s="319"/>
      <c r="AJ25" s="320" t="s">
        <v>17</v>
      </c>
      <c r="AK25" s="200"/>
      <c r="AL25" s="9" t="s">
        <v>16</v>
      </c>
      <c r="AM25" s="200"/>
      <c r="AN25" s="321" t="s">
        <v>18</v>
      </c>
      <c r="AO25" s="300"/>
      <c r="AP25" s="264"/>
      <c r="AQ25" s="307" t="str">
        <f>R25</f>
        <v>アロンドラFC</v>
      </c>
      <c r="AR25" s="307"/>
      <c r="AS25" s="307"/>
      <c r="AT25" s="307"/>
      <c r="AU25" s="307"/>
      <c r="AV25" s="302" t="str">
        <f>W25</f>
        <v>FCヴァリエ都留</v>
      </c>
      <c r="AW25" s="302" t="str">
        <f t="shared" ref="AW25" si="14">X25</f>
        <v>エルフシュリット一宮</v>
      </c>
    </row>
    <row r="26" spans="1:49" ht="17.100000000000001" customHeight="1" x14ac:dyDescent="0.3">
      <c r="A26" s="286"/>
      <c r="B26" s="289"/>
      <c r="C26" s="290"/>
      <c r="D26" s="292"/>
      <c r="E26" s="292"/>
      <c r="F26" s="292"/>
      <c r="G26" s="292"/>
      <c r="H26" s="292"/>
      <c r="I26" s="295"/>
      <c r="J26" s="296"/>
      <c r="K26" s="298"/>
      <c r="L26" s="191">
        <v>1</v>
      </c>
      <c r="M26" s="191" t="s">
        <v>16</v>
      </c>
      <c r="N26" s="191">
        <v>2</v>
      </c>
      <c r="O26" s="298"/>
      <c r="P26" s="305"/>
      <c r="Q26" s="306"/>
      <c r="R26" s="265"/>
      <c r="S26" s="283"/>
      <c r="T26" s="283"/>
      <c r="U26" s="283"/>
      <c r="V26" s="266"/>
      <c r="W26" s="285"/>
      <c r="X26" s="285"/>
      <c r="Y26" s="19"/>
      <c r="Z26" s="286"/>
      <c r="AA26" s="289"/>
      <c r="AB26" s="290"/>
      <c r="AC26" s="308"/>
      <c r="AD26" s="308"/>
      <c r="AE26" s="308"/>
      <c r="AF26" s="308"/>
      <c r="AG26" s="308"/>
      <c r="AH26" s="311"/>
      <c r="AI26" s="312"/>
      <c r="AJ26" s="314"/>
      <c r="AK26" s="2"/>
      <c r="AL26" s="8" t="s">
        <v>16</v>
      </c>
      <c r="AM26" s="2"/>
      <c r="AN26" s="316"/>
      <c r="AO26" s="265"/>
      <c r="AP26" s="266"/>
      <c r="AQ26" s="308"/>
      <c r="AR26" s="308"/>
      <c r="AS26" s="308"/>
      <c r="AT26" s="308"/>
      <c r="AU26" s="308"/>
      <c r="AV26" s="285"/>
      <c r="AW26" s="285"/>
    </row>
    <row r="27" spans="1:49" ht="17.100000000000001" customHeight="1" x14ac:dyDescent="0.3">
      <c r="A27" s="286"/>
      <c r="B27" s="287"/>
      <c r="C27" s="288"/>
      <c r="D27" s="308"/>
      <c r="E27" s="308"/>
      <c r="F27" s="308"/>
      <c r="G27" s="308"/>
      <c r="H27" s="308"/>
      <c r="I27" s="293"/>
      <c r="J27" s="294"/>
      <c r="K27" s="297"/>
      <c r="L27" s="190"/>
      <c r="M27" s="190"/>
      <c r="N27" s="190"/>
      <c r="O27" s="297"/>
      <c r="P27" s="297"/>
      <c r="Q27" s="322"/>
      <c r="R27" s="242"/>
      <c r="S27" s="243"/>
      <c r="T27" s="243"/>
      <c r="U27" s="243"/>
      <c r="V27" s="244"/>
      <c r="W27" s="302"/>
      <c r="X27" s="302"/>
      <c r="Y27" s="19"/>
      <c r="Z27" s="286"/>
      <c r="AA27" s="287"/>
      <c r="AB27" s="288"/>
      <c r="AC27" s="308"/>
      <c r="AD27" s="308"/>
      <c r="AE27" s="308"/>
      <c r="AF27" s="308"/>
      <c r="AG27" s="308"/>
      <c r="AH27" s="309"/>
      <c r="AI27" s="310"/>
      <c r="AJ27" s="313" t="s">
        <v>17</v>
      </c>
      <c r="AK27" s="1"/>
      <c r="AL27" s="7" t="s">
        <v>16</v>
      </c>
      <c r="AM27" s="1"/>
      <c r="AN27" s="315" t="s">
        <v>18</v>
      </c>
      <c r="AO27" s="300"/>
      <c r="AP27" s="264"/>
      <c r="AQ27" s="242"/>
      <c r="AR27" s="243"/>
      <c r="AS27" s="243"/>
      <c r="AT27" s="243"/>
      <c r="AU27" s="244"/>
      <c r="AV27" s="302"/>
      <c r="AW27" s="302"/>
    </row>
    <row r="28" spans="1:49" ht="17.100000000000001" customHeight="1" x14ac:dyDescent="0.3">
      <c r="A28" s="286"/>
      <c r="B28" s="289"/>
      <c r="C28" s="290"/>
      <c r="D28" s="308"/>
      <c r="E28" s="308"/>
      <c r="F28" s="308"/>
      <c r="G28" s="308"/>
      <c r="H28" s="308"/>
      <c r="I28" s="295"/>
      <c r="J28" s="296"/>
      <c r="K28" s="298"/>
      <c r="L28" s="191"/>
      <c r="M28" s="191"/>
      <c r="N28" s="191"/>
      <c r="O28" s="298"/>
      <c r="P28" s="298"/>
      <c r="Q28" s="323"/>
      <c r="R28" s="245"/>
      <c r="S28" s="246"/>
      <c r="T28" s="246"/>
      <c r="U28" s="246"/>
      <c r="V28" s="247"/>
      <c r="W28" s="285"/>
      <c r="X28" s="285"/>
      <c r="Y28" s="19"/>
      <c r="Z28" s="286"/>
      <c r="AA28" s="289"/>
      <c r="AB28" s="290"/>
      <c r="AC28" s="308"/>
      <c r="AD28" s="308"/>
      <c r="AE28" s="308"/>
      <c r="AF28" s="308"/>
      <c r="AG28" s="308"/>
      <c r="AH28" s="311"/>
      <c r="AI28" s="312"/>
      <c r="AJ28" s="314"/>
      <c r="AK28" s="2"/>
      <c r="AL28" s="8" t="s">
        <v>16</v>
      </c>
      <c r="AM28" s="2"/>
      <c r="AN28" s="316"/>
      <c r="AO28" s="265"/>
      <c r="AP28" s="266"/>
      <c r="AQ28" s="245"/>
      <c r="AR28" s="246"/>
      <c r="AS28" s="246"/>
      <c r="AT28" s="246"/>
      <c r="AU28" s="247"/>
      <c r="AV28" s="285"/>
      <c r="AW28" s="285"/>
    </row>
    <row r="29" spans="1:49" ht="17.100000000000001" customHeight="1" x14ac:dyDescent="0.25">
      <c r="A29" s="195"/>
      <c r="B29" s="51" t="s">
        <v>40</v>
      </c>
      <c r="C29" s="20"/>
      <c r="D29" s="10"/>
      <c r="E29" s="11"/>
      <c r="F29" s="11"/>
      <c r="G29" s="11"/>
      <c r="H29" s="11"/>
      <c r="I29" s="12"/>
      <c r="K29" s="14"/>
      <c r="M29" s="15"/>
      <c r="O29" s="14"/>
      <c r="P29" s="11"/>
      <c r="Z29" s="195"/>
      <c r="AA29" s="195"/>
      <c r="AB29" s="20"/>
      <c r="AC29" s="10"/>
      <c r="AD29" s="11"/>
      <c r="AE29" s="11"/>
      <c r="AF29" s="11"/>
      <c r="AG29" s="11"/>
      <c r="AH29" s="12"/>
      <c r="AJ29" s="14"/>
      <c r="AL29" s="15"/>
      <c r="AN29" s="14"/>
      <c r="AO29" s="11"/>
    </row>
    <row r="30" spans="1:49" ht="17.100000000000001" customHeight="1" x14ac:dyDescent="0.25">
      <c r="A30" s="200"/>
      <c r="B30" s="200"/>
      <c r="Z30" s="200"/>
      <c r="AA30" s="200"/>
    </row>
    <row r="31" spans="1:49" ht="17.100000000000001" customHeight="1" x14ac:dyDescent="0.25">
      <c r="A31" s="299" t="s">
        <v>0</v>
      </c>
      <c r="B31" s="301">
        <v>44339</v>
      </c>
      <c r="C31" s="244"/>
      <c r="D31" s="300" t="str">
        <f>D17</f>
        <v>O</v>
      </c>
      <c r="E31" s="282"/>
      <c r="F31" s="282" t="s">
        <v>10</v>
      </c>
      <c r="G31" s="282"/>
      <c r="H31" s="282"/>
      <c r="I31" s="37"/>
      <c r="J31" s="282" t="s">
        <v>26</v>
      </c>
      <c r="K31" s="282"/>
      <c r="L31" s="282"/>
      <c r="M31" s="282"/>
      <c r="N31" s="282" t="s">
        <v>247</v>
      </c>
      <c r="O31" s="282"/>
      <c r="P31" s="282"/>
      <c r="Q31" s="282"/>
      <c r="R31" s="282"/>
      <c r="S31" s="282"/>
      <c r="T31" s="282"/>
      <c r="U31" s="282"/>
      <c r="V31" s="264"/>
      <c r="W31" s="284" t="s">
        <v>25</v>
      </c>
      <c r="X31" s="261" t="s">
        <v>2</v>
      </c>
      <c r="Y31" s="19"/>
      <c r="Z31" s="299" t="s">
        <v>0</v>
      </c>
      <c r="AA31" s="242" t="s">
        <v>1</v>
      </c>
      <c r="AB31" s="244"/>
      <c r="AC31" s="300" t="str">
        <f>AC17</f>
        <v>O</v>
      </c>
      <c r="AD31" s="282"/>
      <c r="AE31" s="282" t="s">
        <v>10</v>
      </c>
      <c r="AF31" s="282"/>
      <c r="AG31" s="282"/>
      <c r="AH31" s="37"/>
      <c r="AI31" s="282" t="s">
        <v>26</v>
      </c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64"/>
      <c r="AV31" s="284" t="s">
        <v>25</v>
      </c>
      <c r="AW31" s="261" t="s">
        <v>2</v>
      </c>
    </row>
    <row r="32" spans="1:49" ht="17.100000000000001" customHeight="1" x14ac:dyDescent="0.25">
      <c r="A32" s="299"/>
      <c r="B32" s="245"/>
      <c r="C32" s="247"/>
      <c r="D32" s="265"/>
      <c r="E32" s="283"/>
      <c r="F32" s="283"/>
      <c r="G32" s="283"/>
      <c r="H32" s="283"/>
      <c r="I32" s="201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66"/>
      <c r="W32" s="285"/>
      <c r="X32" s="285"/>
      <c r="Y32" s="19"/>
      <c r="Z32" s="299"/>
      <c r="AA32" s="245"/>
      <c r="AB32" s="247"/>
      <c r="AC32" s="265"/>
      <c r="AD32" s="283"/>
      <c r="AE32" s="283"/>
      <c r="AF32" s="283"/>
      <c r="AG32" s="283"/>
      <c r="AH32" s="201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66"/>
      <c r="AV32" s="285"/>
      <c r="AW32" s="285"/>
    </row>
    <row r="33" spans="1:49" ht="17.100000000000001" customHeight="1" x14ac:dyDescent="0.3">
      <c r="A33" s="286">
        <v>1</v>
      </c>
      <c r="B33" s="287">
        <v>0.41666666666666669</v>
      </c>
      <c r="C33" s="288"/>
      <c r="D33" s="291" t="str">
        <f>B6</f>
        <v>エルフシュリット一宮</v>
      </c>
      <c r="E33" s="291"/>
      <c r="F33" s="291"/>
      <c r="G33" s="291"/>
      <c r="H33" s="291"/>
      <c r="I33" s="293" t="str">
        <f t="shared" ref="I33" si="15">IF(L33:L34="","",(L33+L34))</f>
        <v/>
      </c>
      <c r="J33" s="294"/>
      <c r="K33" s="297" t="s">
        <v>17</v>
      </c>
      <c r="L33" s="190"/>
      <c r="M33" s="190" t="s">
        <v>16</v>
      </c>
      <c r="N33" s="190"/>
      <c r="O33" s="297" t="s">
        <v>18</v>
      </c>
      <c r="P33" s="303" t="str">
        <f t="shared" ref="P33" si="16">IF(N33:N34="","",(N33+N34))</f>
        <v/>
      </c>
      <c r="Q33" s="304"/>
      <c r="R33" s="300" t="str">
        <f>B8</f>
        <v>アロンドラFC</v>
      </c>
      <c r="S33" s="282"/>
      <c r="T33" s="282"/>
      <c r="U33" s="282"/>
      <c r="V33" s="264"/>
      <c r="W33" s="302" t="str">
        <f>B4</f>
        <v>御坂SSS</v>
      </c>
      <c r="X33" s="302" t="str">
        <f>B10</f>
        <v>FCヴァリエ都留</v>
      </c>
      <c r="Y33" s="19"/>
      <c r="Z33" s="286">
        <v>1</v>
      </c>
      <c r="AA33" s="287">
        <v>0.41666666666666669</v>
      </c>
      <c r="AB33" s="288"/>
      <c r="AC33" s="307" t="str">
        <f>D33</f>
        <v>エルフシュリット一宮</v>
      </c>
      <c r="AD33" s="307"/>
      <c r="AE33" s="307"/>
      <c r="AF33" s="307"/>
      <c r="AG33" s="307"/>
      <c r="AH33" s="309"/>
      <c r="AI33" s="310"/>
      <c r="AJ33" s="313" t="s">
        <v>17</v>
      </c>
      <c r="AK33" s="1"/>
      <c r="AL33" s="7" t="s">
        <v>16</v>
      </c>
      <c r="AM33" s="1"/>
      <c r="AN33" s="315" t="s">
        <v>18</v>
      </c>
      <c r="AO33" s="300"/>
      <c r="AP33" s="264"/>
      <c r="AQ33" s="307" t="str">
        <f>R33</f>
        <v>アロンドラFC</v>
      </c>
      <c r="AR33" s="307"/>
      <c r="AS33" s="307"/>
      <c r="AT33" s="307"/>
      <c r="AU33" s="307"/>
      <c r="AV33" s="302" t="str">
        <f>W33</f>
        <v>御坂SSS</v>
      </c>
      <c r="AW33" s="302" t="str">
        <f t="shared" ref="AW33" si="17">X33</f>
        <v>FCヴァリエ都留</v>
      </c>
    </row>
    <row r="34" spans="1:49" ht="17.100000000000001" customHeight="1" x14ac:dyDescent="0.3">
      <c r="A34" s="286"/>
      <c r="B34" s="289"/>
      <c r="C34" s="290"/>
      <c r="D34" s="292"/>
      <c r="E34" s="292"/>
      <c r="F34" s="292"/>
      <c r="G34" s="292"/>
      <c r="H34" s="292"/>
      <c r="I34" s="295"/>
      <c r="J34" s="296"/>
      <c r="K34" s="298"/>
      <c r="L34" s="191"/>
      <c r="M34" s="191" t="s">
        <v>16</v>
      </c>
      <c r="N34" s="191"/>
      <c r="O34" s="298"/>
      <c r="P34" s="305"/>
      <c r="Q34" s="306"/>
      <c r="R34" s="265"/>
      <c r="S34" s="283"/>
      <c r="T34" s="283"/>
      <c r="U34" s="283"/>
      <c r="V34" s="266"/>
      <c r="W34" s="285"/>
      <c r="X34" s="285"/>
      <c r="Y34" s="19"/>
      <c r="Z34" s="286"/>
      <c r="AA34" s="289"/>
      <c r="AB34" s="290"/>
      <c r="AC34" s="308"/>
      <c r="AD34" s="308"/>
      <c r="AE34" s="308"/>
      <c r="AF34" s="308"/>
      <c r="AG34" s="308"/>
      <c r="AH34" s="311"/>
      <c r="AI34" s="312"/>
      <c r="AJ34" s="314"/>
      <c r="AK34" s="2"/>
      <c r="AL34" s="8" t="s">
        <v>16</v>
      </c>
      <c r="AM34" s="2"/>
      <c r="AN34" s="316"/>
      <c r="AO34" s="265"/>
      <c r="AP34" s="266"/>
      <c r="AQ34" s="308"/>
      <c r="AR34" s="308"/>
      <c r="AS34" s="308"/>
      <c r="AT34" s="308"/>
      <c r="AU34" s="308"/>
      <c r="AV34" s="285"/>
      <c r="AW34" s="285"/>
    </row>
    <row r="35" spans="1:49" ht="17.100000000000001" customHeight="1" x14ac:dyDescent="0.3">
      <c r="A35" s="286">
        <v>2</v>
      </c>
      <c r="B35" s="287">
        <v>0.45833333333333331</v>
      </c>
      <c r="C35" s="288"/>
      <c r="D35" s="292" t="str">
        <f>B4</f>
        <v>御坂SSS</v>
      </c>
      <c r="E35" s="292"/>
      <c r="F35" s="292"/>
      <c r="G35" s="292"/>
      <c r="H35" s="292"/>
      <c r="I35" s="293" t="str">
        <f t="shared" ref="I35" si="18">IF(L35:L36="","",(L35+L36))</f>
        <v/>
      </c>
      <c r="J35" s="294"/>
      <c r="K35" s="297" t="s">
        <v>17</v>
      </c>
      <c r="L35" s="190"/>
      <c r="M35" s="190" t="s">
        <v>16</v>
      </c>
      <c r="N35" s="190"/>
      <c r="O35" s="297" t="s">
        <v>18</v>
      </c>
      <c r="P35" s="303" t="str">
        <f t="shared" ref="P35" si="19">IF(N35:N36="","",(N35+N36))</f>
        <v/>
      </c>
      <c r="Q35" s="304"/>
      <c r="R35" s="300" t="str">
        <f>B10</f>
        <v>FCヴァリエ都留</v>
      </c>
      <c r="S35" s="282"/>
      <c r="T35" s="282"/>
      <c r="U35" s="282"/>
      <c r="V35" s="264"/>
      <c r="W35" s="302" t="str">
        <f>B6</f>
        <v>エルフシュリット一宮</v>
      </c>
      <c r="X35" s="302" t="str">
        <f>B8</f>
        <v>アロンドラFC</v>
      </c>
      <c r="Y35" s="19"/>
      <c r="Z35" s="286">
        <v>2</v>
      </c>
      <c r="AA35" s="287">
        <v>0.45833333333333331</v>
      </c>
      <c r="AB35" s="288"/>
      <c r="AC35" s="307" t="str">
        <f>D35</f>
        <v>御坂SSS</v>
      </c>
      <c r="AD35" s="307"/>
      <c r="AE35" s="307"/>
      <c r="AF35" s="307"/>
      <c r="AG35" s="307"/>
      <c r="AH35" s="309"/>
      <c r="AI35" s="310"/>
      <c r="AJ35" s="313" t="s">
        <v>17</v>
      </c>
      <c r="AK35" s="1"/>
      <c r="AL35" s="7" t="s">
        <v>16</v>
      </c>
      <c r="AM35" s="1"/>
      <c r="AN35" s="315" t="s">
        <v>18</v>
      </c>
      <c r="AO35" s="300"/>
      <c r="AP35" s="264"/>
      <c r="AQ35" s="307" t="str">
        <f>R35</f>
        <v>FCヴァリエ都留</v>
      </c>
      <c r="AR35" s="307"/>
      <c r="AS35" s="307"/>
      <c r="AT35" s="307"/>
      <c r="AU35" s="307"/>
      <c r="AV35" s="302" t="str">
        <f>W35</f>
        <v>エルフシュリット一宮</v>
      </c>
      <c r="AW35" s="302" t="str">
        <f t="shared" ref="AW35" si="20">X35</f>
        <v>アロンドラFC</v>
      </c>
    </row>
    <row r="36" spans="1:49" ht="17.100000000000001" customHeight="1" x14ac:dyDescent="0.3">
      <c r="A36" s="286"/>
      <c r="B36" s="289"/>
      <c r="C36" s="290"/>
      <c r="D36" s="292"/>
      <c r="E36" s="292"/>
      <c r="F36" s="292"/>
      <c r="G36" s="292"/>
      <c r="H36" s="292"/>
      <c r="I36" s="295"/>
      <c r="J36" s="296"/>
      <c r="K36" s="298"/>
      <c r="L36" s="191"/>
      <c r="M36" s="191" t="s">
        <v>16</v>
      </c>
      <c r="N36" s="191"/>
      <c r="O36" s="298"/>
      <c r="P36" s="305"/>
      <c r="Q36" s="306"/>
      <c r="R36" s="265"/>
      <c r="S36" s="283"/>
      <c r="T36" s="283"/>
      <c r="U36" s="283"/>
      <c r="V36" s="266"/>
      <c r="W36" s="285"/>
      <c r="X36" s="285"/>
      <c r="Y36" s="19"/>
      <c r="Z36" s="286"/>
      <c r="AA36" s="289"/>
      <c r="AB36" s="290"/>
      <c r="AC36" s="308"/>
      <c r="AD36" s="308"/>
      <c r="AE36" s="308"/>
      <c r="AF36" s="308"/>
      <c r="AG36" s="308"/>
      <c r="AH36" s="311"/>
      <c r="AI36" s="312"/>
      <c r="AJ36" s="314"/>
      <c r="AK36" s="2"/>
      <c r="AL36" s="8" t="s">
        <v>16</v>
      </c>
      <c r="AM36" s="2"/>
      <c r="AN36" s="316"/>
      <c r="AO36" s="265"/>
      <c r="AP36" s="266"/>
      <c r="AQ36" s="308"/>
      <c r="AR36" s="308"/>
      <c r="AS36" s="308"/>
      <c r="AT36" s="308"/>
      <c r="AU36" s="308"/>
      <c r="AV36" s="285"/>
      <c r="AW36" s="285"/>
    </row>
    <row r="37" spans="1:49" ht="17.100000000000001" customHeight="1" x14ac:dyDescent="0.3">
      <c r="A37" s="286">
        <v>3</v>
      </c>
      <c r="B37" s="287"/>
      <c r="C37" s="288"/>
      <c r="D37" s="308"/>
      <c r="E37" s="308"/>
      <c r="F37" s="308"/>
      <c r="G37" s="308"/>
      <c r="H37" s="308"/>
      <c r="I37" s="293"/>
      <c r="J37" s="294"/>
      <c r="K37" s="297" t="s">
        <v>17</v>
      </c>
      <c r="L37" s="190"/>
      <c r="M37" s="190" t="s">
        <v>16</v>
      </c>
      <c r="N37" s="190"/>
      <c r="O37" s="297" t="s">
        <v>18</v>
      </c>
      <c r="P37" s="297"/>
      <c r="Q37" s="322"/>
      <c r="R37" s="242"/>
      <c r="S37" s="243"/>
      <c r="T37" s="243"/>
      <c r="U37" s="243"/>
      <c r="V37" s="244"/>
      <c r="W37" s="302"/>
      <c r="X37" s="302"/>
      <c r="Y37" s="19"/>
      <c r="Z37" s="286">
        <v>3</v>
      </c>
      <c r="AA37" s="287">
        <v>0.5</v>
      </c>
      <c r="AB37" s="288"/>
      <c r="AC37" s="308"/>
      <c r="AD37" s="308"/>
      <c r="AE37" s="308"/>
      <c r="AF37" s="308"/>
      <c r="AG37" s="308"/>
      <c r="AH37" s="309"/>
      <c r="AI37" s="310"/>
      <c r="AJ37" s="313" t="s">
        <v>17</v>
      </c>
      <c r="AK37" s="1"/>
      <c r="AL37" s="7" t="s">
        <v>16</v>
      </c>
      <c r="AM37" s="1"/>
      <c r="AN37" s="315" t="s">
        <v>18</v>
      </c>
      <c r="AO37" s="300"/>
      <c r="AP37" s="264"/>
      <c r="AQ37" s="242"/>
      <c r="AR37" s="243"/>
      <c r="AS37" s="243"/>
      <c r="AT37" s="243"/>
      <c r="AU37" s="244"/>
      <c r="AV37" s="302"/>
      <c r="AW37" s="302"/>
    </row>
    <row r="38" spans="1:49" ht="17.100000000000001" customHeight="1" x14ac:dyDescent="0.3">
      <c r="A38" s="286"/>
      <c r="B38" s="289"/>
      <c r="C38" s="290"/>
      <c r="D38" s="308"/>
      <c r="E38" s="308"/>
      <c r="F38" s="308"/>
      <c r="G38" s="308"/>
      <c r="H38" s="308"/>
      <c r="I38" s="295"/>
      <c r="J38" s="296"/>
      <c r="K38" s="298"/>
      <c r="L38" s="191"/>
      <c r="M38" s="191" t="s">
        <v>16</v>
      </c>
      <c r="N38" s="191"/>
      <c r="O38" s="298"/>
      <c r="P38" s="298"/>
      <c r="Q38" s="323"/>
      <c r="R38" s="245"/>
      <c r="S38" s="246"/>
      <c r="T38" s="246"/>
      <c r="U38" s="246"/>
      <c r="V38" s="247"/>
      <c r="W38" s="285"/>
      <c r="X38" s="285"/>
      <c r="Y38" s="19"/>
      <c r="Z38" s="286"/>
      <c r="AA38" s="289"/>
      <c r="AB38" s="290"/>
      <c r="AC38" s="308"/>
      <c r="AD38" s="308"/>
      <c r="AE38" s="308"/>
      <c r="AF38" s="308"/>
      <c r="AG38" s="308"/>
      <c r="AH38" s="311"/>
      <c r="AI38" s="312"/>
      <c r="AJ38" s="314"/>
      <c r="AK38" s="2"/>
      <c r="AL38" s="8" t="s">
        <v>16</v>
      </c>
      <c r="AM38" s="2"/>
      <c r="AN38" s="316"/>
      <c r="AO38" s="265"/>
      <c r="AP38" s="266"/>
      <c r="AQ38" s="245"/>
      <c r="AR38" s="246"/>
      <c r="AS38" s="246"/>
      <c r="AT38" s="246"/>
      <c r="AU38" s="247"/>
      <c r="AV38" s="285"/>
      <c r="AW38" s="285"/>
    </row>
    <row r="39" spans="1:49" ht="17.100000000000001" customHeight="1" x14ac:dyDescent="0.3">
      <c r="A39" s="286">
        <v>4</v>
      </c>
      <c r="B39" s="287"/>
      <c r="C39" s="288"/>
      <c r="D39" s="308"/>
      <c r="E39" s="308"/>
      <c r="F39" s="308"/>
      <c r="G39" s="308"/>
      <c r="H39" s="308"/>
      <c r="I39" s="324"/>
      <c r="J39" s="325"/>
      <c r="K39" s="317" t="s">
        <v>17</v>
      </c>
      <c r="L39" s="196"/>
      <c r="M39" s="196" t="s">
        <v>16</v>
      </c>
      <c r="N39" s="196"/>
      <c r="O39" s="317" t="s">
        <v>18</v>
      </c>
      <c r="P39" s="297"/>
      <c r="Q39" s="322"/>
      <c r="R39" s="242"/>
      <c r="S39" s="243"/>
      <c r="T39" s="243"/>
      <c r="U39" s="243"/>
      <c r="V39" s="244"/>
      <c r="W39" s="302"/>
      <c r="X39" s="302"/>
      <c r="Y39" s="19"/>
      <c r="Z39" s="286">
        <v>4</v>
      </c>
      <c r="AA39" s="287">
        <v>0.54166666666666663</v>
      </c>
      <c r="AB39" s="288"/>
      <c r="AC39" s="308"/>
      <c r="AD39" s="308"/>
      <c r="AE39" s="308"/>
      <c r="AF39" s="308"/>
      <c r="AG39" s="308"/>
      <c r="AH39" s="318"/>
      <c r="AI39" s="319"/>
      <c r="AJ39" s="320" t="s">
        <v>17</v>
      </c>
      <c r="AK39" s="200"/>
      <c r="AL39" s="9" t="s">
        <v>16</v>
      </c>
      <c r="AM39" s="200"/>
      <c r="AN39" s="321" t="s">
        <v>18</v>
      </c>
      <c r="AO39" s="300"/>
      <c r="AP39" s="264"/>
      <c r="AQ39" s="242"/>
      <c r="AR39" s="243"/>
      <c r="AS39" s="243"/>
      <c r="AT39" s="243"/>
      <c r="AU39" s="244"/>
      <c r="AV39" s="302"/>
      <c r="AW39" s="302"/>
    </row>
    <row r="40" spans="1:49" ht="17.100000000000001" customHeight="1" x14ac:dyDescent="0.3">
      <c r="A40" s="286"/>
      <c r="B40" s="289"/>
      <c r="C40" s="290"/>
      <c r="D40" s="308"/>
      <c r="E40" s="308"/>
      <c r="F40" s="308"/>
      <c r="G40" s="308"/>
      <c r="H40" s="308"/>
      <c r="I40" s="295"/>
      <c r="J40" s="296"/>
      <c r="K40" s="298"/>
      <c r="L40" s="191"/>
      <c r="M40" s="191" t="s">
        <v>16</v>
      </c>
      <c r="N40" s="191"/>
      <c r="O40" s="298"/>
      <c r="P40" s="298"/>
      <c r="Q40" s="323"/>
      <c r="R40" s="245"/>
      <c r="S40" s="246"/>
      <c r="T40" s="246"/>
      <c r="U40" s="246"/>
      <c r="V40" s="247"/>
      <c r="W40" s="285"/>
      <c r="X40" s="285"/>
      <c r="Y40" s="19"/>
      <c r="Z40" s="286"/>
      <c r="AA40" s="289"/>
      <c r="AB40" s="290"/>
      <c r="AC40" s="308"/>
      <c r="AD40" s="308"/>
      <c r="AE40" s="308"/>
      <c r="AF40" s="308"/>
      <c r="AG40" s="308"/>
      <c r="AH40" s="311"/>
      <c r="AI40" s="312"/>
      <c r="AJ40" s="314"/>
      <c r="AK40" s="2"/>
      <c r="AL40" s="8" t="s">
        <v>16</v>
      </c>
      <c r="AM40" s="2"/>
      <c r="AN40" s="316"/>
      <c r="AO40" s="265"/>
      <c r="AP40" s="266"/>
      <c r="AQ40" s="245"/>
      <c r="AR40" s="246"/>
      <c r="AS40" s="246"/>
      <c r="AT40" s="246"/>
      <c r="AU40" s="247"/>
      <c r="AV40" s="285"/>
      <c r="AW40" s="285"/>
    </row>
    <row r="41" spans="1:49" ht="17.100000000000001" customHeight="1" x14ac:dyDescent="0.3">
      <c r="A41" s="286">
        <v>5</v>
      </c>
      <c r="B41" s="287"/>
      <c r="C41" s="288"/>
      <c r="D41" s="308"/>
      <c r="E41" s="308"/>
      <c r="F41" s="308"/>
      <c r="G41" s="308"/>
      <c r="H41" s="308"/>
      <c r="I41" s="293"/>
      <c r="J41" s="294"/>
      <c r="K41" s="297"/>
      <c r="L41" s="190"/>
      <c r="M41" s="190"/>
      <c r="N41" s="190"/>
      <c r="O41" s="297"/>
      <c r="P41" s="297"/>
      <c r="Q41" s="322"/>
      <c r="R41" s="242"/>
      <c r="S41" s="243"/>
      <c r="T41" s="243"/>
      <c r="U41" s="243"/>
      <c r="V41" s="244"/>
      <c r="W41" s="302"/>
      <c r="X41" s="302"/>
      <c r="Y41" s="19"/>
      <c r="Z41" s="286"/>
      <c r="AA41" s="287"/>
      <c r="AB41" s="288"/>
      <c r="AC41" s="308"/>
      <c r="AD41" s="308"/>
      <c r="AE41" s="308"/>
      <c r="AF41" s="308"/>
      <c r="AG41" s="308"/>
      <c r="AH41" s="309"/>
      <c r="AI41" s="310"/>
      <c r="AJ41" s="313" t="s">
        <v>17</v>
      </c>
      <c r="AK41" s="1"/>
      <c r="AL41" s="7" t="s">
        <v>16</v>
      </c>
      <c r="AM41" s="1"/>
      <c r="AN41" s="315" t="s">
        <v>18</v>
      </c>
      <c r="AO41" s="300"/>
      <c r="AP41" s="264"/>
      <c r="AQ41" s="242"/>
      <c r="AR41" s="243"/>
      <c r="AS41" s="243"/>
      <c r="AT41" s="243"/>
      <c r="AU41" s="244"/>
      <c r="AV41" s="302"/>
      <c r="AW41" s="302"/>
    </row>
    <row r="42" spans="1:49" ht="17.100000000000001" customHeight="1" x14ac:dyDescent="0.3">
      <c r="A42" s="286"/>
      <c r="B42" s="289"/>
      <c r="C42" s="290"/>
      <c r="D42" s="308"/>
      <c r="E42" s="308"/>
      <c r="F42" s="308"/>
      <c r="G42" s="308"/>
      <c r="H42" s="308"/>
      <c r="I42" s="295"/>
      <c r="J42" s="296"/>
      <c r="K42" s="298"/>
      <c r="L42" s="191"/>
      <c r="M42" s="191"/>
      <c r="N42" s="191"/>
      <c r="O42" s="298"/>
      <c r="P42" s="298"/>
      <c r="Q42" s="323"/>
      <c r="R42" s="245"/>
      <c r="S42" s="246"/>
      <c r="T42" s="246"/>
      <c r="U42" s="246"/>
      <c r="V42" s="247"/>
      <c r="W42" s="285"/>
      <c r="X42" s="285"/>
      <c r="Y42" s="19"/>
      <c r="Z42" s="286"/>
      <c r="AA42" s="289"/>
      <c r="AB42" s="290"/>
      <c r="AC42" s="308"/>
      <c r="AD42" s="308"/>
      <c r="AE42" s="308"/>
      <c r="AF42" s="308"/>
      <c r="AG42" s="308"/>
      <c r="AH42" s="311"/>
      <c r="AI42" s="312"/>
      <c r="AJ42" s="314"/>
      <c r="AK42" s="2"/>
      <c r="AL42" s="8" t="s">
        <v>16</v>
      </c>
      <c r="AM42" s="2"/>
      <c r="AN42" s="316"/>
      <c r="AO42" s="265"/>
      <c r="AP42" s="266"/>
      <c r="AQ42" s="245"/>
      <c r="AR42" s="246"/>
      <c r="AS42" s="246"/>
      <c r="AT42" s="246"/>
      <c r="AU42" s="247"/>
      <c r="AV42" s="285"/>
      <c r="AW42" s="285"/>
    </row>
    <row r="44" spans="1:49" ht="14.25" x14ac:dyDescent="0.25">
      <c r="B44" s="195"/>
      <c r="C44" s="28"/>
      <c r="D44" s="16"/>
      <c r="E44" s="16"/>
      <c r="F44" s="16"/>
      <c r="G44" s="16"/>
      <c r="H44" s="16"/>
      <c r="I44" s="193"/>
      <c r="J44" s="193"/>
      <c r="K44" s="194"/>
      <c r="L44" s="200"/>
      <c r="M44" s="9"/>
      <c r="N44" s="200"/>
      <c r="O44" s="195"/>
      <c r="P44" s="50"/>
      <c r="Q44" s="19"/>
      <c r="R44" s="19"/>
      <c r="S44" s="19"/>
      <c r="T44" s="19"/>
      <c r="U44" s="19"/>
      <c r="V44" s="19"/>
      <c r="W44" s="19"/>
      <c r="AA44" s="195"/>
      <c r="AB44" s="28"/>
      <c r="AC44" s="16"/>
      <c r="AD44" s="16"/>
      <c r="AE44" s="16"/>
      <c r="AF44" s="16"/>
      <c r="AG44" s="16"/>
      <c r="AH44" s="193"/>
      <c r="AI44" s="193"/>
      <c r="AJ44" s="194"/>
      <c r="AK44" s="200"/>
      <c r="AL44" s="9"/>
      <c r="AM44" s="200"/>
      <c r="AN44" s="195"/>
      <c r="AO44" s="50"/>
      <c r="AP44" s="19"/>
      <c r="AQ44" s="19"/>
      <c r="AR44" s="19"/>
      <c r="AS44" s="19"/>
      <c r="AT44" s="19"/>
      <c r="AU44" s="19"/>
      <c r="AV44" s="19"/>
    </row>
    <row r="45" spans="1:49" ht="14.25" x14ac:dyDescent="0.25">
      <c r="B45" s="195"/>
      <c r="C45" s="14"/>
      <c r="D45" s="11"/>
      <c r="E45" s="11"/>
      <c r="F45" s="11"/>
      <c r="G45" s="11"/>
      <c r="H45" s="11"/>
      <c r="K45" s="14"/>
      <c r="M45" s="15"/>
      <c r="O45" s="14"/>
      <c r="P45" s="11"/>
      <c r="Q45" s="11"/>
      <c r="R45" s="11"/>
      <c r="S45" s="11"/>
      <c r="T45" s="11"/>
      <c r="U45" s="11"/>
      <c r="V45" s="21"/>
      <c r="W45" s="21"/>
      <c r="AA45" s="195"/>
      <c r="AB45" s="14"/>
      <c r="AC45" s="11"/>
      <c r="AD45" s="11"/>
      <c r="AE45" s="11"/>
      <c r="AF45" s="11"/>
      <c r="AG45" s="11"/>
      <c r="AJ45" s="14"/>
      <c r="AL45" s="15"/>
      <c r="AN45" s="14"/>
      <c r="AO45" s="11"/>
      <c r="AP45" s="11"/>
      <c r="AQ45" s="11"/>
      <c r="AR45" s="11"/>
      <c r="AS45" s="11"/>
      <c r="AT45" s="11"/>
      <c r="AU45" s="21"/>
      <c r="AV45" s="21"/>
    </row>
    <row r="46" spans="1:49" ht="13.5" customHeight="1" x14ac:dyDescent="0.25">
      <c r="B46" s="195"/>
      <c r="C46" s="20"/>
      <c r="D46" s="10"/>
      <c r="E46" s="11"/>
      <c r="F46" s="11"/>
      <c r="G46" s="11"/>
      <c r="H46" s="11"/>
      <c r="I46" s="12"/>
      <c r="K46" s="14"/>
      <c r="M46" s="15"/>
      <c r="O46" s="14"/>
      <c r="P46" s="11"/>
      <c r="Q46" s="11"/>
      <c r="R46" s="11"/>
      <c r="S46" s="11"/>
      <c r="T46" s="11"/>
      <c r="U46" s="11"/>
      <c r="V46" s="11"/>
      <c r="W46" s="11"/>
      <c r="AA46" s="195"/>
      <c r="AB46" s="20"/>
      <c r="AC46" s="10"/>
      <c r="AD46" s="11"/>
      <c r="AE46" s="11"/>
      <c r="AF46" s="11"/>
      <c r="AG46" s="11"/>
      <c r="AH46" s="12"/>
      <c r="AJ46" s="14"/>
      <c r="AL46" s="15"/>
      <c r="AN46" s="14"/>
      <c r="AO46" s="11"/>
      <c r="AP46" s="11"/>
      <c r="AQ46" s="11"/>
      <c r="AR46" s="11"/>
      <c r="AS46" s="11"/>
      <c r="AT46" s="11"/>
      <c r="AU46" s="11"/>
      <c r="AV46" s="11"/>
    </row>
    <row r="47" spans="1:49" ht="14.25" x14ac:dyDescent="0.25">
      <c r="B47" s="195"/>
      <c r="C47" s="29"/>
      <c r="D47" s="30"/>
      <c r="E47" s="21"/>
      <c r="F47" s="21"/>
      <c r="G47" s="21"/>
      <c r="H47" s="21"/>
      <c r="I47" s="31"/>
      <c r="J47" s="22"/>
      <c r="K47" s="23"/>
      <c r="M47" s="15"/>
      <c r="O47" s="14"/>
      <c r="P47" s="21"/>
      <c r="Q47" s="21"/>
      <c r="R47" s="21"/>
      <c r="S47" s="21"/>
      <c r="T47" s="21"/>
      <c r="U47" s="21"/>
      <c r="V47" s="21"/>
      <c r="W47" s="21"/>
      <c r="AA47" s="195"/>
      <c r="AB47" s="29"/>
      <c r="AC47" s="30"/>
      <c r="AD47" s="21"/>
      <c r="AE47" s="21"/>
      <c r="AF47" s="21"/>
      <c r="AG47" s="21"/>
      <c r="AH47" s="31"/>
      <c r="AI47" s="22"/>
      <c r="AJ47" s="23"/>
      <c r="AL47" s="15"/>
      <c r="AN47" s="14"/>
      <c r="AO47" s="21"/>
      <c r="AP47" s="21"/>
      <c r="AQ47" s="21"/>
      <c r="AR47" s="21"/>
      <c r="AS47" s="21"/>
      <c r="AT47" s="21"/>
      <c r="AU47" s="21"/>
      <c r="AV47" s="21"/>
    </row>
    <row r="48" spans="1:49" ht="14.25" x14ac:dyDescent="0.25">
      <c r="B48" s="195"/>
      <c r="C48" s="24"/>
      <c r="D48" s="21"/>
      <c r="E48" s="21"/>
      <c r="F48" s="21"/>
      <c r="G48" s="21"/>
      <c r="H48" s="21"/>
      <c r="I48" s="22"/>
      <c r="J48" s="22"/>
      <c r="K48" s="23"/>
      <c r="M48" s="15"/>
      <c r="O48" s="14"/>
      <c r="P48" s="21"/>
      <c r="Q48" s="21"/>
      <c r="R48" s="21"/>
      <c r="S48" s="21"/>
      <c r="T48" s="21"/>
      <c r="U48" s="21"/>
      <c r="V48" s="21"/>
      <c r="W48" s="21"/>
      <c r="AA48" s="195"/>
      <c r="AB48" s="24"/>
      <c r="AC48" s="21"/>
      <c r="AD48" s="21"/>
      <c r="AE48" s="21"/>
      <c r="AF48" s="21"/>
      <c r="AG48" s="21"/>
      <c r="AH48" s="22"/>
      <c r="AI48" s="22"/>
      <c r="AJ48" s="23"/>
      <c r="AL48" s="15"/>
      <c r="AN48" s="14"/>
      <c r="AO48" s="21"/>
      <c r="AP48" s="21"/>
      <c r="AQ48" s="21"/>
      <c r="AR48" s="21"/>
      <c r="AS48" s="21"/>
      <c r="AT48" s="21"/>
      <c r="AU48" s="21"/>
      <c r="AV48" s="21"/>
    </row>
    <row r="49" spans="2:48" ht="14.25" x14ac:dyDescent="0.25">
      <c r="B49" s="195"/>
      <c r="C49" s="29"/>
      <c r="D49" s="30"/>
      <c r="E49" s="21"/>
      <c r="F49" s="21"/>
      <c r="G49" s="21"/>
      <c r="H49" s="21"/>
      <c r="I49" s="31"/>
      <c r="J49" s="22"/>
      <c r="K49" s="23"/>
      <c r="M49" s="15"/>
      <c r="O49" s="14"/>
      <c r="P49" s="21"/>
      <c r="Q49" s="21"/>
      <c r="R49" s="21"/>
      <c r="S49" s="21"/>
      <c r="T49" s="21"/>
      <c r="U49" s="21"/>
      <c r="V49" s="21"/>
      <c r="W49" s="21"/>
      <c r="AA49" s="195"/>
      <c r="AB49" s="29"/>
      <c r="AC49" s="30"/>
      <c r="AD49" s="21"/>
      <c r="AE49" s="21"/>
      <c r="AF49" s="21"/>
      <c r="AG49" s="21"/>
      <c r="AH49" s="31"/>
      <c r="AI49" s="22"/>
      <c r="AJ49" s="23"/>
      <c r="AL49" s="15"/>
      <c r="AN49" s="14"/>
      <c r="AO49" s="21"/>
      <c r="AP49" s="21"/>
      <c r="AQ49" s="21"/>
      <c r="AR49" s="21"/>
      <c r="AS49" s="21"/>
      <c r="AT49" s="21"/>
      <c r="AU49" s="21"/>
      <c r="AV49" s="21"/>
    </row>
    <row r="50" spans="2:48" ht="14.25" x14ac:dyDescent="0.25">
      <c r="B50" s="195"/>
      <c r="C50" s="24"/>
      <c r="D50" s="21"/>
      <c r="E50" s="21"/>
      <c r="F50" s="21"/>
      <c r="G50" s="21"/>
      <c r="H50" s="21"/>
      <c r="I50" s="22"/>
      <c r="J50" s="22"/>
      <c r="K50" s="23"/>
      <c r="M50" s="15"/>
      <c r="O50" s="14"/>
      <c r="P50" s="21"/>
      <c r="Q50" s="21"/>
      <c r="R50" s="21"/>
      <c r="S50" s="21"/>
      <c r="T50" s="21"/>
      <c r="U50" s="21"/>
      <c r="V50" s="21"/>
      <c r="W50" s="21"/>
      <c r="AA50" s="195"/>
      <c r="AB50" s="24"/>
      <c r="AC50" s="21"/>
      <c r="AD50" s="21"/>
      <c r="AE50" s="21"/>
      <c r="AF50" s="21"/>
      <c r="AG50" s="21"/>
      <c r="AH50" s="22"/>
      <c r="AI50" s="22"/>
      <c r="AJ50" s="23"/>
      <c r="AL50" s="15"/>
      <c r="AN50" s="14"/>
      <c r="AO50" s="21"/>
      <c r="AP50" s="21"/>
      <c r="AQ50" s="21"/>
      <c r="AR50" s="21"/>
      <c r="AS50" s="21"/>
      <c r="AT50" s="21"/>
      <c r="AU50" s="21"/>
      <c r="AV50" s="21"/>
    </row>
  </sheetData>
  <mergeCells count="361">
    <mergeCell ref="A1:B1"/>
    <mergeCell ref="C1:E1"/>
    <mergeCell ref="Z1:AA1"/>
    <mergeCell ref="AB1:AD1"/>
    <mergeCell ref="B2:C3"/>
    <mergeCell ref="D2:F3"/>
    <mergeCell ref="G2:I3"/>
    <mergeCell ref="J2:L3"/>
    <mergeCell ref="M2:O3"/>
    <mergeCell ref="P2:R3"/>
    <mergeCell ref="AI2:AK3"/>
    <mergeCell ref="AL2:AN3"/>
    <mergeCell ref="AO2:AQ3"/>
    <mergeCell ref="AR2:AS3"/>
    <mergeCell ref="AT2:AU3"/>
    <mergeCell ref="AW2:AW3"/>
    <mergeCell ref="S2:T3"/>
    <mergeCell ref="U2:V3"/>
    <mergeCell ref="X2:X3"/>
    <mergeCell ref="AA2:AB3"/>
    <mergeCell ref="AC2:AE3"/>
    <mergeCell ref="AF2:AH3"/>
    <mergeCell ref="X6:X7"/>
    <mergeCell ref="Y6:Y7"/>
    <mergeCell ref="AO4:AQ5"/>
    <mergeCell ref="AR4:AS5"/>
    <mergeCell ref="AT4:AU5"/>
    <mergeCell ref="AV4:AV5"/>
    <mergeCell ref="AW4:AW5"/>
    <mergeCell ref="G5:I5"/>
    <mergeCell ref="J5:L5"/>
    <mergeCell ref="M5:O5"/>
    <mergeCell ref="AF5:AH5"/>
    <mergeCell ref="AI5:AK5"/>
    <mergeCell ref="W4:W5"/>
    <mergeCell ref="X4:X5"/>
    <mergeCell ref="Y4:Y5"/>
    <mergeCell ref="Z4:Z5"/>
    <mergeCell ref="AA4:AB5"/>
    <mergeCell ref="AC4:AE5"/>
    <mergeCell ref="P4:R5"/>
    <mergeCell ref="S4:T5"/>
    <mergeCell ref="U4:V5"/>
    <mergeCell ref="AL5:AN5"/>
    <mergeCell ref="A4:A5"/>
    <mergeCell ref="B4:C5"/>
    <mergeCell ref="D4:F5"/>
    <mergeCell ref="AV6:AV7"/>
    <mergeCell ref="AW6:AW7"/>
    <mergeCell ref="D7:F7"/>
    <mergeCell ref="J7:L7"/>
    <mergeCell ref="M7:O7"/>
    <mergeCell ref="AC7:AE7"/>
    <mergeCell ref="AI7:AK7"/>
    <mergeCell ref="AL7:AN7"/>
    <mergeCell ref="Z6:Z7"/>
    <mergeCell ref="AA6:AB7"/>
    <mergeCell ref="AF6:AH7"/>
    <mergeCell ref="AO6:AQ7"/>
    <mergeCell ref="AR6:AS7"/>
    <mergeCell ref="AT6:AU7"/>
    <mergeCell ref="A6:A7"/>
    <mergeCell ref="B6:C7"/>
    <mergeCell ref="G6:I7"/>
    <mergeCell ref="P6:R7"/>
    <mergeCell ref="S6:T7"/>
    <mergeCell ref="U6:V7"/>
    <mergeCell ref="W6:W7"/>
    <mergeCell ref="AO8:AQ9"/>
    <mergeCell ref="AR8:AS9"/>
    <mergeCell ref="AT8:AU9"/>
    <mergeCell ref="AV8:AV9"/>
    <mergeCell ref="AW8:AW9"/>
    <mergeCell ref="D9:F9"/>
    <mergeCell ref="G9:I9"/>
    <mergeCell ref="M9:O9"/>
    <mergeCell ref="AC9:AE9"/>
    <mergeCell ref="AF9:AH9"/>
    <mergeCell ref="W8:W9"/>
    <mergeCell ref="X8:X9"/>
    <mergeCell ref="Y8:Y9"/>
    <mergeCell ref="Z8:Z9"/>
    <mergeCell ref="AA8:AB9"/>
    <mergeCell ref="AI8:AK9"/>
    <mergeCell ref="J8:L9"/>
    <mergeCell ref="P8:R9"/>
    <mergeCell ref="S8:T9"/>
    <mergeCell ref="U8:V9"/>
    <mergeCell ref="AL9:AN9"/>
    <mergeCell ref="A8:A9"/>
    <mergeCell ref="B8:C9"/>
    <mergeCell ref="AW10:AW11"/>
    <mergeCell ref="D11:F11"/>
    <mergeCell ref="G11:I11"/>
    <mergeCell ref="J11:L11"/>
    <mergeCell ref="AC11:AE11"/>
    <mergeCell ref="AF11:AH11"/>
    <mergeCell ref="AI11:AK11"/>
    <mergeCell ref="Z10:Z11"/>
    <mergeCell ref="AA10:AB11"/>
    <mergeCell ref="AL10:AN11"/>
    <mergeCell ref="AO10:AQ11"/>
    <mergeCell ref="AR10:AS11"/>
    <mergeCell ref="AT10:AU11"/>
    <mergeCell ref="A10:A11"/>
    <mergeCell ref="B10:C11"/>
    <mergeCell ref="M10:O11"/>
    <mergeCell ref="P10:R11"/>
    <mergeCell ref="S10:T11"/>
    <mergeCell ref="U10:V11"/>
    <mergeCell ref="W10:W11"/>
    <mergeCell ref="X10:X11"/>
    <mergeCell ref="Y10:Y11"/>
    <mergeCell ref="B13:U13"/>
    <mergeCell ref="B14:C14"/>
    <mergeCell ref="D14:E14"/>
    <mergeCell ref="F14:I14"/>
    <mergeCell ref="J14:K14"/>
    <mergeCell ref="L14:O14"/>
    <mergeCell ref="P14:Q14"/>
    <mergeCell ref="R14:U14"/>
    <mergeCell ref="AV10:AV11"/>
    <mergeCell ref="R15:U15"/>
    <mergeCell ref="A17:A18"/>
    <mergeCell ref="B17:C18"/>
    <mergeCell ref="D17:E18"/>
    <mergeCell ref="F17:H18"/>
    <mergeCell ref="J17:M18"/>
    <mergeCell ref="N17:V18"/>
    <mergeCell ref="B15:C15"/>
    <mergeCell ref="D15:E15"/>
    <mergeCell ref="F15:I15"/>
    <mergeCell ref="J15:K15"/>
    <mergeCell ref="L15:O15"/>
    <mergeCell ref="P15:Q15"/>
    <mergeCell ref="AI17:AL18"/>
    <mergeCell ref="AM17:AU18"/>
    <mergeCell ref="AV17:AV18"/>
    <mergeCell ref="AW17:AW18"/>
    <mergeCell ref="A19:A20"/>
    <mergeCell ref="B19:C20"/>
    <mergeCell ref="D19:H20"/>
    <mergeCell ref="I19:J20"/>
    <mergeCell ref="K19:K20"/>
    <mergeCell ref="O19:O20"/>
    <mergeCell ref="W17:W18"/>
    <mergeCell ref="X17:X18"/>
    <mergeCell ref="Z17:Z18"/>
    <mergeCell ref="AA17:AB18"/>
    <mergeCell ref="AC17:AD18"/>
    <mergeCell ref="AE17:AG18"/>
    <mergeCell ref="AV19:AV20"/>
    <mergeCell ref="AW19:AW20"/>
    <mergeCell ref="AH19:AI20"/>
    <mergeCell ref="AJ19:AJ20"/>
    <mergeCell ref="AN19:AN20"/>
    <mergeCell ref="AO19:AP20"/>
    <mergeCell ref="AQ19:AU20"/>
    <mergeCell ref="A21:A22"/>
    <mergeCell ref="B21:C22"/>
    <mergeCell ref="D21:H22"/>
    <mergeCell ref="I21:J22"/>
    <mergeCell ref="K21:K22"/>
    <mergeCell ref="O21:O22"/>
    <mergeCell ref="P21:Q22"/>
    <mergeCell ref="R21:V22"/>
    <mergeCell ref="AC19:AG20"/>
    <mergeCell ref="P19:Q20"/>
    <mergeCell ref="R19:V20"/>
    <mergeCell ref="W19:W20"/>
    <mergeCell ref="X19:X20"/>
    <mergeCell ref="Z19:Z20"/>
    <mergeCell ref="AA19:AB20"/>
    <mergeCell ref="AJ21:AJ22"/>
    <mergeCell ref="AN21:AN22"/>
    <mergeCell ref="AO21:AP22"/>
    <mergeCell ref="AQ21:AU22"/>
    <mergeCell ref="AV21:AV22"/>
    <mergeCell ref="AW21:AW22"/>
    <mergeCell ref="W21:W22"/>
    <mergeCell ref="X21:X22"/>
    <mergeCell ref="Z21:Z22"/>
    <mergeCell ref="AA21:AB22"/>
    <mergeCell ref="AC21:AG22"/>
    <mergeCell ref="AH21:AI22"/>
    <mergeCell ref="A25:A26"/>
    <mergeCell ref="B25:C26"/>
    <mergeCell ref="D25:H26"/>
    <mergeCell ref="I25:J26"/>
    <mergeCell ref="K25:K26"/>
    <mergeCell ref="O25:O26"/>
    <mergeCell ref="P25:Q26"/>
    <mergeCell ref="R25:V26"/>
    <mergeCell ref="AC23:AG24"/>
    <mergeCell ref="P23:Q24"/>
    <mergeCell ref="R23:V24"/>
    <mergeCell ref="W23:W24"/>
    <mergeCell ref="X23:X24"/>
    <mergeCell ref="Z23:Z24"/>
    <mergeCell ref="AA23:AB24"/>
    <mergeCell ref="A23:A24"/>
    <mergeCell ref="B23:C24"/>
    <mergeCell ref="D23:H24"/>
    <mergeCell ref="I23:J24"/>
    <mergeCell ref="K23:K24"/>
    <mergeCell ref="O23:O24"/>
    <mergeCell ref="AW25:AW26"/>
    <mergeCell ref="W25:W26"/>
    <mergeCell ref="X25:X26"/>
    <mergeCell ref="Z25:Z26"/>
    <mergeCell ref="AA25:AB26"/>
    <mergeCell ref="AC25:AG26"/>
    <mergeCell ref="AH25:AI26"/>
    <mergeCell ref="AV23:AV24"/>
    <mergeCell ref="AW23:AW24"/>
    <mergeCell ref="AH23:AI24"/>
    <mergeCell ref="AJ23:AJ24"/>
    <mergeCell ref="AN23:AN24"/>
    <mergeCell ref="AO23:AP24"/>
    <mergeCell ref="AQ23:AU24"/>
    <mergeCell ref="D27:H28"/>
    <mergeCell ref="I27:J28"/>
    <mergeCell ref="K27:K28"/>
    <mergeCell ref="O27:O28"/>
    <mergeCell ref="AJ25:AJ26"/>
    <mergeCell ref="AN25:AN26"/>
    <mergeCell ref="AO25:AP26"/>
    <mergeCell ref="AQ25:AU26"/>
    <mergeCell ref="AV25:AV26"/>
    <mergeCell ref="AV27:AV28"/>
    <mergeCell ref="AW27:AW28"/>
    <mergeCell ref="A31:A32"/>
    <mergeCell ref="B31:C32"/>
    <mergeCell ref="D31:E32"/>
    <mergeCell ref="F31:H32"/>
    <mergeCell ref="J31:M32"/>
    <mergeCell ref="N31:V32"/>
    <mergeCell ref="W31:W32"/>
    <mergeCell ref="X31:X32"/>
    <mergeCell ref="AC27:AG28"/>
    <mergeCell ref="AH27:AI28"/>
    <mergeCell ref="AJ27:AJ28"/>
    <mergeCell ref="AN27:AN28"/>
    <mergeCell ref="AO27:AP28"/>
    <mergeCell ref="AQ27:AU28"/>
    <mergeCell ref="P27:Q28"/>
    <mergeCell ref="R27:V28"/>
    <mergeCell ref="W27:W28"/>
    <mergeCell ref="X27:X28"/>
    <mergeCell ref="Z27:Z28"/>
    <mergeCell ref="AA27:AB28"/>
    <mergeCell ref="A27:A28"/>
    <mergeCell ref="B27:C28"/>
    <mergeCell ref="AV31:AV32"/>
    <mergeCell ref="AW31:AW32"/>
    <mergeCell ref="A33:A34"/>
    <mergeCell ref="B33:C34"/>
    <mergeCell ref="D33:H34"/>
    <mergeCell ref="I33:J34"/>
    <mergeCell ref="K33:K34"/>
    <mergeCell ref="O33:O34"/>
    <mergeCell ref="P33:Q34"/>
    <mergeCell ref="R33:V34"/>
    <mergeCell ref="Z31:Z32"/>
    <mergeCell ref="AA31:AB32"/>
    <mergeCell ref="AC31:AD32"/>
    <mergeCell ref="AE31:AG32"/>
    <mergeCell ref="AI31:AL32"/>
    <mergeCell ref="AM31:AU32"/>
    <mergeCell ref="AJ33:AJ34"/>
    <mergeCell ref="AN33:AN34"/>
    <mergeCell ref="AO33:AP34"/>
    <mergeCell ref="AQ33:AU34"/>
    <mergeCell ref="AV33:AV34"/>
    <mergeCell ref="AW33:AW34"/>
    <mergeCell ref="W33:W34"/>
    <mergeCell ref="X33:X34"/>
    <mergeCell ref="Z33:Z34"/>
    <mergeCell ref="AA33:AB34"/>
    <mergeCell ref="AC33:AG34"/>
    <mergeCell ref="AH33:AI34"/>
    <mergeCell ref="A37:A38"/>
    <mergeCell ref="B37:C38"/>
    <mergeCell ref="D37:H38"/>
    <mergeCell ref="I37:J38"/>
    <mergeCell ref="K37:K38"/>
    <mergeCell ref="O37:O38"/>
    <mergeCell ref="P37:Q38"/>
    <mergeCell ref="R37:V38"/>
    <mergeCell ref="AC35:AG36"/>
    <mergeCell ref="P35:Q36"/>
    <mergeCell ref="R35:V36"/>
    <mergeCell ref="W35:W36"/>
    <mergeCell ref="X35:X36"/>
    <mergeCell ref="Z35:Z36"/>
    <mergeCell ref="AA35:AB36"/>
    <mergeCell ref="A35:A36"/>
    <mergeCell ref="B35:C36"/>
    <mergeCell ref="D35:H36"/>
    <mergeCell ref="I35:J36"/>
    <mergeCell ref="K35:K36"/>
    <mergeCell ref="O35:O36"/>
    <mergeCell ref="AW37:AW38"/>
    <mergeCell ref="W37:W38"/>
    <mergeCell ref="X37:X38"/>
    <mergeCell ref="Z37:Z38"/>
    <mergeCell ref="AA37:AB38"/>
    <mergeCell ref="AC37:AG38"/>
    <mergeCell ref="AH37:AI38"/>
    <mergeCell ref="AV35:AV36"/>
    <mergeCell ref="AW35:AW36"/>
    <mergeCell ref="AH35:AI36"/>
    <mergeCell ref="AJ35:AJ36"/>
    <mergeCell ref="AN35:AN36"/>
    <mergeCell ref="AO35:AP36"/>
    <mergeCell ref="AQ35:AU36"/>
    <mergeCell ref="D39:H40"/>
    <mergeCell ref="I39:J40"/>
    <mergeCell ref="K39:K40"/>
    <mergeCell ref="O39:O40"/>
    <mergeCell ref="AJ37:AJ38"/>
    <mergeCell ref="AN37:AN38"/>
    <mergeCell ref="AO37:AP38"/>
    <mergeCell ref="AQ37:AU38"/>
    <mergeCell ref="AV37:AV38"/>
    <mergeCell ref="AV39:AV40"/>
    <mergeCell ref="AW39:AW40"/>
    <mergeCell ref="A41:A42"/>
    <mergeCell ref="B41:C42"/>
    <mergeCell ref="D41:H42"/>
    <mergeCell ref="I41:J42"/>
    <mergeCell ref="K41:K42"/>
    <mergeCell ref="O41:O42"/>
    <mergeCell ref="P41:Q42"/>
    <mergeCell ref="R41:V42"/>
    <mergeCell ref="AC39:AG40"/>
    <mergeCell ref="AH39:AI40"/>
    <mergeCell ref="AJ39:AJ40"/>
    <mergeCell ref="AN39:AN40"/>
    <mergeCell ref="AO39:AP40"/>
    <mergeCell ref="AQ39:AU40"/>
    <mergeCell ref="P39:Q40"/>
    <mergeCell ref="R39:V40"/>
    <mergeCell ref="W39:W40"/>
    <mergeCell ref="X39:X40"/>
    <mergeCell ref="Z39:Z40"/>
    <mergeCell ref="AA39:AB40"/>
    <mergeCell ref="A39:A40"/>
    <mergeCell ref="B39:C40"/>
    <mergeCell ref="AJ41:AJ42"/>
    <mergeCell ref="AN41:AN42"/>
    <mergeCell ref="AO41:AP42"/>
    <mergeCell ref="AQ41:AU42"/>
    <mergeCell ref="AV41:AV42"/>
    <mergeCell ref="AW41:AW42"/>
    <mergeCell ref="W41:W42"/>
    <mergeCell ref="X41:X42"/>
    <mergeCell ref="Z41:Z42"/>
    <mergeCell ref="AA41:AB42"/>
    <mergeCell ref="AC41:AG42"/>
    <mergeCell ref="AH41:AI42"/>
  </mergeCells>
  <phoneticPr fontId="4"/>
  <pageMargins left="0.78740157480314965" right="0.78740157480314965" top="0.98425196850393704" bottom="0.98425196850393704" header="0.51181102362204722" footer="0.51181102362204722"/>
  <pageSetup paperSize="9" scale="94" orientation="portrait" horizontalDpi="4294967293" r:id="rId1"/>
  <headerFooter alignWithMargins="0">
    <oddHeader>&amp;C&amp;"ＭＳ Ｐゴシック,太字"&amp;16 2021Nanahocup山梨県U-12サッカー大会
（第45回関東大会山梨県予選）</oddHeader>
    <oddFooter>&amp;C&amp;12試合結果・警告退場の報告は午後4時までに下記ＦＡＸ番号へご報告ください。
4種広報部ＦＡＸ055-251-7164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509AA-F607-492D-9B49-466BA173BD06}">
  <sheetPr>
    <tabColor rgb="FF00FFFF"/>
  </sheetPr>
  <dimension ref="A1:AW50"/>
  <sheetViews>
    <sheetView view="pageLayout" topLeftCell="A22" zoomScaleNormal="100" workbookViewId="0">
      <selection activeCell="N33" sqref="N33"/>
    </sheetView>
  </sheetViews>
  <sheetFormatPr defaultColWidth="9" defaultRowHeight="12.75" x14ac:dyDescent="0.25"/>
  <cols>
    <col min="1" max="1" width="3.1328125" style="13" customWidth="1"/>
    <col min="2" max="2" width="3" style="13" customWidth="1"/>
    <col min="3" max="3" width="8.265625" style="13" customWidth="1"/>
    <col min="4" max="22" width="3" style="13" customWidth="1"/>
    <col min="23" max="24" width="7" style="13" customWidth="1"/>
    <col min="25" max="25" width="12.59765625" style="200" customWidth="1"/>
    <col min="26" max="26" width="3.1328125" style="13" customWidth="1"/>
    <col min="27" max="27" width="3" style="13" customWidth="1"/>
    <col min="28" max="28" width="8.265625" style="13" customWidth="1"/>
    <col min="29" max="47" width="2.46484375" style="13" customWidth="1"/>
    <col min="48" max="48" width="5.59765625" style="13" customWidth="1"/>
    <col min="49" max="49" width="5.265625" style="13" customWidth="1"/>
    <col min="50" max="16384" width="9" style="13"/>
  </cols>
  <sheetData>
    <row r="1" spans="1:49" ht="34.5" customHeight="1" x14ac:dyDescent="0.25">
      <c r="A1" s="236" t="s">
        <v>193</v>
      </c>
      <c r="B1" s="236"/>
      <c r="C1" s="237" t="s">
        <v>10</v>
      </c>
      <c r="D1" s="237"/>
      <c r="E1" s="237"/>
      <c r="F1" s="32"/>
      <c r="G1" s="32"/>
      <c r="H1" s="32"/>
      <c r="I1" s="32"/>
      <c r="J1" s="32"/>
      <c r="K1" s="32"/>
      <c r="L1" s="32"/>
      <c r="M1" s="32"/>
      <c r="N1" s="32"/>
      <c r="O1" s="32"/>
      <c r="P1" s="2"/>
      <c r="Q1" s="2"/>
      <c r="R1" s="2"/>
      <c r="S1" s="2"/>
      <c r="T1" s="2"/>
      <c r="U1" s="2"/>
      <c r="V1" s="2"/>
      <c r="W1" s="2"/>
      <c r="X1" s="2"/>
      <c r="Z1" s="236" t="s">
        <v>193</v>
      </c>
      <c r="AA1" s="236"/>
      <c r="AB1" s="237" t="s">
        <v>10</v>
      </c>
      <c r="AC1" s="237"/>
      <c r="AD1" s="237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2"/>
      <c r="AP1" s="2"/>
      <c r="AQ1" s="2"/>
      <c r="AR1" s="2"/>
      <c r="AS1" s="2"/>
      <c r="AT1" s="2"/>
      <c r="AU1" s="2"/>
      <c r="AV1" s="2"/>
      <c r="AW1" s="2"/>
    </row>
    <row r="2" spans="1:49" ht="17.100000000000001" customHeight="1" x14ac:dyDescent="0.25">
      <c r="A2" s="33"/>
      <c r="B2" s="238" t="str">
        <f>A1</f>
        <v>P</v>
      </c>
      <c r="C2" s="239"/>
      <c r="D2" s="242" t="str">
        <f>B4</f>
        <v>ファンタジスタFC</v>
      </c>
      <c r="E2" s="243"/>
      <c r="F2" s="244"/>
      <c r="G2" s="242" t="str">
        <f>B6</f>
        <v>田富SSS</v>
      </c>
      <c r="H2" s="243"/>
      <c r="I2" s="244"/>
      <c r="J2" s="242" t="str">
        <f>B8</f>
        <v>アバンソFC</v>
      </c>
      <c r="K2" s="243"/>
      <c r="L2" s="244"/>
      <c r="M2" s="242" t="str">
        <f>B10</f>
        <v>塩山SSS</v>
      </c>
      <c r="N2" s="243"/>
      <c r="O2" s="244"/>
      <c r="P2" s="248" t="s">
        <v>12</v>
      </c>
      <c r="Q2" s="248"/>
      <c r="R2" s="248"/>
      <c r="S2" s="249" t="s">
        <v>13</v>
      </c>
      <c r="T2" s="249"/>
      <c r="U2" s="249" t="s">
        <v>21</v>
      </c>
      <c r="V2" s="249"/>
      <c r="W2" s="34" t="s">
        <v>22</v>
      </c>
      <c r="X2" s="251" t="s">
        <v>11</v>
      </c>
      <c r="Y2" s="18"/>
      <c r="Z2" s="33"/>
      <c r="AA2" s="252" t="str">
        <f>Z1</f>
        <v>P</v>
      </c>
      <c r="AB2" s="239"/>
      <c r="AC2" s="242" t="str">
        <f>AA4</f>
        <v>ファンタジスタFC</v>
      </c>
      <c r="AD2" s="243"/>
      <c r="AE2" s="244"/>
      <c r="AF2" s="242" t="str">
        <f>AA6</f>
        <v>田富SSS</v>
      </c>
      <c r="AG2" s="243"/>
      <c r="AH2" s="244"/>
      <c r="AI2" s="242" t="str">
        <f>AA8</f>
        <v>アバンソFC</v>
      </c>
      <c r="AJ2" s="243"/>
      <c r="AK2" s="244"/>
      <c r="AL2" s="242" t="str">
        <f>AA10</f>
        <v>塩山SSS</v>
      </c>
      <c r="AM2" s="243"/>
      <c r="AN2" s="244"/>
      <c r="AO2" s="248" t="s">
        <v>12</v>
      </c>
      <c r="AP2" s="248"/>
      <c r="AQ2" s="248"/>
      <c r="AR2" s="249" t="s">
        <v>13</v>
      </c>
      <c r="AS2" s="249"/>
      <c r="AT2" s="249" t="s">
        <v>21</v>
      </c>
      <c r="AU2" s="249"/>
      <c r="AV2" s="34" t="s">
        <v>22</v>
      </c>
      <c r="AW2" s="250" t="s">
        <v>11</v>
      </c>
    </row>
    <row r="3" spans="1:49" ht="17.100000000000001" customHeight="1" x14ac:dyDescent="0.25">
      <c r="A3" s="35"/>
      <c r="B3" s="240"/>
      <c r="C3" s="241"/>
      <c r="D3" s="245"/>
      <c r="E3" s="246"/>
      <c r="F3" s="247"/>
      <c r="G3" s="245"/>
      <c r="H3" s="246"/>
      <c r="I3" s="247"/>
      <c r="J3" s="245"/>
      <c r="K3" s="246"/>
      <c r="L3" s="247"/>
      <c r="M3" s="245"/>
      <c r="N3" s="246"/>
      <c r="O3" s="247"/>
      <c r="P3" s="248"/>
      <c r="Q3" s="248"/>
      <c r="R3" s="248"/>
      <c r="S3" s="249"/>
      <c r="T3" s="249"/>
      <c r="U3" s="249"/>
      <c r="V3" s="249"/>
      <c r="W3" s="36" t="s">
        <v>23</v>
      </c>
      <c r="X3" s="251"/>
      <c r="Y3" s="18"/>
      <c r="Z3" s="35"/>
      <c r="AA3" s="253"/>
      <c r="AB3" s="241"/>
      <c r="AC3" s="245"/>
      <c r="AD3" s="246"/>
      <c r="AE3" s="247"/>
      <c r="AF3" s="245"/>
      <c r="AG3" s="246"/>
      <c r="AH3" s="247"/>
      <c r="AI3" s="245"/>
      <c r="AJ3" s="246"/>
      <c r="AK3" s="247"/>
      <c r="AL3" s="245"/>
      <c r="AM3" s="246"/>
      <c r="AN3" s="247"/>
      <c r="AO3" s="248"/>
      <c r="AP3" s="248"/>
      <c r="AQ3" s="248"/>
      <c r="AR3" s="249"/>
      <c r="AS3" s="249"/>
      <c r="AT3" s="249"/>
      <c r="AU3" s="249"/>
      <c r="AV3" s="36" t="s">
        <v>23</v>
      </c>
      <c r="AW3" s="250"/>
    </row>
    <row r="4" spans="1:49" ht="17.100000000000001" customHeight="1" x14ac:dyDescent="0.25">
      <c r="A4" s="273">
        <v>1</v>
      </c>
      <c r="B4" s="263" t="s">
        <v>234</v>
      </c>
      <c r="C4" s="264"/>
      <c r="D4" s="267"/>
      <c r="E4" s="268"/>
      <c r="F4" s="269"/>
      <c r="G4" s="189">
        <f>I21</f>
        <v>2</v>
      </c>
      <c r="H4" s="198" t="s">
        <v>16</v>
      </c>
      <c r="I4" s="198">
        <f>P21</f>
        <v>0</v>
      </c>
      <c r="J4" s="189">
        <f>I25</f>
        <v>18</v>
      </c>
      <c r="K4" s="198" t="s">
        <v>14</v>
      </c>
      <c r="L4" s="199">
        <f>P25</f>
        <v>0</v>
      </c>
      <c r="M4" s="198" t="str">
        <f>I35</f>
        <v/>
      </c>
      <c r="N4" s="198" t="s">
        <v>16</v>
      </c>
      <c r="O4" s="198" t="str">
        <f>P35</f>
        <v/>
      </c>
      <c r="P4" s="249"/>
      <c r="Q4" s="249"/>
      <c r="R4" s="249"/>
      <c r="S4" s="249"/>
      <c r="T4" s="249"/>
      <c r="U4" s="249"/>
      <c r="V4" s="249"/>
      <c r="W4" s="256"/>
      <c r="X4" s="254"/>
      <c r="Y4" s="255">
        <f>10000*P4+100*W4+S4</f>
        <v>0</v>
      </c>
      <c r="Z4" s="261">
        <v>1</v>
      </c>
      <c r="AA4" s="263" t="str">
        <f>B4</f>
        <v>ファンタジスタFC</v>
      </c>
      <c r="AB4" s="264"/>
      <c r="AC4" s="267"/>
      <c r="AD4" s="268"/>
      <c r="AE4" s="269"/>
      <c r="AF4" s="189">
        <f>AE6</f>
        <v>0</v>
      </c>
      <c r="AG4" s="198" t="s">
        <v>16</v>
      </c>
      <c r="AH4" s="198">
        <f>AC6</f>
        <v>0</v>
      </c>
      <c r="AI4" s="189">
        <f>AE8</f>
        <v>0</v>
      </c>
      <c r="AJ4" s="198" t="s">
        <v>14</v>
      </c>
      <c r="AK4" s="199">
        <f>AC8</f>
        <v>0</v>
      </c>
      <c r="AL4" s="198">
        <f>AE10</f>
        <v>0</v>
      </c>
      <c r="AM4" s="198" t="s">
        <v>16</v>
      </c>
      <c r="AN4" s="198">
        <f>AC10</f>
        <v>0</v>
      </c>
      <c r="AO4" s="249">
        <f>(COUNTIF(AC5:AN5,"○")*3)+(COUNTIF(AC5:AN5,"△")*1)</f>
        <v>3</v>
      </c>
      <c r="AP4" s="249"/>
      <c r="AQ4" s="249"/>
      <c r="AR4" s="249">
        <f>SUM(AE4:AE11)</f>
        <v>0</v>
      </c>
      <c r="AS4" s="249"/>
      <c r="AT4" s="249">
        <f>SUM(AC4:AC11)</f>
        <v>0</v>
      </c>
      <c r="AU4" s="249"/>
      <c r="AV4" s="256">
        <f>AR4-AT4</f>
        <v>0</v>
      </c>
      <c r="AW4" s="250"/>
    </row>
    <row r="5" spans="1:49" ht="17.100000000000001" customHeight="1" x14ac:dyDescent="0.25">
      <c r="A5" s="258"/>
      <c r="B5" s="265"/>
      <c r="C5" s="266"/>
      <c r="D5" s="270"/>
      <c r="E5" s="271"/>
      <c r="F5" s="272"/>
      <c r="G5" s="258" t="str">
        <f>IF(G4="","",IF(G4-I4&gt;0,"○",IF(G4-I4=0,"△","●")))</f>
        <v>○</v>
      </c>
      <c r="H5" s="259"/>
      <c r="I5" s="260"/>
      <c r="J5" s="258" t="str">
        <f>IF(J4="","",IF(J4-L4&gt;0,"○",IF(J4-L4=0,"△","●")))</f>
        <v>○</v>
      </c>
      <c r="K5" s="259"/>
      <c r="L5" s="260"/>
      <c r="M5" s="258" t="str">
        <f>IF(M4="","",IF(M4-O4&gt;0,"○",IF(M4-O4=0,"△","●")))</f>
        <v/>
      </c>
      <c r="N5" s="259"/>
      <c r="O5" s="260"/>
      <c r="P5" s="249"/>
      <c r="Q5" s="249"/>
      <c r="R5" s="249"/>
      <c r="S5" s="249"/>
      <c r="T5" s="249"/>
      <c r="U5" s="249"/>
      <c r="V5" s="249"/>
      <c r="W5" s="257"/>
      <c r="X5" s="254"/>
      <c r="Y5" s="255"/>
      <c r="Z5" s="262"/>
      <c r="AA5" s="265"/>
      <c r="AB5" s="266"/>
      <c r="AC5" s="270"/>
      <c r="AD5" s="271"/>
      <c r="AE5" s="272"/>
      <c r="AF5" s="258" t="str">
        <f>IF(AF4="","",IF(AF4-AH4&gt;0,"○",IF(AF4-AH4=0,"△","●")))</f>
        <v>△</v>
      </c>
      <c r="AG5" s="259"/>
      <c r="AH5" s="260"/>
      <c r="AI5" s="258" t="str">
        <f>IF(AI4="","",IF(AI4-AK4&gt;0,"○",IF(AI4-AK4=0,"△","●")))</f>
        <v>△</v>
      </c>
      <c r="AJ5" s="259"/>
      <c r="AK5" s="260"/>
      <c r="AL5" s="258" t="str">
        <f>IF(AL4="","",IF(AL4-AN4&gt;0,"○",IF(AL4-AN4=0,"△","●")))</f>
        <v>△</v>
      </c>
      <c r="AM5" s="259"/>
      <c r="AN5" s="260"/>
      <c r="AO5" s="249"/>
      <c r="AP5" s="249"/>
      <c r="AQ5" s="249"/>
      <c r="AR5" s="249"/>
      <c r="AS5" s="249"/>
      <c r="AT5" s="249"/>
      <c r="AU5" s="249"/>
      <c r="AV5" s="257"/>
      <c r="AW5" s="250"/>
    </row>
    <row r="6" spans="1:49" ht="17.100000000000001" customHeight="1" x14ac:dyDescent="0.25">
      <c r="A6" s="277">
        <v>2</v>
      </c>
      <c r="B6" s="278" t="s">
        <v>235</v>
      </c>
      <c r="C6" s="279"/>
      <c r="D6" s="3">
        <f>IF(G5="","",I4)</f>
        <v>0</v>
      </c>
      <c r="E6" s="4" t="s">
        <v>16</v>
      </c>
      <c r="F6" s="5">
        <f>IF(G5="","",G4)</f>
        <v>2</v>
      </c>
      <c r="G6" s="267"/>
      <c r="H6" s="268"/>
      <c r="I6" s="269"/>
      <c r="J6" s="189" t="str">
        <f>I33</f>
        <v/>
      </c>
      <c r="K6" s="198" t="s">
        <v>14</v>
      </c>
      <c r="L6" s="199" t="str">
        <f>P33</f>
        <v/>
      </c>
      <c r="M6" s="198">
        <f>I23</f>
        <v>1</v>
      </c>
      <c r="N6" s="198" t="s">
        <v>14</v>
      </c>
      <c r="O6" s="198">
        <f>P23</f>
        <v>2</v>
      </c>
      <c r="P6" s="249"/>
      <c r="Q6" s="249"/>
      <c r="R6" s="249"/>
      <c r="S6" s="249"/>
      <c r="T6" s="249"/>
      <c r="U6" s="249"/>
      <c r="V6" s="249"/>
      <c r="W6" s="256"/>
      <c r="X6" s="254"/>
      <c r="Y6" s="255">
        <f>10000*P6+100*W6+S6</f>
        <v>0</v>
      </c>
      <c r="Z6" s="249">
        <v>2</v>
      </c>
      <c r="AA6" s="263" t="str">
        <f>B6</f>
        <v>田富SSS</v>
      </c>
      <c r="AB6" s="264"/>
      <c r="AC6" s="3">
        <f>AO21</f>
        <v>0</v>
      </c>
      <c r="AD6" s="4" t="s">
        <v>16</v>
      </c>
      <c r="AE6" s="5">
        <f>AH21</f>
        <v>0</v>
      </c>
      <c r="AF6" s="267"/>
      <c r="AG6" s="268"/>
      <c r="AH6" s="269"/>
      <c r="AI6" s="189">
        <f>AH8</f>
        <v>0</v>
      </c>
      <c r="AJ6" s="198" t="s">
        <v>14</v>
      </c>
      <c r="AK6" s="199">
        <f>AF8</f>
        <v>0</v>
      </c>
      <c r="AL6" s="198">
        <f>AH10</f>
        <v>0</v>
      </c>
      <c r="AM6" s="198" t="s">
        <v>14</v>
      </c>
      <c r="AN6" s="198">
        <f>AF10</f>
        <v>0</v>
      </c>
      <c r="AO6" s="249">
        <f t="shared" ref="AO6" si="0">(COUNTIF(AC7:AN7,"○")*3)+(COUNTIF(AC7:AN7,"△")*1)</f>
        <v>3</v>
      </c>
      <c r="AP6" s="249"/>
      <c r="AQ6" s="249"/>
      <c r="AR6" s="249">
        <f>SUM(AH4:AH11)</f>
        <v>0</v>
      </c>
      <c r="AS6" s="249"/>
      <c r="AT6" s="249">
        <f>SUM(AF4:AF11)</f>
        <v>0</v>
      </c>
      <c r="AU6" s="249"/>
      <c r="AV6" s="256">
        <f t="shared" ref="AV6" si="1">AR6-AT6</f>
        <v>0</v>
      </c>
      <c r="AW6" s="250"/>
    </row>
    <row r="7" spans="1:49" ht="17.100000000000001" customHeight="1" x14ac:dyDescent="0.25">
      <c r="A7" s="277"/>
      <c r="B7" s="280"/>
      <c r="C7" s="281"/>
      <c r="D7" s="274" t="str">
        <f>IF(D6="","",IF(D6-F6&gt;0,"○",IF(D6-F6=0,"△","●")))</f>
        <v>●</v>
      </c>
      <c r="E7" s="275"/>
      <c r="F7" s="276"/>
      <c r="G7" s="270"/>
      <c r="H7" s="271"/>
      <c r="I7" s="272"/>
      <c r="J7" s="258" t="str">
        <f>IF(J6="","",IF(J6-L6&gt;0,"○",IF(J6-L6=0,"△","●")))</f>
        <v/>
      </c>
      <c r="K7" s="259"/>
      <c r="L7" s="260"/>
      <c r="M7" s="258" t="str">
        <f>IF(M6="","",IF(M6-O6&gt;0,"○",IF(M6-O6=0,"△","●")))</f>
        <v>●</v>
      </c>
      <c r="N7" s="259"/>
      <c r="O7" s="260"/>
      <c r="P7" s="249"/>
      <c r="Q7" s="249"/>
      <c r="R7" s="249"/>
      <c r="S7" s="249"/>
      <c r="T7" s="249"/>
      <c r="U7" s="249"/>
      <c r="V7" s="249"/>
      <c r="W7" s="257"/>
      <c r="X7" s="254"/>
      <c r="Y7" s="255"/>
      <c r="Z7" s="249"/>
      <c r="AA7" s="265"/>
      <c r="AB7" s="266"/>
      <c r="AC7" s="274" t="str">
        <f>IF(AC6="","",IF(AC6-AE6&gt;0,"○",IF(AC6-AE6=0,"△","●")))</f>
        <v>△</v>
      </c>
      <c r="AD7" s="275"/>
      <c r="AE7" s="276"/>
      <c r="AF7" s="270"/>
      <c r="AG7" s="271"/>
      <c r="AH7" s="272"/>
      <c r="AI7" s="258" t="str">
        <f>IF(AI6="","",IF(AI6-AK6&gt;0,"○",IF(AI6-AK6=0,"△","●")))</f>
        <v>△</v>
      </c>
      <c r="AJ7" s="259"/>
      <c r="AK7" s="260"/>
      <c r="AL7" s="258" t="str">
        <f>IF(AL6="","",IF(AL6-AN6&gt;0,"○",IF(AL6-AN6=0,"△","●")))</f>
        <v>△</v>
      </c>
      <c r="AM7" s="259"/>
      <c r="AN7" s="260"/>
      <c r="AO7" s="249"/>
      <c r="AP7" s="249"/>
      <c r="AQ7" s="249"/>
      <c r="AR7" s="249"/>
      <c r="AS7" s="249"/>
      <c r="AT7" s="249"/>
      <c r="AU7" s="249"/>
      <c r="AV7" s="257"/>
      <c r="AW7" s="250"/>
    </row>
    <row r="8" spans="1:49" ht="17.100000000000001" customHeight="1" x14ac:dyDescent="0.25">
      <c r="A8" s="273">
        <v>3</v>
      </c>
      <c r="B8" s="263" t="s">
        <v>236</v>
      </c>
      <c r="C8" s="264"/>
      <c r="D8" s="3">
        <f>IF(J5="","",L4)</f>
        <v>0</v>
      </c>
      <c r="E8" s="4" t="s">
        <v>16</v>
      </c>
      <c r="F8" s="5">
        <f>IF(J5="","",J4)</f>
        <v>18</v>
      </c>
      <c r="G8" s="3" t="str">
        <f>IF(J7="","",L6)</f>
        <v/>
      </c>
      <c r="H8" s="4" t="s">
        <v>16</v>
      </c>
      <c r="I8" s="5" t="str">
        <f>IF(J7="","",J6)</f>
        <v/>
      </c>
      <c r="J8" s="267"/>
      <c r="K8" s="268"/>
      <c r="L8" s="269"/>
      <c r="M8" s="189">
        <f>I19</f>
        <v>0</v>
      </c>
      <c r="N8" s="198" t="s">
        <v>14</v>
      </c>
      <c r="O8" s="199">
        <f>P19</f>
        <v>11</v>
      </c>
      <c r="P8" s="249"/>
      <c r="Q8" s="249"/>
      <c r="R8" s="249"/>
      <c r="S8" s="249"/>
      <c r="T8" s="249"/>
      <c r="U8" s="249"/>
      <c r="V8" s="249"/>
      <c r="W8" s="256"/>
      <c r="X8" s="254"/>
      <c r="Y8" s="255">
        <f>10000*P8+100*W8+S8</f>
        <v>0</v>
      </c>
      <c r="Z8" s="261">
        <v>3</v>
      </c>
      <c r="AA8" s="263" t="str">
        <f>B8</f>
        <v>アバンソFC</v>
      </c>
      <c r="AB8" s="264"/>
      <c r="AC8" s="3">
        <f>AO25</f>
        <v>0</v>
      </c>
      <c r="AD8" s="4" t="s">
        <v>16</v>
      </c>
      <c r="AE8" s="5">
        <f>AH25</f>
        <v>0</v>
      </c>
      <c r="AF8" s="4">
        <f>AO33</f>
        <v>0</v>
      </c>
      <c r="AG8" s="4" t="s">
        <v>16</v>
      </c>
      <c r="AH8" s="5">
        <f>AH33</f>
        <v>0</v>
      </c>
      <c r="AI8" s="267"/>
      <c r="AJ8" s="268"/>
      <c r="AK8" s="269"/>
      <c r="AL8" s="189">
        <f>AK10</f>
        <v>0</v>
      </c>
      <c r="AM8" s="198" t="s">
        <v>14</v>
      </c>
      <c r="AN8" s="199">
        <f>AI10</f>
        <v>0</v>
      </c>
      <c r="AO8" s="249">
        <f t="shared" ref="AO8" si="2">(COUNTIF(AC9:AN9,"○")*3)+(COUNTIF(AC9:AN9,"△")*1)</f>
        <v>3</v>
      </c>
      <c r="AP8" s="249"/>
      <c r="AQ8" s="249"/>
      <c r="AR8" s="249">
        <f>SUM(AK4:AK11)</f>
        <v>0</v>
      </c>
      <c r="AS8" s="249"/>
      <c r="AT8" s="249">
        <f>SUM(AI4:AI11)</f>
        <v>0</v>
      </c>
      <c r="AU8" s="249"/>
      <c r="AV8" s="256">
        <f t="shared" ref="AV8" si="3">AR8-AT8</f>
        <v>0</v>
      </c>
      <c r="AW8" s="250"/>
    </row>
    <row r="9" spans="1:49" ht="17.100000000000001" customHeight="1" x14ac:dyDescent="0.25">
      <c r="A9" s="258"/>
      <c r="B9" s="265"/>
      <c r="C9" s="266"/>
      <c r="D9" s="274" t="str">
        <f>IF(D8="","",IF(D8-F8&gt;0,"○",IF(D8-F8=0,"△","●")))</f>
        <v>●</v>
      </c>
      <c r="E9" s="275"/>
      <c r="F9" s="276"/>
      <c r="G9" s="274" t="str">
        <f>IF(G8="","",IF(G8-I8&gt;0,"○",IF(G8-I8=0,"△","●")))</f>
        <v/>
      </c>
      <c r="H9" s="275"/>
      <c r="I9" s="276"/>
      <c r="J9" s="270"/>
      <c r="K9" s="271"/>
      <c r="L9" s="272"/>
      <c r="M9" s="258" t="str">
        <f>IF(M8="","",IF(M8-O8&gt;0,"○",IF(M8-O8=0,"△","●")))</f>
        <v>●</v>
      </c>
      <c r="N9" s="259"/>
      <c r="O9" s="260"/>
      <c r="P9" s="249"/>
      <c r="Q9" s="249"/>
      <c r="R9" s="249"/>
      <c r="S9" s="249"/>
      <c r="T9" s="249"/>
      <c r="U9" s="249"/>
      <c r="V9" s="249"/>
      <c r="W9" s="257"/>
      <c r="X9" s="254"/>
      <c r="Y9" s="255"/>
      <c r="Z9" s="262"/>
      <c r="AA9" s="265"/>
      <c r="AB9" s="266"/>
      <c r="AC9" s="274" t="str">
        <f>IF(AC8="","",IF(AC8-AE8&gt;0,"○",IF(AC8-AE8=0,"△","●")))</f>
        <v>△</v>
      </c>
      <c r="AD9" s="275"/>
      <c r="AE9" s="276"/>
      <c r="AF9" s="274" t="str">
        <f>IF(AF8="","",IF(AF8-AH8&gt;0,"○",IF(AF8-AH8=0,"△","●")))</f>
        <v>△</v>
      </c>
      <c r="AG9" s="275"/>
      <c r="AH9" s="276"/>
      <c r="AI9" s="270"/>
      <c r="AJ9" s="271"/>
      <c r="AK9" s="272"/>
      <c r="AL9" s="258" t="str">
        <f>IF(AL8="","",IF(AL8-AN8&gt;0,"○",IF(AL8-AN8=0,"△","●")))</f>
        <v>△</v>
      </c>
      <c r="AM9" s="259"/>
      <c r="AN9" s="260"/>
      <c r="AO9" s="249"/>
      <c r="AP9" s="249"/>
      <c r="AQ9" s="249"/>
      <c r="AR9" s="249"/>
      <c r="AS9" s="249"/>
      <c r="AT9" s="249"/>
      <c r="AU9" s="249"/>
      <c r="AV9" s="257"/>
      <c r="AW9" s="250"/>
    </row>
    <row r="10" spans="1:49" ht="17.100000000000001" customHeight="1" x14ac:dyDescent="0.25">
      <c r="A10" s="277">
        <v>4</v>
      </c>
      <c r="B10" s="263" t="s">
        <v>237</v>
      </c>
      <c r="C10" s="264"/>
      <c r="D10" s="3" t="str">
        <f>IF(M5="","",O4)</f>
        <v/>
      </c>
      <c r="E10" s="4" t="s">
        <v>16</v>
      </c>
      <c r="F10" s="5" t="str">
        <f>IF(M5="","",M4)</f>
        <v/>
      </c>
      <c r="G10" s="3">
        <f>IF(M7="","",O6)</f>
        <v>2</v>
      </c>
      <c r="H10" s="4" t="s">
        <v>16</v>
      </c>
      <c r="I10" s="5">
        <f>IF(M7="","",M6)</f>
        <v>1</v>
      </c>
      <c r="J10" s="3">
        <f>IF(M9="","",O8)</f>
        <v>11</v>
      </c>
      <c r="K10" s="4" t="s">
        <v>16</v>
      </c>
      <c r="L10" s="5">
        <f>IF(M9="","",M8)</f>
        <v>0</v>
      </c>
      <c r="M10" s="267"/>
      <c r="N10" s="268"/>
      <c r="O10" s="269"/>
      <c r="P10" s="249"/>
      <c r="Q10" s="249"/>
      <c r="R10" s="249"/>
      <c r="S10" s="249"/>
      <c r="T10" s="249"/>
      <c r="U10" s="249"/>
      <c r="V10" s="249"/>
      <c r="W10" s="256"/>
      <c r="X10" s="254"/>
      <c r="Y10" s="255">
        <f>10000*P10+100*W10+S10</f>
        <v>0</v>
      </c>
      <c r="Z10" s="249">
        <v>4</v>
      </c>
      <c r="AA10" s="263" t="str">
        <f>B10</f>
        <v>塩山SSS</v>
      </c>
      <c r="AB10" s="264"/>
      <c r="AC10" s="3">
        <f>AO35</f>
        <v>0</v>
      </c>
      <c r="AD10" s="4" t="s">
        <v>14</v>
      </c>
      <c r="AE10" s="5">
        <f>AH35</f>
        <v>0</v>
      </c>
      <c r="AF10" s="4">
        <f>AO23</f>
        <v>0</v>
      </c>
      <c r="AG10" s="4" t="s">
        <v>16</v>
      </c>
      <c r="AH10" s="4">
        <f>AH23</f>
        <v>0</v>
      </c>
      <c r="AI10" s="3">
        <f>AO19</f>
        <v>0</v>
      </c>
      <c r="AJ10" s="4" t="s">
        <v>16</v>
      </c>
      <c r="AK10" s="5">
        <f>AH19</f>
        <v>0</v>
      </c>
      <c r="AL10" s="267"/>
      <c r="AM10" s="268"/>
      <c r="AN10" s="269"/>
      <c r="AO10" s="249">
        <f t="shared" ref="AO10" si="4">(COUNTIF(AC11:AN11,"○")*3)+(COUNTIF(AC11:AN11,"△")*1)</f>
        <v>3</v>
      </c>
      <c r="AP10" s="249"/>
      <c r="AQ10" s="249"/>
      <c r="AR10" s="249">
        <f>SUM(AN4:AN11)</f>
        <v>0</v>
      </c>
      <c r="AS10" s="249"/>
      <c r="AT10" s="249">
        <f>SUM(AL4:AL11)</f>
        <v>0</v>
      </c>
      <c r="AU10" s="249"/>
      <c r="AV10" s="256">
        <f t="shared" ref="AV10" si="5">AR10-AT10</f>
        <v>0</v>
      </c>
      <c r="AW10" s="250"/>
    </row>
    <row r="11" spans="1:49" ht="17.100000000000001" customHeight="1" x14ac:dyDescent="0.25">
      <c r="A11" s="277"/>
      <c r="B11" s="265"/>
      <c r="C11" s="266"/>
      <c r="D11" s="274" t="str">
        <f>IF(D10="","",IF(D10-F10&gt;0,"○",IF(D10-F10=0,"△","●")))</f>
        <v/>
      </c>
      <c r="E11" s="275"/>
      <c r="F11" s="276"/>
      <c r="G11" s="274" t="str">
        <f>IF(G10="","",IF(G10-I10&gt;0,"○",IF(G10-I10=0,"△","●")))</f>
        <v>○</v>
      </c>
      <c r="H11" s="275"/>
      <c r="I11" s="276"/>
      <c r="J11" s="274" t="str">
        <f>IF(J10="","",IF(J10-L10&gt;0,"○",IF(J10-L10=0,"△","●")))</f>
        <v>○</v>
      </c>
      <c r="K11" s="275"/>
      <c r="L11" s="276"/>
      <c r="M11" s="270"/>
      <c r="N11" s="271"/>
      <c r="O11" s="272"/>
      <c r="P11" s="249"/>
      <c r="Q11" s="249"/>
      <c r="R11" s="249"/>
      <c r="S11" s="249"/>
      <c r="T11" s="249"/>
      <c r="U11" s="249"/>
      <c r="V11" s="249"/>
      <c r="W11" s="257"/>
      <c r="X11" s="254"/>
      <c r="Y11" s="255"/>
      <c r="Z11" s="249"/>
      <c r="AA11" s="265"/>
      <c r="AB11" s="266"/>
      <c r="AC11" s="274" t="str">
        <f>IF(AC10="","",IF(AC10-AE10&gt;0,"○",IF(AC10-AE10=0,"△","●")))</f>
        <v>△</v>
      </c>
      <c r="AD11" s="275"/>
      <c r="AE11" s="276"/>
      <c r="AF11" s="274" t="str">
        <f>IF(AF10="","",IF(AF10-AH10&gt;0,"○",IF(AF10-AH10=0,"△","●")))</f>
        <v>△</v>
      </c>
      <c r="AG11" s="275"/>
      <c r="AH11" s="276"/>
      <c r="AI11" s="274" t="str">
        <f>IF(AI10="","",IF(AI10-AK10&gt;0,"○",IF(AI10-AK10=0,"△","●")))</f>
        <v>△</v>
      </c>
      <c r="AJ11" s="275"/>
      <c r="AK11" s="276"/>
      <c r="AL11" s="270"/>
      <c r="AM11" s="271"/>
      <c r="AN11" s="272"/>
      <c r="AO11" s="249"/>
      <c r="AP11" s="249"/>
      <c r="AQ11" s="249"/>
      <c r="AR11" s="249"/>
      <c r="AS11" s="249"/>
      <c r="AT11" s="249"/>
      <c r="AU11" s="249"/>
      <c r="AV11" s="257"/>
      <c r="AW11" s="250"/>
    </row>
    <row r="12" spans="1:49" ht="17.100000000000001" customHeight="1" x14ac:dyDescent="0.25">
      <c r="A12" s="28"/>
      <c r="B12" s="50"/>
      <c r="C12" s="50"/>
      <c r="D12" s="204"/>
      <c r="E12" s="204"/>
      <c r="F12" s="204"/>
      <c r="G12" s="204"/>
      <c r="H12" s="204"/>
      <c r="I12" s="204"/>
      <c r="J12" s="204"/>
      <c r="K12" s="204"/>
      <c r="L12" s="204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97"/>
      <c r="X12" s="205"/>
      <c r="Y12" s="188"/>
      <c r="Z12" s="28"/>
      <c r="AA12" s="50"/>
      <c r="AB12" s="50"/>
      <c r="AC12" s="204"/>
      <c r="AD12" s="204"/>
      <c r="AE12" s="204"/>
      <c r="AF12" s="204"/>
      <c r="AG12" s="204"/>
      <c r="AH12" s="204"/>
      <c r="AI12" s="204"/>
      <c r="AJ12" s="204"/>
      <c r="AK12" s="204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197"/>
      <c r="AW12" s="18"/>
    </row>
    <row r="13" spans="1:49" ht="17.100000000000001" customHeight="1" thickBot="1" x14ac:dyDescent="0.3">
      <c r="A13" s="28"/>
      <c r="B13" s="227" t="s">
        <v>176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8"/>
      <c r="W13" s="197"/>
      <c r="X13" s="205"/>
      <c r="Y13" s="188"/>
      <c r="Z13" s="28"/>
      <c r="AA13" s="50"/>
      <c r="AB13" s="50"/>
      <c r="AC13" s="204"/>
      <c r="AD13" s="204"/>
      <c r="AE13" s="204"/>
      <c r="AF13" s="204"/>
      <c r="AG13" s="204"/>
      <c r="AH13" s="204"/>
      <c r="AI13" s="204"/>
      <c r="AJ13" s="204"/>
      <c r="AK13" s="204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197"/>
      <c r="AW13" s="18"/>
    </row>
    <row r="14" spans="1:49" ht="27" customHeight="1" x14ac:dyDescent="0.25">
      <c r="A14" s="200"/>
      <c r="B14" s="228" t="s">
        <v>174</v>
      </c>
      <c r="C14" s="229"/>
      <c r="D14" s="232"/>
      <c r="E14" s="232"/>
      <c r="F14" s="232" t="str">
        <f>B4</f>
        <v>ファンタジスタFC</v>
      </c>
      <c r="G14" s="232"/>
      <c r="H14" s="232"/>
      <c r="I14" s="232"/>
      <c r="J14" s="232"/>
      <c r="K14" s="232"/>
      <c r="L14" s="232" t="str">
        <f>B6</f>
        <v>田富SSS</v>
      </c>
      <c r="M14" s="232"/>
      <c r="N14" s="232"/>
      <c r="O14" s="232"/>
      <c r="P14" s="232"/>
      <c r="Q14" s="232"/>
      <c r="R14" s="232"/>
      <c r="S14" s="232"/>
      <c r="T14" s="232"/>
      <c r="U14" s="233"/>
      <c r="V14" s="197"/>
      <c r="W14" s="197"/>
      <c r="X14" s="18"/>
      <c r="Y14" s="18"/>
      <c r="Z14" s="200"/>
      <c r="AA14" s="200"/>
      <c r="AB14" s="200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97"/>
      <c r="AP14" s="197"/>
      <c r="AQ14" s="197"/>
      <c r="AR14" s="197"/>
      <c r="AS14" s="197"/>
      <c r="AT14" s="197"/>
      <c r="AU14" s="197"/>
      <c r="AV14" s="197"/>
      <c r="AW14" s="18"/>
    </row>
    <row r="15" spans="1:49" ht="27" customHeight="1" thickBot="1" x14ac:dyDescent="0.3">
      <c r="B15" s="230" t="s">
        <v>175</v>
      </c>
      <c r="C15" s="231"/>
      <c r="D15" s="234"/>
      <c r="E15" s="234"/>
      <c r="F15" s="234" t="str">
        <f>B8</f>
        <v>アバンソFC</v>
      </c>
      <c r="G15" s="234"/>
      <c r="H15" s="234"/>
      <c r="I15" s="234"/>
      <c r="J15" s="234"/>
      <c r="K15" s="234"/>
      <c r="L15" s="234" t="str">
        <f>B10</f>
        <v>塩山SSS</v>
      </c>
      <c r="M15" s="234"/>
      <c r="N15" s="234"/>
      <c r="O15" s="234"/>
      <c r="P15" s="234"/>
      <c r="Q15" s="234"/>
      <c r="R15" s="234"/>
      <c r="S15" s="234"/>
      <c r="T15" s="234"/>
      <c r="U15" s="235"/>
      <c r="V15" s="197"/>
      <c r="W15" s="197"/>
      <c r="X15" s="18"/>
      <c r="Y15" s="18"/>
      <c r="AA15" s="200"/>
      <c r="AB15" s="200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97"/>
      <c r="AP15" s="197"/>
      <c r="AQ15" s="197"/>
      <c r="AR15" s="197"/>
      <c r="AS15" s="197"/>
      <c r="AT15" s="197"/>
      <c r="AU15" s="197"/>
      <c r="AV15" s="197"/>
      <c r="AW15" s="18"/>
    </row>
    <row r="16" spans="1:49" ht="17.100000000000001" customHeight="1" x14ac:dyDescent="0.25">
      <c r="B16" s="206"/>
      <c r="C16" s="207"/>
      <c r="D16" s="208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197"/>
      <c r="W16" s="197"/>
      <c r="X16" s="18"/>
      <c r="Y16" s="18"/>
      <c r="AA16" s="200"/>
      <c r="AB16" s="200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97"/>
      <c r="AP16" s="197"/>
      <c r="AQ16" s="197"/>
      <c r="AR16" s="197"/>
      <c r="AS16" s="197"/>
      <c r="AT16" s="197"/>
      <c r="AU16" s="197"/>
      <c r="AV16" s="197"/>
      <c r="AW16" s="18"/>
    </row>
    <row r="17" spans="1:49" ht="17.100000000000001" customHeight="1" x14ac:dyDescent="0.25">
      <c r="A17" s="299" t="s">
        <v>0</v>
      </c>
      <c r="B17" s="301">
        <v>44325</v>
      </c>
      <c r="C17" s="244"/>
      <c r="D17" s="300" t="str">
        <f>B2</f>
        <v>P</v>
      </c>
      <c r="E17" s="282"/>
      <c r="F17" s="282" t="s">
        <v>10</v>
      </c>
      <c r="G17" s="282"/>
      <c r="H17" s="282"/>
      <c r="I17" s="37"/>
      <c r="J17" s="282" t="s">
        <v>24</v>
      </c>
      <c r="K17" s="282"/>
      <c r="L17" s="282"/>
      <c r="M17" s="282"/>
      <c r="N17" s="282" t="s">
        <v>194</v>
      </c>
      <c r="O17" s="282"/>
      <c r="P17" s="282"/>
      <c r="Q17" s="282"/>
      <c r="R17" s="282"/>
      <c r="S17" s="282"/>
      <c r="T17" s="282"/>
      <c r="U17" s="282"/>
      <c r="V17" s="264"/>
      <c r="W17" s="284" t="s">
        <v>25</v>
      </c>
      <c r="X17" s="261" t="s">
        <v>2</v>
      </c>
      <c r="Y17" s="19"/>
      <c r="Z17" s="299" t="s">
        <v>0</v>
      </c>
      <c r="AA17" s="242" t="s">
        <v>1</v>
      </c>
      <c r="AB17" s="244"/>
      <c r="AC17" s="300" t="str">
        <f>AA2</f>
        <v>P</v>
      </c>
      <c r="AD17" s="282"/>
      <c r="AE17" s="282" t="s">
        <v>10</v>
      </c>
      <c r="AF17" s="282"/>
      <c r="AG17" s="282"/>
      <c r="AH17" s="37"/>
      <c r="AI17" s="282" t="s">
        <v>24</v>
      </c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64"/>
      <c r="AV17" s="284" t="s">
        <v>25</v>
      </c>
      <c r="AW17" s="261" t="s">
        <v>2</v>
      </c>
    </row>
    <row r="18" spans="1:49" ht="17.100000000000001" customHeight="1" x14ac:dyDescent="0.25">
      <c r="A18" s="299"/>
      <c r="B18" s="245"/>
      <c r="C18" s="247"/>
      <c r="D18" s="265"/>
      <c r="E18" s="283"/>
      <c r="F18" s="283"/>
      <c r="G18" s="283"/>
      <c r="H18" s="283"/>
      <c r="I18" s="201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66"/>
      <c r="W18" s="285"/>
      <c r="X18" s="285"/>
      <c r="Y18" s="19"/>
      <c r="Z18" s="299"/>
      <c r="AA18" s="245"/>
      <c r="AB18" s="247"/>
      <c r="AC18" s="265"/>
      <c r="AD18" s="283"/>
      <c r="AE18" s="283"/>
      <c r="AF18" s="283"/>
      <c r="AG18" s="283"/>
      <c r="AH18" s="201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66"/>
      <c r="AV18" s="285"/>
      <c r="AW18" s="285"/>
    </row>
    <row r="19" spans="1:49" ht="17.100000000000001" customHeight="1" x14ac:dyDescent="0.3">
      <c r="A19" s="286">
        <v>1</v>
      </c>
      <c r="B19" s="287">
        <v>0.4375</v>
      </c>
      <c r="C19" s="288"/>
      <c r="D19" s="291" t="str">
        <f>B8</f>
        <v>アバンソFC</v>
      </c>
      <c r="E19" s="291"/>
      <c r="F19" s="291"/>
      <c r="G19" s="291"/>
      <c r="H19" s="291"/>
      <c r="I19" s="293">
        <f>IF(L19:L20="","",(L19+L20))</f>
        <v>0</v>
      </c>
      <c r="J19" s="294"/>
      <c r="K19" s="297" t="s">
        <v>17</v>
      </c>
      <c r="L19" s="190">
        <v>0</v>
      </c>
      <c r="M19" s="190" t="s">
        <v>16</v>
      </c>
      <c r="N19" s="190">
        <v>5</v>
      </c>
      <c r="O19" s="297" t="s">
        <v>18</v>
      </c>
      <c r="P19" s="303">
        <f>IF(N19:N20="","",(N19+N20))</f>
        <v>11</v>
      </c>
      <c r="Q19" s="304"/>
      <c r="R19" s="300" t="str">
        <f>B10</f>
        <v>塩山SSS</v>
      </c>
      <c r="S19" s="282"/>
      <c r="T19" s="282"/>
      <c r="U19" s="282"/>
      <c r="V19" s="264"/>
      <c r="W19" s="302" t="str">
        <f>B6</f>
        <v>田富SSS</v>
      </c>
      <c r="X19" s="302" t="str">
        <f>B4</f>
        <v>ファンタジスタFC</v>
      </c>
      <c r="Y19" s="19"/>
      <c r="Z19" s="286">
        <v>1</v>
      </c>
      <c r="AA19" s="287">
        <f>B19</f>
        <v>0.4375</v>
      </c>
      <c r="AB19" s="288"/>
      <c r="AC19" s="307" t="str">
        <f>D19</f>
        <v>アバンソFC</v>
      </c>
      <c r="AD19" s="307"/>
      <c r="AE19" s="307"/>
      <c r="AF19" s="307"/>
      <c r="AG19" s="307"/>
      <c r="AH19" s="309"/>
      <c r="AI19" s="310"/>
      <c r="AJ19" s="313" t="s">
        <v>17</v>
      </c>
      <c r="AK19" s="1"/>
      <c r="AL19" s="7" t="s">
        <v>16</v>
      </c>
      <c r="AM19" s="1"/>
      <c r="AN19" s="315" t="s">
        <v>18</v>
      </c>
      <c r="AO19" s="300"/>
      <c r="AP19" s="264"/>
      <c r="AQ19" s="307" t="str">
        <f>R19</f>
        <v>塩山SSS</v>
      </c>
      <c r="AR19" s="307"/>
      <c r="AS19" s="307"/>
      <c r="AT19" s="307"/>
      <c r="AU19" s="307"/>
      <c r="AV19" s="302" t="str">
        <f>W19</f>
        <v>田富SSS</v>
      </c>
      <c r="AW19" s="302" t="str">
        <f>X19</f>
        <v>ファンタジスタFC</v>
      </c>
    </row>
    <row r="20" spans="1:49" ht="17.100000000000001" customHeight="1" x14ac:dyDescent="0.3">
      <c r="A20" s="286"/>
      <c r="B20" s="289"/>
      <c r="C20" s="290"/>
      <c r="D20" s="292"/>
      <c r="E20" s="292"/>
      <c r="F20" s="292"/>
      <c r="G20" s="292"/>
      <c r="H20" s="292"/>
      <c r="I20" s="295"/>
      <c r="J20" s="296"/>
      <c r="K20" s="298"/>
      <c r="L20" s="191">
        <v>0</v>
      </c>
      <c r="M20" s="191" t="s">
        <v>16</v>
      </c>
      <c r="N20" s="191">
        <v>6</v>
      </c>
      <c r="O20" s="298"/>
      <c r="P20" s="305"/>
      <c r="Q20" s="306"/>
      <c r="R20" s="265"/>
      <c r="S20" s="283"/>
      <c r="T20" s="283"/>
      <c r="U20" s="283"/>
      <c r="V20" s="266"/>
      <c r="W20" s="285"/>
      <c r="X20" s="285"/>
      <c r="Y20" s="19"/>
      <c r="Z20" s="286"/>
      <c r="AA20" s="289"/>
      <c r="AB20" s="290"/>
      <c r="AC20" s="308"/>
      <c r="AD20" s="308"/>
      <c r="AE20" s="308"/>
      <c r="AF20" s="308"/>
      <c r="AG20" s="308"/>
      <c r="AH20" s="311"/>
      <c r="AI20" s="312"/>
      <c r="AJ20" s="314"/>
      <c r="AK20" s="2"/>
      <c r="AL20" s="8" t="s">
        <v>16</v>
      </c>
      <c r="AM20" s="2"/>
      <c r="AN20" s="316"/>
      <c r="AO20" s="265"/>
      <c r="AP20" s="266"/>
      <c r="AQ20" s="308"/>
      <c r="AR20" s="308"/>
      <c r="AS20" s="308"/>
      <c r="AT20" s="308"/>
      <c r="AU20" s="308"/>
      <c r="AV20" s="285"/>
      <c r="AW20" s="285"/>
    </row>
    <row r="21" spans="1:49" ht="17.100000000000001" customHeight="1" x14ac:dyDescent="0.3">
      <c r="A21" s="286">
        <v>2</v>
      </c>
      <c r="B21" s="287">
        <v>0.47916666666666669</v>
      </c>
      <c r="C21" s="288"/>
      <c r="D21" s="292" t="str">
        <f>B4</f>
        <v>ファンタジスタFC</v>
      </c>
      <c r="E21" s="292"/>
      <c r="F21" s="292"/>
      <c r="G21" s="292"/>
      <c r="H21" s="292"/>
      <c r="I21" s="293">
        <f t="shared" ref="I21" si="6">IF(L21:L22="","",(L21+L22))</f>
        <v>2</v>
      </c>
      <c r="J21" s="294"/>
      <c r="K21" s="297" t="s">
        <v>17</v>
      </c>
      <c r="L21" s="190">
        <v>1</v>
      </c>
      <c r="M21" s="190" t="s">
        <v>16</v>
      </c>
      <c r="N21" s="190">
        <v>0</v>
      </c>
      <c r="O21" s="297" t="s">
        <v>18</v>
      </c>
      <c r="P21" s="303">
        <f t="shared" ref="P21" si="7">IF(N21:N22="","",(N21+N22))</f>
        <v>0</v>
      </c>
      <c r="Q21" s="304"/>
      <c r="R21" s="300" t="str">
        <f>B6</f>
        <v>田富SSS</v>
      </c>
      <c r="S21" s="282"/>
      <c r="T21" s="282"/>
      <c r="U21" s="282"/>
      <c r="V21" s="264"/>
      <c r="W21" s="302" t="str">
        <f>B8</f>
        <v>アバンソFC</v>
      </c>
      <c r="X21" s="302" t="str">
        <f>B10</f>
        <v>塩山SSS</v>
      </c>
      <c r="Y21" s="19"/>
      <c r="Z21" s="286">
        <v>2</v>
      </c>
      <c r="AA21" s="287">
        <f>B21</f>
        <v>0.47916666666666669</v>
      </c>
      <c r="AB21" s="288"/>
      <c r="AC21" s="307" t="str">
        <f>D21</f>
        <v>ファンタジスタFC</v>
      </c>
      <c r="AD21" s="307"/>
      <c r="AE21" s="307"/>
      <c r="AF21" s="307"/>
      <c r="AG21" s="307"/>
      <c r="AH21" s="309"/>
      <c r="AI21" s="310"/>
      <c r="AJ21" s="313" t="s">
        <v>17</v>
      </c>
      <c r="AK21" s="1"/>
      <c r="AL21" s="7" t="s">
        <v>16</v>
      </c>
      <c r="AM21" s="1"/>
      <c r="AN21" s="315" t="s">
        <v>18</v>
      </c>
      <c r="AO21" s="300"/>
      <c r="AP21" s="264"/>
      <c r="AQ21" s="307" t="str">
        <f>R21</f>
        <v>田富SSS</v>
      </c>
      <c r="AR21" s="307"/>
      <c r="AS21" s="307"/>
      <c r="AT21" s="307"/>
      <c r="AU21" s="307"/>
      <c r="AV21" s="302" t="str">
        <f>W21</f>
        <v>アバンソFC</v>
      </c>
      <c r="AW21" s="302" t="str">
        <f t="shared" ref="AW21" si="8">X21</f>
        <v>塩山SSS</v>
      </c>
    </row>
    <row r="22" spans="1:49" ht="17.100000000000001" customHeight="1" x14ac:dyDescent="0.3">
      <c r="A22" s="286"/>
      <c r="B22" s="289"/>
      <c r="C22" s="290"/>
      <c r="D22" s="292"/>
      <c r="E22" s="292"/>
      <c r="F22" s="292"/>
      <c r="G22" s="292"/>
      <c r="H22" s="292"/>
      <c r="I22" s="295"/>
      <c r="J22" s="296"/>
      <c r="K22" s="298"/>
      <c r="L22" s="191">
        <v>1</v>
      </c>
      <c r="M22" s="191" t="s">
        <v>16</v>
      </c>
      <c r="N22" s="191">
        <v>0</v>
      </c>
      <c r="O22" s="298"/>
      <c r="P22" s="305"/>
      <c r="Q22" s="306"/>
      <c r="R22" s="265"/>
      <c r="S22" s="283"/>
      <c r="T22" s="283"/>
      <c r="U22" s="283"/>
      <c r="V22" s="266"/>
      <c r="W22" s="285"/>
      <c r="X22" s="285"/>
      <c r="Y22" s="19"/>
      <c r="Z22" s="286"/>
      <c r="AA22" s="289"/>
      <c r="AB22" s="290"/>
      <c r="AC22" s="308"/>
      <c r="AD22" s="308"/>
      <c r="AE22" s="308"/>
      <c r="AF22" s="308"/>
      <c r="AG22" s="308"/>
      <c r="AH22" s="311"/>
      <c r="AI22" s="312"/>
      <c r="AJ22" s="314"/>
      <c r="AK22" s="2"/>
      <c r="AL22" s="8" t="s">
        <v>16</v>
      </c>
      <c r="AM22" s="2"/>
      <c r="AN22" s="316"/>
      <c r="AO22" s="265"/>
      <c r="AP22" s="266"/>
      <c r="AQ22" s="308"/>
      <c r="AR22" s="308"/>
      <c r="AS22" s="308"/>
      <c r="AT22" s="308"/>
      <c r="AU22" s="308"/>
      <c r="AV22" s="285"/>
      <c r="AW22" s="285"/>
    </row>
    <row r="23" spans="1:49" ht="17.100000000000001" customHeight="1" x14ac:dyDescent="0.3">
      <c r="A23" s="286">
        <v>3</v>
      </c>
      <c r="B23" s="287">
        <v>0.52083333333333337</v>
      </c>
      <c r="C23" s="288"/>
      <c r="D23" s="292" t="str">
        <f>B6</f>
        <v>田富SSS</v>
      </c>
      <c r="E23" s="292"/>
      <c r="F23" s="292"/>
      <c r="G23" s="292"/>
      <c r="H23" s="292"/>
      <c r="I23" s="293">
        <f t="shared" ref="I23" si="9">IF(L23:L24="","",(L23+L24))</f>
        <v>1</v>
      </c>
      <c r="J23" s="294"/>
      <c r="K23" s="297" t="s">
        <v>17</v>
      </c>
      <c r="L23" s="190">
        <v>0</v>
      </c>
      <c r="M23" s="190" t="s">
        <v>16</v>
      </c>
      <c r="N23" s="190">
        <v>1</v>
      </c>
      <c r="O23" s="297" t="s">
        <v>18</v>
      </c>
      <c r="P23" s="303">
        <f t="shared" ref="P23" si="10">IF(N23:N24="","",(N23+N24))</f>
        <v>2</v>
      </c>
      <c r="Q23" s="304"/>
      <c r="R23" s="300" t="str">
        <f>B10</f>
        <v>塩山SSS</v>
      </c>
      <c r="S23" s="282"/>
      <c r="T23" s="282"/>
      <c r="U23" s="282"/>
      <c r="V23" s="264"/>
      <c r="W23" s="302" t="str">
        <f>B4</f>
        <v>ファンタジスタFC</v>
      </c>
      <c r="X23" s="302" t="str">
        <f>B8</f>
        <v>アバンソFC</v>
      </c>
      <c r="Y23" s="19"/>
      <c r="Z23" s="286">
        <v>3</v>
      </c>
      <c r="AA23" s="287">
        <f>B23</f>
        <v>0.52083333333333337</v>
      </c>
      <c r="AB23" s="288"/>
      <c r="AC23" s="307" t="str">
        <f>D23</f>
        <v>田富SSS</v>
      </c>
      <c r="AD23" s="307"/>
      <c r="AE23" s="307"/>
      <c r="AF23" s="307"/>
      <c r="AG23" s="307"/>
      <c r="AH23" s="309"/>
      <c r="AI23" s="310"/>
      <c r="AJ23" s="313" t="s">
        <v>17</v>
      </c>
      <c r="AK23" s="1"/>
      <c r="AL23" s="7" t="s">
        <v>16</v>
      </c>
      <c r="AM23" s="1"/>
      <c r="AN23" s="315" t="s">
        <v>18</v>
      </c>
      <c r="AO23" s="300"/>
      <c r="AP23" s="264"/>
      <c r="AQ23" s="307" t="str">
        <f>R23</f>
        <v>塩山SSS</v>
      </c>
      <c r="AR23" s="307"/>
      <c r="AS23" s="307"/>
      <c r="AT23" s="307"/>
      <c r="AU23" s="307"/>
      <c r="AV23" s="302" t="str">
        <f>W23</f>
        <v>ファンタジスタFC</v>
      </c>
      <c r="AW23" s="302" t="str">
        <f t="shared" ref="AW23" si="11">X23</f>
        <v>アバンソFC</v>
      </c>
    </row>
    <row r="24" spans="1:49" ht="17.100000000000001" customHeight="1" x14ac:dyDescent="0.3">
      <c r="A24" s="286"/>
      <c r="B24" s="289"/>
      <c r="C24" s="290"/>
      <c r="D24" s="292"/>
      <c r="E24" s="292"/>
      <c r="F24" s="292"/>
      <c r="G24" s="292"/>
      <c r="H24" s="292"/>
      <c r="I24" s="295"/>
      <c r="J24" s="296"/>
      <c r="K24" s="298"/>
      <c r="L24" s="191">
        <v>1</v>
      </c>
      <c r="M24" s="191" t="s">
        <v>16</v>
      </c>
      <c r="N24" s="191">
        <v>1</v>
      </c>
      <c r="O24" s="298"/>
      <c r="P24" s="305"/>
      <c r="Q24" s="306"/>
      <c r="R24" s="265"/>
      <c r="S24" s="283"/>
      <c r="T24" s="283"/>
      <c r="U24" s="283"/>
      <c r="V24" s="266"/>
      <c r="W24" s="285"/>
      <c r="X24" s="285"/>
      <c r="Y24" s="19"/>
      <c r="Z24" s="286"/>
      <c r="AA24" s="289"/>
      <c r="AB24" s="290"/>
      <c r="AC24" s="308"/>
      <c r="AD24" s="308"/>
      <c r="AE24" s="308"/>
      <c r="AF24" s="308"/>
      <c r="AG24" s="308"/>
      <c r="AH24" s="311"/>
      <c r="AI24" s="312"/>
      <c r="AJ24" s="314"/>
      <c r="AK24" s="2"/>
      <c r="AL24" s="8" t="s">
        <v>16</v>
      </c>
      <c r="AM24" s="2"/>
      <c r="AN24" s="316"/>
      <c r="AO24" s="265"/>
      <c r="AP24" s="266"/>
      <c r="AQ24" s="308"/>
      <c r="AR24" s="308"/>
      <c r="AS24" s="308"/>
      <c r="AT24" s="308"/>
      <c r="AU24" s="308"/>
      <c r="AV24" s="285"/>
      <c r="AW24" s="285"/>
    </row>
    <row r="25" spans="1:49" ht="17.100000000000001" customHeight="1" x14ac:dyDescent="0.3">
      <c r="A25" s="286">
        <v>4</v>
      </c>
      <c r="B25" s="287">
        <v>0.5625</v>
      </c>
      <c r="C25" s="288"/>
      <c r="D25" s="292" t="str">
        <f>B4</f>
        <v>ファンタジスタFC</v>
      </c>
      <c r="E25" s="292"/>
      <c r="F25" s="292"/>
      <c r="G25" s="292"/>
      <c r="H25" s="292"/>
      <c r="I25" s="293">
        <f t="shared" ref="I25" si="12">IF(L25:L26="","",(L25+L26))</f>
        <v>18</v>
      </c>
      <c r="J25" s="294"/>
      <c r="K25" s="317" t="s">
        <v>17</v>
      </c>
      <c r="L25" s="196">
        <v>9</v>
      </c>
      <c r="M25" s="196" t="s">
        <v>16</v>
      </c>
      <c r="N25" s="196">
        <v>0</v>
      </c>
      <c r="O25" s="317" t="s">
        <v>18</v>
      </c>
      <c r="P25" s="303">
        <f t="shared" ref="P25" si="13">IF(N25:N26="","",(N25+N26))</f>
        <v>0</v>
      </c>
      <c r="Q25" s="304"/>
      <c r="R25" s="300" t="str">
        <f>B8</f>
        <v>アバンソFC</v>
      </c>
      <c r="S25" s="282"/>
      <c r="T25" s="282"/>
      <c r="U25" s="282"/>
      <c r="V25" s="264"/>
      <c r="W25" s="302" t="str">
        <f>B10</f>
        <v>塩山SSS</v>
      </c>
      <c r="X25" s="302" t="str">
        <f>B6</f>
        <v>田富SSS</v>
      </c>
      <c r="Y25" s="19"/>
      <c r="Z25" s="286">
        <v>4</v>
      </c>
      <c r="AA25" s="287">
        <f>B25</f>
        <v>0.5625</v>
      </c>
      <c r="AB25" s="288"/>
      <c r="AC25" s="307" t="str">
        <f>D25</f>
        <v>ファンタジスタFC</v>
      </c>
      <c r="AD25" s="307"/>
      <c r="AE25" s="307"/>
      <c r="AF25" s="307"/>
      <c r="AG25" s="307"/>
      <c r="AH25" s="318"/>
      <c r="AI25" s="319"/>
      <c r="AJ25" s="320" t="s">
        <v>17</v>
      </c>
      <c r="AK25" s="200"/>
      <c r="AL25" s="9" t="s">
        <v>16</v>
      </c>
      <c r="AM25" s="200"/>
      <c r="AN25" s="321" t="s">
        <v>18</v>
      </c>
      <c r="AO25" s="300"/>
      <c r="AP25" s="264"/>
      <c r="AQ25" s="307" t="str">
        <f>R25</f>
        <v>アバンソFC</v>
      </c>
      <c r="AR25" s="307"/>
      <c r="AS25" s="307"/>
      <c r="AT25" s="307"/>
      <c r="AU25" s="307"/>
      <c r="AV25" s="302" t="str">
        <f>W25</f>
        <v>塩山SSS</v>
      </c>
      <c r="AW25" s="302" t="str">
        <f t="shared" ref="AW25" si="14">X25</f>
        <v>田富SSS</v>
      </c>
    </row>
    <row r="26" spans="1:49" ht="17.100000000000001" customHeight="1" x14ac:dyDescent="0.3">
      <c r="A26" s="286"/>
      <c r="B26" s="289"/>
      <c r="C26" s="290"/>
      <c r="D26" s="292"/>
      <c r="E26" s="292"/>
      <c r="F26" s="292"/>
      <c r="G26" s="292"/>
      <c r="H26" s="292"/>
      <c r="I26" s="295"/>
      <c r="J26" s="296"/>
      <c r="K26" s="298"/>
      <c r="L26" s="191">
        <v>9</v>
      </c>
      <c r="M26" s="191" t="s">
        <v>16</v>
      </c>
      <c r="N26" s="191">
        <v>0</v>
      </c>
      <c r="O26" s="298"/>
      <c r="P26" s="305"/>
      <c r="Q26" s="306"/>
      <c r="R26" s="265"/>
      <c r="S26" s="283"/>
      <c r="T26" s="283"/>
      <c r="U26" s="283"/>
      <c r="V26" s="266"/>
      <c r="W26" s="285"/>
      <c r="X26" s="285"/>
      <c r="Y26" s="19"/>
      <c r="Z26" s="286"/>
      <c r="AA26" s="289"/>
      <c r="AB26" s="290"/>
      <c r="AC26" s="308"/>
      <c r="AD26" s="308"/>
      <c r="AE26" s="308"/>
      <c r="AF26" s="308"/>
      <c r="AG26" s="308"/>
      <c r="AH26" s="311"/>
      <c r="AI26" s="312"/>
      <c r="AJ26" s="314"/>
      <c r="AK26" s="2"/>
      <c r="AL26" s="8" t="s">
        <v>16</v>
      </c>
      <c r="AM26" s="2"/>
      <c r="AN26" s="316"/>
      <c r="AO26" s="265"/>
      <c r="AP26" s="266"/>
      <c r="AQ26" s="308"/>
      <c r="AR26" s="308"/>
      <c r="AS26" s="308"/>
      <c r="AT26" s="308"/>
      <c r="AU26" s="308"/>
      <c r="AV26" s="285"/>
      <c r="AW26" s="285"/>
    </row>
    <row r="27" spans="1:49" ht="17.100000000000001" customHeight="1" x14ac:dyDescent="0.3">
      <c r="A27" s="286"/>
      <c r="B27" s="287"/>
      <c r="C27" s="288"/>
      <c r="D27" s="308"/>
      <c r="E27" s="308"/>
      <c r="F27" s="308"/>
      <c r="G27" s="308"/>
      <c r="H27" s="308"/>
      <c r="I27" s="293"/>
      <c r="J27" s="294"/>
      <c r="K27" s="297"/>
      <c r="L27" s="190"/>
      <c r="M27" s="190"/>
      <c r="N27" s="190"/>
      <c r="O27" s="297"/>
      <c r="P27" s="297"/>
      <c r="Q27" s="322"/>
      <c r="R27" s="242"/>
      <c r="S27" s="243"/>
      <c r="T27" s="243"/>
      <c r="U27" s="243"/>
      <c r="V27" s="244"/>
      <c r="W27" s="302"/>
      <c r="X27" s="302"/>
      <c r="Y27" s="19"/>
      <c r="Z27" s="286"/>
      <c r="AA27" s="287"/>
      <c r="AB27" s="288"/>
      <c r="AC27" s="308"/>
      <c r="AD27" s="308"/>
      <c r="AE27" s="308"/>
      <c r="AF27" s="308"/>
      <c r="AG27" s="308"/>
      <c r="AH27" s="309"/>
      <c r="AI27" s="310"/>
      <c r="AJ27" s="313" t="s">
        <v>17</v>
      </c>
      <c r="AK27" s="1"/>
      <c r="AL27" s="7" t="s">
        <v>16</v>
      </c>
      <c r="AM27" s="1"/>
      <c r="AN27" s="315" t="s">
        <v>18</v>
      </c>
      <c r="AO27" s="300"/>
      <c r="AP27" s="264"/>
      <c r="AQ27" s="242"/>
      <c r="AR27" s="243"/>
      <c r="AS27" s="243"/>
      <c r="AT27" s="243"/>
      <c r="AU27" s="244"/>
      <c r="AV27" s="302"/>
      <c r="AW27" s="302"/>
    </row>
    <row r="28" spans="1:49" ht="17.100000000000001" customHeight="1" x14ac:dyDescent="0.3">
      <c r="A28" s="286"/>
      <c r="B28" s="289"/>
      <c r="C28" s="290"/>
      <c r="D28" s="308"/>
      <c r="E28" s="308"/>
      <c r="F28" s="308"/>
      <c r="G28" s="308"/>
      <c r="H28" s="308"/>
      <c r="I28" s="295"/>
      <c r="J28" s="296"/>
      <c r="K28" s="298"/>
      <c r="L28" s="191"/>
      <c r="M28" s="191"/>
      <c r="N28" s="191"/>
      <c r="O28" s="298"/>
      <c r="P28" s="298"/>
      <c r="Q28" s="323"/>
      <c r="R28" s="245"/>
      <c r="S28" s="246"/>
      <c r="T28" s="246"/>
      <c r="U28" s="246"/>
      <c r="V28" s="247"/>
      <c r="W28" s="285"/>
      <c r="X28" s="285"/>
      <c r="Y28" s="19"/>
      <c r="Z28" s="286"/>
      <c r="AA28" s="289"/>
      <c r="AB28" s="290"/>
      <c r="AC28" s="308"/>
      <c r="AD28" s="308"/>
      <c r="AE28" s="308"/>
      <c r="AF28" s="308"/>
      <c r="AG28" s="308"/>
      <c r="AH28" s="311"/>
      <c r="AI28" s="312"/>
      <c r="AJ28" s="314"/>
      <c r="AK28" s="2"/>
      <c r="AL28" s="8" t="s">
        <v>16</v>
      </c>
      <c r="AM28" s="2"/>
      <c r="AN28" s="316"/>
      <c r="AO28" s="265"/>
      <c r="AP28" s="266"/>
      <c r="AQ28" s="245"/>
      <c r="AR28" s="246"/>
      <c r="AS28" s="246"/>
      <c r="AT28" s="246"/>
      <c r="AU28" s="247"/>
      <c r="AV28" s="285"/>
      <c r="AW28" s="285"/>
    </row>
    <row r="29" spans="1:49" ht="17.100000000000001" customHeight="1" x14ac:dyDescent="0.25">
      <c r="A29" s="195"/>
      <c r="B29" s="51" t="s">
        <v>40</v>
      </c>
      <c r="C29" s="20"/>
      <c r="D29" s="10"/>
      <c r="E29" s="11"/>
      <c r="F29" s="11"/>
      <c r="G29" s="11"/>
      <c r="H29" s="11"/>
      <c r="I29" s="12"/>
      <c r="K29" s="14"/>
      <c r="M29" s="15"/>
      <c r="O29" s="14"/>
      <c r="P29" s="11"/>
      <c r="Z29" s="195"/>
      <c r="AA29" s="195"/>
      <c r="AB29" s="20"/>
      <c r="AC29" s="10"/>
      <c r="AD29" s="11"/>
      <c r="AE29" s="11"/>
      <c r="AF29" s="11"/>
      <c r="AG29" s="11"/>
      <c r="AH29" s="12"/>
      <c r="AJ29" s="14"/>
      <c r="AL29" s="15"/>
      <c r="AN29" s="14"/>
      <c r="AO29" s="11"/>
    </row>
    <row r="30" spans="1:49" ht="17.100000000000001" customHeight="1" x14ac:dyDescent="0.25">
      <c r="A30" s="200"/>
      <c r="B30" s="200"/>
      <c r="Z30" s="200"/>
      <c r="AA30" s="200"/>
    </row>
    <row r="31" spans="1:49" ht="17.100000000000001" customHeight="1" x14ac:dyDescent="0.25">
      <c r="A31" s="299" t="s">
        <v>0</v>
      </c>
      <c r="B31" s="301">
        <v>44339</v>
      </c>
      <c r="C31" s="244"/>
      <c r="D31" s="300" t="str">
        <f>D17</f>
        <v>P</v>
      </c>
      <c r="E31" s="282"/>
      <c r="F31" s="282" t="s">
        <v>10</v>
      </c>
      <c r="G31" s="282"/>
      <c r="H31" s="282"/>
      <c r="I31" s="37"/>
      <c r="J31" s="282" t="s">
        <v>26</v>
      </c>
      <c r="K31" s="282"/>
      <c r="L31" s="282"/>
      <c r="M31" s="282"/>
      <c r="N31" s="282" t="s">
        <v>259</v>
      </c>
      <c r="O31" s="282"/>
      <c r="P31" s="282"/>
      <c r="Q31" s="282"/>
      <c r="R31" s="282"/>
      <c r="S31" s="282"/>
      <c r="T31" s="282"/>
      <c r="U31" s="282"/>
      <c r="V31" s="264"/>
      <c r="W31" s="284" t="s">
        <v>25</v>
      </c>
      <c r="X31" s="261" t="s">
        <v>2</v>
      </c>
      <c r="Y31" s="19"/>
      <c r="Z31" s="299" t="s">
        <v>0</v>
      </c>
      <c r="AA31" s="242" t="s">
        <v>1</v>
      </c>
      <c r="AB31" s="244"/>
      <c r="AC31" s="300" t="str">
        <f>AC17</f>
        <v>P</v>
      </c>
      <c r="AD31" s="282"/>
      <c r="AE31" s="282" t="s">
        <v>10</v>
      </c>
      <c r="AF31" s="282"/>
      <c r="AG31" s="282"/>
      <c r="AH31" s="37"/>
      <c r="AI31" s="282" t="s">
        <v>26</v>
      </c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64"/>
      <c r="AV31" s="284" t="s">
        <v>25</v>
      </c>
      <c r="AW31" s="261" t="s">
        <v>2</v>
      </c>
    </row>
    <row r="32" spans="1:49" ht="17.100000000000001" customHeight="1" x14ac:dyDescent="0.25">
      <c r="A32" s="299"/>
      <c r="B32" s="245"/>
      <c r="C32" s="247"/>
      <c r="D32" s="265"/>
      <c r="E32" s="283"/>
      <c r="F32" s="283"/>
      <c r="G32" s="283"/>
      <c r="H32" s="283"/>
      <c r="I32" s="201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66"/>
      <c r="W32" s="285"/>
      <c r="X32" s="285"/>
      <c r="Y32" s="19"/>
      <c r="Z32" s="299"/>
      <c r="AA32" s="245"/>
      <c r="AB32" s="247"/>
      <c r="AC32" s="265"/>
      <c r="AD32" s="283"/>
      <c r="AE32" s="283"/>
      <c r="AF32" s="283"/>
      <c r="AG32" s="283"/>
      <c r="AH32" s="201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66"/>
      <c r="AV32" s="285"/>
      <c r="AW32" s="285"/>
    </row>
    <row r="33" spans="1:49" ht="17.100000000000001" customHeight="1" x14ac:dyDescent="0.3">
      <c r="A33" s="286">
        <v>1</v>
      </c>
      <c r="B33" s="287">
        <v>0.41666666666666669</v>
      </c>
      <c r="C33" s="288"/>
      <c r="D33" s="291" t="str">
        <f>B6</f>
        <v>田富SSS</v>
      </c>
      <c r="E33" s="291"/>
      <c r="F33" s="291"/>
      <c r="G33" s="291"/>
      <c r="H33" s="291"/>
      <c r="I33" s="293" t="str">
        <f t="shared" ref="I33" si="15">IF(L33:L34="","",(L33+L34))</f>
        <v/>
      </c>
      <c r="J33" s="294"/>
      <c r="K33" s="297" t="s">
        <v>17</v>
      </c>
      <c r="L33" s="190"/>
      <c r="M33" s="190" t="s">
        <v>16</v>
      </c>
      <c r="N33" s="190"/>
      <c r="O33" s="297" t="s">
        <v>18</v>
      </c>
      <c r="P33" s="303" t="str">
        <f t="shared" ref="P33" si="16">IF(N33:N34="","",(N33+N34))</f>
        <v/>
      </c>
      <c r="Q33" s="304"/>
      <c r="R33" s="300" t="str">
        <f>B8</f>
        <v>アバンソFC</v>
      </c>
      <c r="S33" s="282"/>
      <c r="T33" s="282"/>
      <c r="U33" s="282"/>
      <c r="V33" s="264"/>
      <c r="W33" s="302" t="str">
        <f>B4</f>
        <v>ファンタジスタFC</v>
      </c>
      <c r="X33" s="302" t="str">
        <f>B10</f>
        <v>塩山SSS</v>
      </c>
      <c r="Y33" s="19"/>
      <c r="Z33" s="286">
        <v>1</v>
      </c>
      <c r="AA33" s="287">
        <v>0.41666666666666669</v>
      </c>
      <c r="AB33" s="288"/>
      <c r="AC33" s="307" t="str">
        <f>D33</f>
        <v>田富SSS</v>
      </c>
      <c r="AD33" s="307"/>
      <c r="AE33" s="307"/>
      <c r="AF33" s="307"/>
      <c r="AG33" s="307"/>
      <c r="AH33" s="309"/>
      <c r="AI33" s="310"/>
      <c r="AJ33" s="313" t="s">
        <v>17</v>
      </c>
      <c r="AK33" s="1"/>
      <c r="AL33" s="7" t="s">
        <v>16</v>
      </c>
      <c r="AM33" s="1"/>
      <c r="AN33" s="315" t="s">
        <v>18</v>
      </c>
      <c r="AO33" s="300"/>
      <c r="AP33" s="264"/>
      <c r="AQ33" s="307" t="str">
        <f>R33</f>
        <v>アバンソFC</v>
      </c>
      <c r="AR33" s="307"/>
      <c r="AS33" s="307"/>
      <c r="AT33" s="307"/>
      <c r="AU33" s="307"/>
      <c r="AV33" s="302" t="str">
        <f>W33</f>
        <v>ファンタジスタFC</v>
      </c>
      <c r="AW33" s="302" t="str">
        <f t="shared" ref="AW33" si="17">X33</f>
        <v>塩山SSS</v>
      </c>
    </row>
    <row r="34" spans="1:49" ht="17.100000000000001" customHeight="1" x14ac:dyDescent="0.3">
      <c r="A34" s="286"/>
      <c r="B34" s="289"/>
      <c r="C34" s="290"/>
      <c r="D34" s="292"/>
      <c r="E34" s="292"/>
      <c r="F34" s="292"/>
      <c r="G34" s="292"/>
      <c r="H34" s="292"/>
      <c r="I34" s="295"/>
      <c r="J34" s="296"/>
      <c r="K34" s="298"/>
      <c r="L34" s="191"/>
      <c r="M34" s="191" t="s">
        <v>16</v>
      </c>
      <c r="N34" s="191"/>
      <c r="O34" s="298"/>
      <c r="P34" s="305"/>
      <c r="Q34" s="306"/>
      <c r="R34" s="265"/>
      <c r="S34" s="283"/>
      <c r="T34" s="283"/>
      <c r="U34" s="283"/>
      <c r="V34" s="266"/>
      <c r="W34" s="285"/>
      <c r="X34" s="285"/>
      <c r="Y34" s="19"/>
      <c r="Z34" s="286"/>
      <c r="AA34" s="289"/>
      <c r="AB34" s="290"/>
      <c r="AC34" s="308"/>
      <c r="AD34" s="308"/>
      <c r="AE34" s="308"/>
      <c r="AF34" s="308"/>
      <c r="AG34" s="308"/>
      <c r="AH34" s="311"/>
      <c r="AI34" s="312"/>
      <c r="AJ34" s="314"/>
      <c r="AK34" s="2"/>
      <c r="AL34" s="8" t="s">
        <v>16</v>
      </c>
      <c r="AM34" s="2"/>
      <c r="AN34" s="316"/>
      <c r="AO34" s="265"/>
      <c r="AP34" s="266"/>
      <c r="AQ34" s="308"/>
      <c r="AR34" s="308"/>
      <c r="AS34" s="308"/>
      <c r="AT34" s="308"/>
      <c r="AU34" s="308"/>
      <c r="AV34" s="285"/>
      <c r="AW34" s="285"/>
    </row>
    <row r="35" spans="1:49" ht="17.100000000000001" customHeight="1" x14ac:dyDescent="0.3">
      <c r="A35" s="286">
        <v>2</v>
      </c>
      <c r="B35" s="287">
        <v>0.45833333333333331</v>
      </c>
      <c r="C35" s="288"/>
      <c r="D35" s="292" t="str">
        <f>B4</f>
        <v>ファンタジスタFC</v>
      </c>
      <c r="E35" s="292"/>
      <c r="F35" s="292"/>
      <c r="G35" s="292"/>
      <c r="H35" s="292"/>
      <c r="I35" s="293" t="str">
        <f t="shared" ref="I35" si="18">IF(L35:L36="","",(L35+L36))</f>
        <v/>
      </c>
      <c r="J35" s="294"/>
      <c r="K35" s="297" t="s">
        <v>17</v>
      </c>
      <c r="L35" s="190"/>
      <c r="M35" s="190" t="s">
        <v>16</v>
      </c>
      <c r="N35" s="190"/>
      <c r="O35" s="297" t="s">
        <v>18</v>
      </c>
      <c r="P35" s="303" t="str">
        <f t="shared" ref="P35" si="19">IF(N35:N36="","",(N35+N36))</f>
        <v/>
      </c>
      <c r="Q35" s="304"/>
      <c r="R35" s="300" t="str">
        <f>B10</f>
        <v>塩山SSS</v>
      </c>
      <c r="S35" s="282"/>
      <c r="T35" s="282"/>
      <c r="U35" s="282"/>
      <c r="V35" s="264"/>
      <c r="W35" s="302" t="str">
        <f>B6</f>
        <v>田富SSS</v>
      </c>
      <c r="X35" s="302" t="str">
        <f>B8</f>
        <v>アバンソFC</v>
      </c>
      <c r="Y35" s="19"/>
      <c r="Z35" s="286">
        <v>2</v>
      </c>
      <c r="AA35" s="287">
        <v>0.45833333333333331</v>
      </c>
      <c r="AB35" s="288"/>
      <c r="AC35" s="307" t="str">
        <f>D35</f>
        <v>ファンタジスタFC</v>
      </c>
      <c r="AD35" s="307"/>
      <c r="AE35" s="307"/>
      <c r="AF35" s="307"/>
      <c r="AG35" s="307"/>
      <c r="AH35" s="309"/>
      <c r="AI35" s="310"/>
      <c r="AJ35" s="313" t="s">
        <v>17</v>
      </c>
      <c r="AK35" s="1"/>
      <c r="AL35" s="7" t="s">
        <v>16</v>
      </c>
      <c r="AM35" s="1"/>
      <c r="AN35" s="315" t="s">
        <v>18</v>
      </c>
      <c r="AO35" s="300"/>
      <c r="AP35" s="264"/>
      <c r="AQ35" s="307" t="str">
        <f>R35</f>
        <v>塩山SSS</v>
      </c>
      <c r="AR35" s="307"/>
      <c r="AS35" s="307"/>
      <c r="AT35" s="307"/>
      <c r="AU35" s="307"/>
      <c r="AV35" s="302" t="str">
        <f>W35</f>
        <v>田富SSS</v>
      </c>
      <c r="AW35" s="302" t="str">
        <f t="shared" ref="AW35" si="20">X35</f>
        <v>アバンソFC</v>
      </c>
    </row>
    <row r="36" spans="1:49" ht="17.100000000000001" customHeight="1" x14ac:dyDescent="0.3">
      <c r="A36" s="286"/>
      <c r="B36" s="289"/>
      <c r="C36" s="290"/>
      <c r="D36" s="292"/>
      <c r="E36" s="292"/>
      <c r="F36" s="292"/>
      <c r="G36" s="292"/>
      <c r="H36" s="292"/>
      <c r="I36" s="295"/>
      <c r="J36" s="296"/>
      <c r="K36" s="298"/>
      <c r="L36" s="191"/>
      <c r="M36" s="191" t="s">
        <v>16</v>
      </c>
      <c r="N36" s="191"/>
      <c r="O36" s="298"/>
      <c r="P36" s="305"/>
      <c r="Q36" s="306"/>
      <c r="R36" s="265"/>
      <c r="S36" s="283"/>
      <c r="T36" s="283"/>
      <c r="U36" s="283"/>
      <c r="V36" s="266"/>
      <c r="W36" s="285"/>
      <c r="X36" s="285"/>
      <c r="Y36" s="19"/>
      <c r="Z36" s="286"/>
      <c r="AA36" s="289"/>
      <c r="AB36" s="290"/>
      <c r="AC36" s="308"/>
      <c r="AD36" s="308"/>
      <c r="AE36" s="308"/>
      <c r="AF36" s="308"/>
      <c r="AG36" s="308"/>
      <c r="AH36" s="311"/>
      <c r="AI36" s="312"/>
      <c r="AJ36" s="314"/>
      <c r="AK36" s="2"/>
      <c r="AL36" s="8" t="s">
        <v>16</v>
      </c>
      <c r="AM36" s="2"/>
      <c r="AN36" s="316"/>
      <c r="AO36" s="265"/>
      <c r="AP36" s="266"/>
      <c r="AQ36" s="308"/>
      <c r="AR36" s="308"/>
      <c r="AS36" s="308"/>
      <c r="AT36" s="308"/>
      <c r="AU36" s="308"/>
      <c r="AV36" s="285"/>
      <c r="AW36" s="285"/>
    </row>
    <row r="37" spans="1:49" ht="17.100000000000001" customHeight="1" x14ac:dyDescent="0.3">
      <c r="A37" s="286">
        <v>3</v>
      </c>
      <c r="B37" s="287"/>
      <c r="C37" s="288"/>
      <c r="D37" s="308"/>
      <c r="E37" s="308"/>
      <c r="F37" s="308"/>
      <c r="G37" s="308"/>
      <c r="H37" s="308"/>
      <c r="I37" s="293"/>
      <c r="J37" s="294"/>
      <c r="K37" s="297" t="s">
        <v>17</v>
      </c>
      <c r="L37" s="190"/>
      <c r="M37" s="190" t="s">
        <v>16</v>
      </c>
      <c r="N37" s="190"/>
      <c r="O37" s="297" t="s">
        <v>18</v>
      </c>
      <c r="P37" s="297"/>
      <c r="Q37" s="322"/>
      <c r="R37" s="242"/>
      <c r="S37" s="243"/>
      <c r="T37" s="243"/>
      <c r="U37" s="243"/>
      <c r="V37" s="244"/>
      <c r="W37" s="302"/>
      <c r="X37" s="302"/>
      <c r="Y37" s="19"/>
      <c r="Z37" s="286">
        <v>3</v>
      </c>
      <c r="AA37" s="287">
        <v>0.5</v>
      </c>
      <c r="AB37" s="288"/>
      <c r="AC37" s="308"/>
      <c r="AD37" s="308"/>
      <c r="AE37" s="308"/>
      <c r="AF37" s="308"/>
      <c r="AG37" s="308"/>
      <c r="AH37" s="309"/>
      <c r="AI37" s="310"/>
      <c r="AJ37" s="313" t="s">
        <v>17</v>
      </c>
      <c r="AK37" s="1"/>
      <c r="AL37" s="7" t="s">
        <v>16</v>
      </c>
      <c r="AM37" s="1"/>
      <c r="AN37" s="315" t="s">
        <v>18</v>
      </c>
      <c r="AO37" s="300"/>
      <c r="AP37" s="264"/>
      <c r="AQ37" s="242"/>
      <c r="AR37" s="243"/>
      <c r="AS37" s="243"/>
      <c r="AT37" s="243"/>
      <c r="AU37" s="244"/>
      <c r="AV37" s="302"/>
      <c r="AW37" s="302"/>
    </row>
    <row r="38" spans="1:49" ht="17.100000000000001" customHeight="1" x14ac:dyDescent="0.3">
      <c r="A38" s="286"/>
      <c r="B38" s="289"/>
      <c r="C38" s="290"/>
      <c r="D38" s="308"/>
      <c r="E38" s="308"/>
      <c r="F38" s="308"/>
      <c r="G38" s="308"/>
      <c r="H38" s="308"/>
      <c r="I38" s="295"/>
      <c r="J38" s="296"/>
      <c r="K38" s="298"/>
      <c r="L38" s="191"/>
      <c r="M38" s="191" t="s">
        <v>16</v>
      </c>
      <c r="N38" s="191"/>
      <c r="O38" s="298"/>
      <c r="P38" s="298"/>
      <c r="Q38" s="323"/>
      <c r="R38" s="245"/>
      <c r="S38" s="246"/>
      <c r="T38" s="246"/>
      <c r="U38" s="246"/>
      <c r="V38" s="247"/>
      <c r="W38" s="285"/>
      <c r="X38" s="285"/>
      <c r="Y38" s="19"/>
      <c r="Z38" s="286"/>
      <c r="AA38" s="289"/>
      <c r="AB38" s="290"/>
      <c r="AC38" s="308"/>
      <c r="AD38" s="308"/>
      <c r="AE38" s="308"/>
      <c r="AF38" s="308"/>
      <c r="AG38" s="308"/>
      <c r="AH38" s="311"/>
      <c r="AI38" s="312"/>
      <c r="AJ38" s="314"/>
      <c r="AK38" s="2"/>
      <c r="AL38" s="8" t="s">
        <v>16</v>
      </c>
      <c r="AM38" s="2"/>
      <c r="AN38" s="316"/>
      <c r="AO38" s="265"/>
      <c r="AP38" s="266"/>
      <c r="AQ38" s="245"/>
      <c r="AR38" s="246"/>
      <c r="AS38" s="246"/>
      <c r="AT38" s="246"/>
      <c r="AU38" s="247"/>
      <c r="AV38" s="285"/>
      <c r="AW38" s="285"/>
    </row>
    <row r="39" spans="1:49" ht="17.100000000000001" customHeight="1" x14ac:dyDescent="0.3">
      <c r="A39" s="286">
        <v>4</v>
      </c>
      <c r="B39" s="287"/>
      <c r="C39" s="288"/>
      <c r="D39" s="308"/>
      <c r="E39" s="308"/>
      <c r="F39" s="308"/>
      <c r="G39" s="308"/>
      <c r="H39" s="308"/>
      <c r="I39" s="324"/>
      <c r="J39" s="325"/>
      <c r="K39" s="317" t="s">
        <v>17</v>
      </c>
      <c r="L39" s="196"/>
      <c r="M39" s="196" t="s">
        <v>16</v>
      </c>
      <c r="N39" s="196"/>
      <c r="O39" s="317" t="s">
        <v>18</v>
      </c>
      <c r="P39" s="297"/>
      <c r="Q39" s="322"/>
      <c r="R39" s="242"/>
      <c r="S39" s="243"/>
      <c r="T39" s="243"/>
      <c r="U39" s="243"/>
      <c r="V39" s="244"/>
      <c r="W39" s="302"/>
      <c r="X39" s="302"/>
      <c r="Y39" s="19"/>
      <c r="Z39" s="286">
        <v>4</v>
      </c>
      <c r="AA39" s="287">
        <v>0.54166666666666663</v>
      </c>
      <c r="AB39" s="288"/>
      <c r="AC39" s="308"/>
      <c r="AD39" s="308"/>
      <c r="AE39" s="308"/>
      <c r="AF39" s="308"/>
      <c r="AG39" s="308"/>
      <c r="AH39" s="318"/>
      <c r="AI39" s="319"/>
      <c r="AJ39" s="320" t="s">
        <v>17</v>
      </c>
      <c r="AK39" s="200"/>
      <c r="AL39" s="9" t="s">
        <v>16</v>
      </c>
      <c r="AM39" s="200"/>
      <c r="AN39" s="321" t="s">
        <v>18</v>
      </c>
      <c r="AO39" s="300"/>
      <c r="AP39" s="264"/>
      <c r="AQ39" s="242"/>
      <c r="AR39" s="243"/>
      <c r="AS39" s="243"/>
      <c r="AT39" s="243"/>
      <c r="AU39" s="244"/>
      <c r="AV39" s="302"/>
      <c r="AW39" s="302"/>
    </row>
    <row r="40" spans="1:49" ht="17.100000000000001" customHeight="1" x14ac:dyDescent="0.3">
      <c r="A40" s="286"/>
      <c r="B40" s="289"/>
      <c r="C40" s="290"/>
      <c r="D40" s="308"/>
      <c r="E40" s="308"/>
      <c r="F40" s="308"/>
      <c r="G40" s="308"/>
      <c r="H40" s="308"/>
      <c r="I40" s="295"/>
      <c r="J40" s="296"/>
      <c r="K40" s="298"/>
      <c r="L40" s="191"/>
      <c r="M40" s="191" t="s">
        <v>16</v>
      </c>
      <c r="N40" s="191"/>
      <c r="O40" s="298"/>
      <c r="P40" s="298"/>
      <c r="Q40" s="323"/>
      <c r="R40" s="245"/>
      <c r="S40" s="246"/>
      <c r="T40" s="246"/>
      <c r="U40" s="246"/>
      <c r="V40" s="247"/>
      <c r="W40" s="285"/>
      <c r="X40" s="285"/>
      <c r="Y40" s="19"/>
      <c r="Z40" s="286"/>
      <c r="AA40" s="289"/>
      <c r="AB40" s="290"/>
      <c r="AC40" s="308"/>
      <c r="AD40" s="308"/>
      <c r="AE40" s="308"/>
      <c r="AF40" s="308"/>
      <c r="AG40" s="308"/>
      <c r="AH40" s="311"/>
      <c r="AI40" s="312"/>
      <c r="AJ40" s="314"/>
      <c r="AK40" s="2"/>
      <c r="AL40" s="8" t="s">
        <v>16</v>
      </c>
      <c r="AM40" s="2"/>
      <c r="AN40" s="316"/>
      <c r="AO40" s="265"/>
      <c r="AP40" s="266"/>
      <c r="AQ40" s="245"/>
      <c r="AR40" s="246"/>
      <c r="AS40" s="246"/>
      <c r="AT40" s="246"/>
      <c r="AU40" s="247"/>
      <c r="AV40" s="285"/>
      <c r="AW40" s="285"/>
    </row>
    <row r="41" spans="1:49" ht="17.100000000000001" customHeight="1" x14ac:dyDescent="0.3">
      <c r="A41" s="286">
        <v>5</v>
      </c>
      <c r="B41" s="287"/>
      <c r="C41" s="288"/>
      <c r="D41" s="308"/>
      <c r="E41" s="308"/>
      <c r="F41" s="308"/>
      <c r="G41" s="308"/>
      <c r="H41" s="308"/>
      <c r="I41" s="293"/>
      <c r="J41" s="294"/>
      <c r="K41" s="297"/>
      <c r="L41" s="190"/>
      <c r="M41" s="190"/>
      <c r="N41" s="190"/>
      <c r="O41" s="297"/>
      <c r="P41" s="297"/>
      <c r="Q41" s="322"/>
      <c r="R41" s="242"/>
      <c r="S41" s="243"/>
      <c r="T41" s="243"/>
      <c r="U41" s="243"/>
      <c r="V41" s="244"/>
      <c r="W41" s="302"/>
      <c r="X41" s="302"/>
      <c r="Y41" s="19"/>
      <c r="Z41" s="286"/>
      <c r="AA41" s="287"/>
      <c r="AB41" s="288"/>
      <c r="AC41" s="308"/>
      <c r="AD41" s="308"/>
      <c r="AE41" s="308"/>
      <c r="AF41" s="308"/>
      <c r="AG41" s="308"/>
      <c r="AH41" s="309"/>
      <c r="AI41" s="310"/>
      <c r="AJ41" s="313" t="s">
        <v>17</v>
      </c>
      <c r="AK41" s="1"/>
      <c r="AL41" s="7" t="s">
        <v>16</v>
      </c>
      <c r="AM41" s="1"/>
      <c r="AN41" s="315" t="s">
        <v>18</v>
      </c>
      <c r="AO41" s="300"/>
      <c r="AP41" s="264"/>
      <c r="AQ41" s="242"/>
      <c r="AR41" s="243"/>
      <c r="AS41" s="243"/>
      <c r="AT41" s="243"/>
      <c r="AU41" s="244"/>
      <c r="AV41" s="302"/>
      <c r="AW41" s="302"/>
    </row>
    <row r="42" spans="1:49" ht="17.100000000000001" customHeight="1" x14ac:dyDescent="0.3">
      <c r="A42" s="286"/>
      <c r="B42" s="289"/>
      <c r="C42" s="290"/>
      <c r="D42" s="308"/>
      <c r="E42" s="308"/>
      <c r="F42" s="308"/>
      <c r="G42" s="308"/>
      <c r="H42" s="308"/>
      <c r="I42" s="295"/>
      <c r="J42" s="296"/>
      <c r="K42" s="298"/>
      <c r="L42" s="191"/>
      <c r="M42" s="191"/>
      <c r="N42" s="191"/>
      <c r="O42" s="298"/>
      <c r="P42" s="298"/>
      <c r="Q42" s="323"/>
      <c r="R42" s="245"/>
      <c r="S42" s="246"/>
      <c r="T42" s="246"/>
      <c r="U42" s="246"/>
      <c r="V42" s="247"/>
      <c r="W42" s="285"/>
      <c r="X42" s="285"/>
      <c r="Y42" s="19"/>
      <c r="Z42" s="286"/>
      <c r="AA42" s="289"/>
      <c r="AB42" s="290"/>
      <c r="AC42" s="308"/>
      <c r="AD42" s="308"/>
      <c r="AE42" s="308"/>
      <c r="AF42" s="308"/>
      <c r="AG42" s="308"/>
      <c r="AH42" s="311"/>
      <c r="AI42" s="312"/>
      <c r="AJ42" s="314"/>
      <c r="AK42" s="2"/>
      <c r="AL42" s="8" t="s">
        <v>16</v>
      </c>
      <c r="AM42" s="2"/>
      <c r="AN42" s="316"/>
      <c r="AO42" s="265"/>
      <c r="AP42" s="266"/>
      <c r="AQ42" s="245"/>
      <c r="AR42" s="246"/>
      <c r="AS42" s="246"/>
      <c r="AT42" s="246"/>
      <c r="AU42" s="247"/>
      <c r="AV42" s="285"/>
      <c r="AW42" s="285"/>
    </row>
    <row r="44" spans="1:49" ht="14.25" x14ac:dyDescent="0.25">
      <c r="B44" s="195"/>
      <c r="C44" s="28"/>
      <c r="D44" s="16"/>
      <c r="E44" s="16"/>
      <c r="F44" s="16"/>
      <c r="G44" s="16"/>
      <c r="H44" s="16"/>
      <c r="I44" s="193"/>
      <c r="J44" s="193"/>
      <c r="K44" s="194"/>
      <c r="L44" s="200"/>
      <c r="M44" s="9"/>
      <c r="N44" s="200"/>
      <c r="O44" s="195"/>
      <c r="P44" s="50"/>
      <c r="Q44" s="19"/>
      <c r="R44" s="19"/>
      <c r="S44" s="19"/>
      <c r="T44" s="19"/>
      <c r="U44" s="19"/>
      <c r="V44" s="19"/>
      <c r="W44" s="19"/>
      <c r="AA44" s="195"/>
      <c r="AB44" s="28"/>
      <c r="AC44" s="16"/>
      <c r="AD44" s="16"/>
      <c r="AE44" s="16"/>
      <c r="AF44" s="16"/>
      <c r="AG44" s="16"/>
      <c r="AH44" s="193"/>
      <c r="AI44" s="193"/>
      <c r="AJ44" s="194"/>
      <c r="AK44" s="200"/>
      <c r="AL44" s="9"/>
      <c r="AM44" s="200"/>
      <c r="AN44" s="195"/>
      <c r="AO44" s="50"/>
      <c r="AP44" s="19"/>
      <c r="AQ44" s="19"/>
      <c r="AR44" s="19"/>
      <c r="AS44" s="19"/>
      <c r="AT44" s="19"/>
      <c r="AU44" s="19"/>
      <c r="AV44" s="19"/>
    </row>
    <row r="45" spans="1:49" ht="14.25" x14ac:dyDescent="0.25">
      <c r="B45" s="195"/>
      <c r="C45" s="14"/>
      <c r="D45" s="11"/>
      <c r="E45" s="11"/>
      <c r="F45" s="11"/>
      <c r="G45" s="11"/>
      <c r="H45" s="11"/>
      <c r="K45" s="14"/>
      <c r="M45" s="15"/>
      <c r="O45" s="14"/>
      <c r="P45" s="11"/>
      <c r="Q45" s="11"/>
      <c r="R45" s="11"/>
      <c r="S45" s="11"/>
      <c r="T45" s="11"/>
      <c r="U45" s="11"/>
      <c r="V45" s="21"/>
      <c r="W45" s="21"/>
      <c r="AA45" s="195"/>
      <c r="AB45" s="14"/>
      <c r="AC45" s="11"/>
      <c r="AD45" s="11"/>
      <c r="AE45" s="11"/>
      <c r="AF45" s="11"/>
      <c r="AG45" s="11"/>
      <c r="AJ45" s="14"/>
      <c r="AL45" s="15"/>
      <c r="AN45" s="14"/>
      <c r="AO45" s="11"/>
      <c r="AP45" s="11"/>
      <c r="AQ45" s="11"/>
      <c r="AR45" s="11"/>
      <c r="AS45" s="11"/>
      <c r="AT45" s="11"/>
      <c r="AU45" s="21"/>
      <c r="AV45" s="21"/>
    </row>
    <row r="46" spans="1:49" ht="13.5" customHeight="1" x14ac:dyDescent="0.25">
      <c r="B46" s="195"/>
      <c r="C46" s="20"/>
      <c r="D46" s="10"/>
      <c r="E46" s="11"/>
      <c r="F46" s="11"/>
      <c r="G46" s="11"/>
      <c r="H46" s="11"/>
      <c r="I46" s="12"/>
      <c r="K46" s="14"/>
      <c r="M46" s="15"/>
      <c r="O46" s="14"/>
      <c r="P46" s="11"/>
      <c r="Q46" s="11"/>
      <c r="R46" s="11"/>
      <c r="S46" s="11"/>
      <c r="T46" s="11"/>
      <c r="U46" s="11"/>
      <c r="V46" s="11"/>
      <c r="W46" s="11"/>
      <c r="AA46" s="195"/>
      <c r="AB46" s="20"/>
      <c r="AC46" s="10"/>
      <c r="AD46" s="11"/>
      <c r="AE46" s="11"/>
      <c r="AF46" s="11"/>
      <c r="AG46" s="11"/>
      <c r="AH46" s="12"/>
      <c r="AJ46" s="14"/>
      <c r="AL46" s="15"/>
      <c r="AN46" s="14"/>
      <c r="AO46" s="11"/>
      <c r="AP46" s="11"/>
      <c r="AQ46" s="11"/>
      <c r="AR46" s="11"/>
      <c r="AS46" s="11"/>
      <c r="AT46" s="11"/>
      <c r="AU46" s="11"/>
      <c r="AV46" s="11"/>
    </row>
    <row r="47" spans="1:49" ht="14.25" x14ac:dyDescent="0.25">
      <c r="B47" s="195"/>
      <c r="C47" s="29"/>
      <c r="D47" s="30"/>
      <c r="E47" s="21"/>
      <c r="F47" s="21"/>
      <c r="G47" s="21"/>
      <c r="H47" s="21"/>
      <c r="I47" s="31"/>
      <c r="J47" s="22"/>
      <c r="K47" s="23"/>
      <c r="M47" s="15"/>
      <c r="O47" s="14"/>
      <c r="P47" s="21"/>
      <c r="Q47" s="21"/>
      <c r="R47" s="21"/>
      <c r="S47" s="21"/>
      <c r="T47" s="21"/>
      <c r="U47" s="21"/>
      <c r="V47" s="21"/>
      <c r="W47" s="21"/>
      <c r="AA47" s="195"/>
      <c r="AB47" s="29"/>
      <c r="AC47" s="30"/>
      <c r="AD47" s="21"/>
      <c r="AE47" s="21"/>
      <c r="AF47" s="21"/>
      <c r="AG47" s="21"/>
      <c r="AH47" s="31"/>
      <c r="AI47" s="22"/>
      <c r="AJ47" s="23"/>
      <c r="AL47" s="15"/>
      <c r="AN47" s="14"/>
      <c r="AO47" s="21"/>
      <c r="AP47" s="21"/>
      <c r="AQ47" s="21"/>
      <c r="AR47" s="21"/>
      <c r="AS47" s="21"/>
      <c r="AT47" s="21"/>
      <c r="AU47" s="21"/>
      <c r="AV47" s="21"/>
    </row>
    <row r="48" spans="1:49" ht="14.25" x14ac:dyDescent="0.25">
      <c r="B48" s="195"/>
      <c r="C48" s="24"/>
      <c r="D48" s="21"/>
      <c r="E48" s="21"/>
      <c r="F48" s="21"/>
      <c r="G48" s="21"/>
      <c r="H48" s="21"/>
      <c r="I48" s="22"/>
      <c r="J48" s="22"/>
      <c r="K48" s="23"/>
      <c r="M48" s="15"/>
      <c r="O48" s="14"/>
      <c r="P48" s="21"/>
      <c r="Q48" s="21"/>
      <c r="R48" s="21"/>
      <c r="S48" s="21"/>
      <c r="T48" s="21"/>
      <c r="U48" s="21"/>
      <c r="V48" s="21"/>
      <c r="W48" s="21"/>
      <c r="AA48" s="195"/>
      <c r="AB48" s="24"/>
      <c r="AC48" s="21"/>
      <c r="AD48" s="21"/>
      <c r="AE48" s="21"/>
      <c r="AF48" s="21"/>
      <c r="AG48" s="21"/>
      <c r="AH48" s="22"/>
      <c r="AI48" s="22"/>
      <c r="AJ48" s="23"/>
      <c r="AL48" s="15"/>
      <c r="AN48" s="14"/>
      <c r="AO48" s="21"/>
      <c r="AP48" s="21"/>
      <c r="AQ48" s="21"/>
      <c r="AR48" s="21"/>
      <c r="AS48" s="21"/>
      <c r="AT48" s="21"/>
      <c r="AU48" s="21"/>
      <c r="AV48" s="21"/>
    </row>
    <row r="49" spans="2:48" ht="14.25" x14ac:dyDescent="0.25">
      <c r="B49" s="195"/>
      <c r="C49" s="29"/>
      <c r="D49" s="30"/>
      <c r="E49" s="21"/>
      <c r="F49" s="21"/>
      <c r="G49" s="21"/>
      <c r="H49" s="21"/>
      <c r="I49" s="31"/>
      <c r="J49" s="22"/>
      <c r="K49" s="23"/>
      <c r="M49" s="15"/>
      <c r="O49" s="14"/>
      <c r="P49" s="21"/>
      <c r="Q49" s="21"/>
      <c r="R49" s="21"/>
      <c r="S49" s="21"/>
      <c r="T49" s="21"/>
      <c r="U49" s="21"/>
      <c r="V49" s="21"/>
      <c r="W49" s="21"/>
      <c r="AA49" s="195"/>
      <c r="AB49" s="29"/>
      <c r="AC49" s="30"/>
      <c r="AD49" s="21"/>
      <c r="AE49" s="21"/>
      <c r="AF49" s="21"/>
      <c r="AG49" s="21"/>
      <c r="AH49" s="31"/>
      <c r="AI49" s="22"/>
      <c r="AJ49" s="23"/>
      <c r="AL49" s="15"/>
      <c r="AN49" s="14"/>
      <c r="AO49" s="21"/>
      <c r="AP49" s="21"/>
      <c r="AQ49" s="21"/>
      <c r="AR49" s="21"/>
      <c r="AS49" s="21"/>
      <c r="AT49" s="21"/>
      <c r="AU49" s="21"/>
      <c r="AV49" s="21"/>
    </row>
    <row r="50" spans="2:48" ht="14.25" x14ac:dyDescent="0.25">
      <c r="B50" s="195"/>
      <c r="C50" s="24"/>
      <c r="D50" s="21"/>
      <c r="E50" s="21"/>
      <c r="F50" s="21"/>
      <c r="G50" s="21"/>
      <c r="H50" s="21"/>
      <c r="I50" s="22"/>
      <c r="J50" s="22"/>
      <c r="K50" s="23"/>
      <c r="M50" s="15"/>
      <c r="O50" s="14"/>
      <c r="P50" s="21"/>
      <c r="Q50" s="21"/>
      <c r="R50" s="21"/>
      <c r="S50" s="21"/>
      <c r="T50" s="21"/>
      <c r="U50" s="21"/>
      <c r="V50" s="21"/>
      <c r="W50" s="21"/>
      <c r="AA50" s="195"/>
      <c r="AB50" s="24"/>
      <c r="AC50" s="21"/>
      <c r="AD50" s="21"/>
      <c r="AE50" s="21"/>
      <c r="AF50" s="21"/>
      <c r="AG50" s="21"/>
      <c r="AH50" s="22"/>
      <c r="AI50" s="22"/>
      <c r="AJ50" s="23"/>
      <c r="AL50" s="15"/>
      <c r="AN50" s="14"/>
      <c r="AO50" s="21"/>
      <c r="AP50" s="21"/>
      <c r="AQ50" s="21"/>
      <c r="AR50" s="21"/>
      <c r="AS50" s="21"/>
      <c r="AT50" s="21"/>
      <c r="AU50" s="21"/>
      <c r="AV50" s="21"/>
    </row>
  </sheetData>
  <mergeCells count="361">
    <mergeCell ref="A1:B1"/>
    <mergeCell ref="C1:E1"/>
    <mergeCell ref="Z1:AA1"/>
    <mergeCell ref="AB1:AD1"/>
    <mergeCell ref="B2:C3"/>
    <mergeCell ref="D2:F3"/>
    <mergeCell ref="G2:I3"/>
    <mergeCell ref="J2:L3"/>
    <mergeCell ref="M2:O3"/>
    <mergeCell ref="P2:R3"/>
    <mergeCell ref="AI2:AK3"/>
    <mergeCell ref="AL2:AN3"/>
    <mergeCell ref="AO2:AQ3"/>
    <mergeCell ref="AR2:AS3"/>
    <mergeCell ref="AT2:AU3"/>
    <mergeCell ref="AW2:AW3"/>
    <mergeCell ref="S2:T3"/>
    <mergeCell ref="U2:V3"/>
    <mergeCell ref="X2:X3"/>
    <mergeCell ref="AA2:AB3"/>
    <mergeCell ref="AC2:AE3"/>
    <mergeCell ref="AF2:AH3"/>
    <mergeCell ref="X6:X7"/>
    <mergeCell ref="Y6:Y7"/>
    <mergeCell ref="AO4:AQ5"/>
    <mergeCell ref="AR4:AS5"/>
    <mergeCell ref="AT4:AU5"/>
    <mergeCell ref="AV4:AV5"/>
    <mergeCell ref="AW4:AW5"/>
    <mergeCell ref="G5:I5"/>
    <mergeCell ref="J5:L5"/>
    <mergeCell ref="M5:O5"/>
    <mergeCell ref="AF5:AH5"/>
    <mergeCell ref="AI5:AK5"/>
    <mergeCell ref="W4:W5"/>
    <mergeCell ref="X4:X5"/>
    <mergeCell ref="Y4:Y5"/>
    <mergeCell ref="Z4:Z5"/>
    <mergeCell ref="AA4:AB5"/>
    <mergeCell ref="AC4:AE5"/>
    <mergeCell ref="P4:R5"/>
    <mergeCell ref="S4:T5"/>
    <mergeCell ref="U4:V5"/>
    <mergeCell ref="AL5:AN5"/>
    <mergeCell ref="A4:A5"/>
    <mergeCell ref="B4:C5"/>
    <mergeCell ref="D4:F5"/>
    <mergeCell ref="AV6:AV7"/>
    <mergeCell ref="AW6:AW7"/>
    <mergeCell ref="D7:F7"/>
    <mergeCell ref="J7:L7"/>
    <mergeCell ref="M7:O7"/>
    <mergeCell ref="AC7:AE7"/>
    <mergeCell ref="AI7:AK7"/>
    <mergeCell ref="AL7:AN7"/>
    <mergeCell ref="Z6:Z7"/>
    <mergeCell ref="AA6:AB7"/>
    <mergeCell ref="AF6:AH7"/>
    <mergeCell ref="AO6:AQ7"/>
    <mergeCell ref="AR6:AS7"/>
    <mergeCell ref="AT6:AU7"/>
    <mergeCell ref="A6:A7"/>
    <mergeCell ref="B6:C7"/>
    <mergeCell ref="G6:I7"/>
    <mergeCell ref="P6:R7"/>
    <mergeCell ref="S6:T7"/>
    <mergeCell ref="U6:V7"/>
    <mergeCell ref="W6:W7"/>
    <mergeCell ref="AO8:AQ9"/>
    <mergeCell ref="AR8:AS9"/>
    <mergeCell ref="AT8:AU9"/>
    <mergeCell ref="AV8:AV9"/>
    <mergeCell ref="AW8:AW9"/>
    <mergeCell ref="D9:F9"/>
    <mergeCell ref="G9:I9"/>
    <mergeCell ref="M9:O9"/>
    <mergeCell ref="AC9:AE9"/>
    <mergeCell ref="AF9:AH9"/>
    <mergeCell ref="W8:W9"/>
    <mergeCell ref="X8:X9"/>
    <mergeCell ref="Y8:Y9"/>
    <mergeCell ref="Z8:Z9"/>
    <mergeCell ref="AA8:AB9"/>
    <mergeCell ref="AI8:AK9"/>
    <mergeCell ref="J8:L9"/>
    <mergeCell ref="P8:R9"/>
    <mergeCell ref="S8:T9"/>
    <mergeCell ref="U8:V9"/>
    <mergeCell ref="AL9:AN9"/>
    <mergeCell ref="A8:A9"/>
    <mergeCell ref="B8:C9"/>
    <mergeCell ref="AW10:AW11"/>
    <mergeCell ref="D11:F11"/>
    <mergeCell ref="G11:I11"/>
    <mergeCell ref="J11:L11"/>
    <mergeCell ref="AC11:AE11"/>
    <mergeCell ref="AF11:AH11"/>
    <mergeCell ref="AI11:AK11"/>
    <mergeCell ref="Z10:Z11"/>
    <mergeCell ref="AA10:AB11"/>
    <mergeCell ref="AL10:AN11"/>
    <mergeCell ref="AO10:AQ11"/>
    <mergeCell ref="AR10:AS11"/>
    <mergeCell ref="AT10:AU11"/>
    <mergeCell ref="A10:A11"/>
    <mergeCell ref="B10:C11"/>
    <mergeCell ref="M10:O11"/>
    <mergeCell ref="P10:R11"/>
    <mergeCell ref="S10:T11"/>
    <mergeCell ref="U10:V11"/>
    <mergeCell ref="W10:W11"/>
    <mergeCell ref="X10:X11"/>
    <mergeCell ref="Y10:Y11"/>
    <mergeCell ref="B13:U13"/>
    <mergeCell ref="B14:C14"/>
    <mergeCell ref="D14:E14"/>
    <mergeCell ref="F14:I14"/>
    <mergeCell ref="J14:K14"/>
    <mergeCell ref="L14:O14"/>
    <mergeCell ref="P14:Q14"/>
    <mergeCell ref="R14:U14"/>
    <mergeCell ref="AV10:AV11"/>
    <mergeCell ref="R15:U15"/>
    <mergeCell ref="A17:A18"/>
    <mergeCell ref="B17:C18"/>
    <mergeCell ref="D17:E18"/>
    <mergeCell ref="F17:H18"/>
    <mergeCell ref="J17:M18"/>
    <mergeCell ref="N17:V18"/>
    <mergeCell ref="B15:C15"/>
    <mergeCell ref="D15:E15"/>
    <mergeCell ref="F15:I15"/>
    <mergeCell ref="J15:K15"/>
    <mergeCell ref="L15:O15"/>
    <mergeCell ref="P15:Q15"/>
    <mergeCell ref="AI17:AL18"/>
    <mergeCell ref="AM17:AU18"/>
    <mergeCell ref="AV17:AV18"/>
    <mergeCell ref="AW17:AW18"/>
    <mergeCell ref="A19:A20"/>
    <mergeCell ref="B19:C20"/>
    <mergeCell ref="D19:H20"/>
    <mergeCell ref="I19:J20"/>
    <mergeCell ref="K19:K20"/>
    <mergeCell ref="O19:O20"/>
    <mergeCell ref="W17:W18"/>
    <mergeCell ref="X17:X18"/>
    <mergeCell ref="Z17:Z18"/>
    <mergeCell ref="AA17:AB18"/>
    <mergeCell ref="AC17:AD18"/>
    <mergeCell ref="AE17:AG18"/>
    <mergeCell ref="AV19:AV20"/>
    <mergeCell ref="AW19:AW20"/>
    <mergeCell ref="AH19:AI20"/>
    <mergeCell ref="AJ19:AJ20"/>
    <mergeCell ref="AN19:AN20"/>
    <mergeCell ref="AO19:AP20"/>
    <mergeCell ref="AQ19:AU20"/>
    <mergeCell ref="A21:A22"/>
    <mergeCell ref="B21:C22"/>
    <mergeCell ref="D21:H22"/>
    <mergeCell ref="I21:J22"/>
    <mergeCell ref="K21:K22"/>
    <mergeCell ref="O21:O22"/>
    <mergeCell ref="P21:Q22"/>
    <mergeCell ref="R21:V22"/>
    <mergeCell ref="AC19:AG20"/>
    <mergeCell ref="P19:Q20"/>
    <mergeCell ref="R19:V20"/>
    <mergeCell ref="W19:W20"/>
    <mergeCell ref="X19:X20"/>
    <mergeCell ref="Z19:Z20"/>
    <mergeCell ref="AA19:AB20"/>
    <mergeCell ref="AJ21:AJ22"/>
    <mergeCell ref="AN21:AN22"/>
    <mergeCell ref="AO21:AP22"/>
    <mergeCell ref="AQ21:AU22"/>
    <mergeCell ref="AV21:AV22"/>
    <mergeCell ref="AW21:AW22"/>
    <mergeCell ref="W21:W22"/>
    <mergeCell ref="X21:X22"/>
    <mergeCell ref="Z21:Z22"/>
    <mergeCell ref="AA21:AB22"/>
    <mergeCell ref="AC21:AG22"/>
    <mergeCell ref="AH21:AI22"/>
    <mergeCell ref="A25:A26"/>
    <mergeCell ref="B25:C26"/>
    <mergeCell ref="D25:H26"/>
    <mergeCell ref="I25:J26"/>
    <mergeCell ref="K25:K26"/>
    <mergeCell ref="O25:O26"/>
    <mergeCell ref="P25:Q26"/>
    <mergeCell ref="R25:V26"/>
    <mergeCell ref="AC23:AG24"/>
    <mergeCell ref="P23:Q24"/>
    <mergeCell ref="R23:V24"/>
    <mergeCell ref="W23:W24"/>
    <mergeCell ref="X23:X24"/>
    <mergeCell ref="Z23:Z24"/>
    <mergeCell ref="AA23:AB24"/>
    <mergeCell ref="A23:A24"/>
    <mergeCell ref="B23:C24"/>
    <mergeCell ref="D23:H24"/>
    <mergeCell ref="I23:J24"/>
    <mergeCell ref="K23:K24"/>
    <mergeCell ref="O23:O24"/>
    <mergeCell ref="AW25:AW26"/>
    <mergeCell ref="W25:W26"/>
    <mergeCell ref="X25:X26"/>
    <mergeCell ref="Z25:Z26"/>
    <mergeCell ref="AA25:AB26"/>
    <mergeCell ref="AC25:AG26"/>
    <mergeCell ref="AH25:AI26"/>
    <mergeCell ref="AV23:AV24"/>
    <mergeCell ref="AW23:AW24"/>
    <mergeCell ref="AH23:AI24"/>
    <mergeCell ref="AJ23:AJ24"/>
    <mergeCell ref="AN23:AN24"/>
    <mergeCell ref="AO23:AP24"/>
    <mergeCell ref="AQ23:AU24"/>
    <mergeCell ref="D27:H28"/>
    <mergeCell ref="I27:J28"/>
    <mergeCell ref="K27:K28"/>
    <mergeCell ref="O27:O28"/>
    <mergeCell ref="AJ25:AJ26"/>
    <mergeCell ref="AN25:AN26"/>
    <mergeCell ref="AO25:AP26"/>
    <mergeCell ref="AQ25:AU26"/>
    <mergeCell ref="AV25:AV26"/>
    <mergeCell ref="AV27:AV28"/>
    <mergeCell ref="AW27:AW28"/>
    <mergeCell ref="A31:A32"/>
    <mergeCell ref="B31:C32"/>
    <mergeCell ref="D31:E32"/>
    <mergeCell ref="F31:H32"/>
    <mergeCell ref="J31:M32"/>
    <mergeCell ref="N31:V32"/>
    <mergeCell ref="W31:W32"/>
    <mergeCell ref="X31:X32"/>
    <mergeCell ref="AC27:AG28"/>
    <mergeCell ref="AH27:AI28"/>
    <mergeCell ref="AJ27:AJ28"/>
    <mergeCell ref="AN27:AN28"/>
    <mergeCell ref="AO27:AP28"/>
    <mergeCell ref="AQ27:AU28"/>
    <mergeCell ref="P27:Q28"/>
    <mergeCell ref="R27:V28"/>
    <mergeCell ref="W27:W28"/>
    <mergeCell ref="X27:X28"/>
    <mergeCell ref="Z27:Z28"/>
    <mergeCell ref="AA27:AB28"/>
    <mergeCell ref="A27:A28"/>
    <mergeCell ref="B27:C28"/>
    <mergeCell ref="AV31:AV32"/>
    <mergeCell ref="AW31:AW32"/>
    <mergeCell ref="A33:A34"/>
    <mergeCell ref="B33:C34"/>
    <mergeCell ref="D33:H34"/>
    <mergeCell ref="I33:J34"/>
    <mergeCell ref="K33:K34"/>
    <mergeCell ref="O33:O34"/>
    <mergeCell ref="P33:Q34"/>
    <mergeCell ref="R33:V34"/>
    <mergeCell ref="Z31:Z32"/>
    <mergeCell ref="AA31:AB32"/>
    <mergeCell ref="AC31:AD32"/>
    <mergeCell ref="AE31:AG32"/>
    <mergeCell ref="AI31:AL32"/>
    <mergeCell ref="AM31:AU32"/>
    <mergeCell ref="AJ33:AJ34"/>
    <mergeCell ref="AN33:AN34"/>
    <mergeCell ref="AO33:AP34"/>
    <mergeCell ref="AQ33:AU34"/>
    <mergeCell ref="AV33:AV34"/>
    <mergeCell ref="AW33:AW34"/>
    <mergeCell ref="W33:W34"/>
    <mergeCell ref="X33:X34"/>
    <mergeCell ref="Z33:Z34"/>
    <mergeCell ref="AA33:AB34"/>
    <mergeCell ref="AC33:AG34"/>
    <mergeCell ref="AH33:AI34"/>
    <mergeCell ref="A37:A38"/>
    <mergeCell ref="B37:C38"/>
    <mergeCell ref="D37:H38"/>
    <mergeCell ref="I37:J38"/>
    <mergeCell ref="K37:K38"/>
    <mergeCell ref="O37:O38"/>
    <mergeCell ref="P37:Q38"/>
    <mergeCell ref="R37:V38"/>
    <mergeCell ref="AC35:AG36"/>
    <mergeCell ref="P35:Q36"/>
    <mergeCell ref="R35:V36"/>
    <mergeCell ref="W35:W36"/>
    <mergeCell ref="X35:X36"/>
    <mergeCell ref="Z35:Z36"/>
    <mergeCell ref="AA35:AB36"/>
    <mergeCell ref="A35:A36"/>
    <mergeCell ref="B35:C36"/>
    <mergeCell ref="D35:H36"/>
    <mergeCell ref="I35:J36"/>
    <mergeCell ref="K35:K36"/>
    <mergeCell ref="O35:O36"/>
    <mergeCell ref="AW37:AW38"/>
    <mergeCell ref="W37:W38"/>
    <mergeCell ref="X37:X38"/>
    <mergeCell ref="Z37:Z38"/>
    <mergeCell ref="AA37:AB38"/>
    <mergeCell ref="AC37:AG38"/>
    <mergeCell ref="AH37:AI38"/>
    <mergeCell ref="AV35:AV36"/>
    <mergeCell ref="AW35:AW36"/>
    <mergeCell ref="AH35:AI36"/>
    <mergeCell ref="AJ35:AJ36"/>
    <mergeCell ref="AN35:AN36"/>
    <mergeCell ref="AO35:AP36"/>
    <mergeCell ref="AQ35:AU36"/>
    <mergeCell ref="D39:H40"/>
    <mergeCell ref="I39:J40"/>
    <mergeCell ref="K39:K40"/>
    <mergeCell ref="O39:O40"/>
    <mergeCell ref="AJ37:AJ38"/>
    <mergeCell ref="AN37:AN38"/>
    <mergeCell ref="AO37:AP38"/>
    <mergeCell ref="AQ37:AU38"/>
    <mergeCell ref="AV37:AV38"/>
    <mergeCell ref="AV39:AV40"/>
    <mergeCell ref="AW39:AW40"/>
    <mergeCell ref="A41:A42"/>
    <mergeCell ref="B41:C42"/>
    <mergeCell ref="D41:H42"/>
    <mergeCell ref="I41:J42"/>
    <mergeCell ref="K41:K42"/>
    <mergeCell ref="O41:O42"/>
    <mergeCell ref="P41:Q42"/>
    <mergeCell ref="R41:V42"/>
    <mergeCell ref="AC39:AG40"/>
    <mergeCell ref="AH39:AI40"/>
    <mergeCell ref="AJ39:AJ40"/>
    <mergeCell ref="AN39:AN40"/>
    <mergeCell ref="AO39:AP40"/>
    <mergeCell ref="AQ39:AU40"/>
    <mergeCell ref="P39:Q40"/>
    <mergeCell ref="R39:V40"/>
    <mergeCell ref="W39:W40"/>
    <mergeCell ref="X39:X40"/>
    <mergeCell ref="Z39:Z40"/>
    <mergeCell ref="AA39:AB40"/>
    <mergeCell ref="A39:A40"/>
    <mergeCell ref="B39:C40"/>
    <mergeCell ref="AJ41:AJ42"/>
    <mergeCell ref="AN41:AN42"/>
    <mergeCell ref="AO41:AP42"/>
    <mergeCell ref="AQ41:AU42"/>
    <mergeCell ref="AV41:AV42"/>
    <mergeCell ref="AW41:AW42"/>
    <mergeCell ref="W41:W42"/>
    <mergeCell ref="X41:X42"/>
    <mergeCell ref="Z41:Z42"/>
    <mergeCell ref="AA41:AB42"/>
    <mergeCell ref="AC41:AG42"/>
    <mergeCell ref="AH41:AI42"/>
  </mergeCells>
  <phoneticPr fontId="4"/>
  <pageMargins left="0.78740157480314965" right="0.78740157480314965" top="0.98425196850393704" bottom="0.98425196850393704" header="0.51181102362204722" footer="0.51181102362204722"/>
  <pageSetup paperSize="9" scale="94" orientation="portrait" horizontalDpi="4294967293" r:id="rId1"/>
  <headerFooter alignWithMargins="0">
    <oddHeader>&amp;C&amp;"ＭＳ Ｐゴシック,太字"&amp;16 2021Nanahocup山梨県U-12サッカー大会
（第45回関東大会山梨県予選）</oddHeader>
    <oddFooter>&amp;C&amp;12試合結果・警告退場の報告は午後4時までに下記ＦＡＸ番号へご報告ください。
4種広報部ＦＡＸ055-251-7164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72"/>
  <sheetViews>
    <sheetView showGridLines="0" view="pageBreakPreview" topLeftCell="F29" zoomScale="60" zoomScaleNormal="100" workbookViewId="0">
      <selection activeCell="AD43" sqref="AD43"/>
    </sheetView>
  </sheetViews>
  <sheetFormatPr defaultColWidth="9.1328125" defaultRowHeight="15" x14ac:dyDescent="0.25"/>
  <cols>
    <col min="1" max="1" width="4" style="52" hidden="1" customWidth="1"/>
    <col min="2" max="2" width="1.3984375" style="53" hidden="1" customWidth="1"/>
    <col min="3" max="3" width="2.86328125" style="54" bestFit="1" customWidth="1"/>
    <col min="4" max="4" width="1.59765625" style="53" customWidth="1"/>
    <col min="5" max="5" width="16.59765625" style="53" customWidth="1"/>
    <col min="6" max="7" width="6.1328125" style="53" customWidth="1"/>
    <col min="8" max="8" width="6.1328125" style="54" customWidth="1"/>
    <col min="9" max="16" width="6.1328125" style="53" customWidth="1"/>
    <col min="17" max="17" width="6.1328125" style="143" customWidth="1"/>
    <col min="18" max="19" width="6.1328125" style="150" customWidth="1"/>
    <col min="20" max="20" width="16.59765625" style="53" customWidth="1"/>
    <col min="21" max="21" width="1.59765625" style="53" customWidth="1"/>
    <col min="22" max="22" width="2.86328125" style="54" bestFit="1" customWidth="1"/>
    <col min="23" max="256" width="9.1328125" style="27"/>
    <col min="257" max="258" width="0" style="27" hidden="1" customWidth="1"/>
    <col min="259" max="259" width="2.86328125" style="27" bestFit="1" customWidth="1"/>
    <col min="260" max="260" width="1.59765625" style="27" customWidth="1"/>
    <col min="261" max="261" width="16.59765625" style="27" customWidth="1"/>
    <col min="262" max="275" width="6.1328125" style="27" customWidth="1"/>
    <col min="276" max="276" width="16.59765625" style="27" customWidth="1"/>
    <col min="277" max="277" width="1.59765625" style="27" customWidth="1"/>
    <col min="278" max="278" width="2.86328125" style="27" bestFit="1" customWidth="1"/>
    <col min="279" max="512" width="9.1328125" style="27"/>
    <col min="513" max="514" width="0" style="27" hidden="1" customWidth="1"/>
    <col min="515" max="515" width="2.86328125" style="27" bestFit="1" customWidth="1"/>
    <col min="516" max="516" width="1.59765625" style="27" customWidth="1"/>
    <col min="517" max="517" width="16.59765625" style="27" customWidth="1"/>
    <col min="518" max="531" width="6.1328125" style="27" customWidth="1"/>
    <col min="532" max="532" width="16.59765625" style="27" customWidth="1"/>
    <col min="533" max="533" width="1.59765625" style="27" customWidth="1"/>
    <col min="534" max="534" width="2.86328125" style="27" bestFit="1" customWidth="1"/>
    <col min="535" max="768" width="9.1328125" style="27"/>
    <col min="769" max="770" width="0" style="27" hidden="1" customWidth="1"/>
    <col min="771" max="771" width="2.86328125" style="27" bestFit="1" customWidth="1"/>
    <col min="772" max="772" width="1.59765625" style="27" customWidth="1"/>
    <col min="773" max="773" width="16.59765625" style="27" customWidth="1"/>
    <col min="774" max="787" width="6.1328125" style="27" customWidth="1"/>
    <col min="788" max="788" width="16.59765625" style="27" customWidth="1"/>
    <col min="789" max="789" width="1.59765625" style="27" customWidth="1"/>
    <col min="790" max="790" width="2.86328125" style="27" bestFit="1" customWidth="1"/>
    <col min="791" max="1024" width="9.1328125" style="27"/>
    <col min="1025" max="1026" width="0" style="27" hidden="1" customWidth="1"/>
    <col min="1027" max="1027" width="2.86328125" style="27" bestFit="1" customWidth="1"/>
    <col min="1028" max="1028" width="1.59765625" style="27" customWidth="1"/>
    <col min="1029" max="1029" width="16.59765625" style="27" customWidth="1"/>
    <col min="1030" max="1043" width="6.1328125" style="27" customWidth="1"/>
    <col min="1044" max="1044" width="16.59765625" style="27" customWidth="1"/>
    <col min="1045" max="1045" width="1.59765625" style="27" customWidth="1"/>
    <col min="1046" max="1046" width="2.86328125" style="27" bestFit="1" customWidth="1"/>
    <col min="1047" max="1280" width="9.1328125" style="27"/>
    <col min="1281" max="1282" width="0" style="27" hidden="1" customWidth="1"/>
    <col min="1283" max="1283" width="2.86328125" style="27" bestFit="1" customWidth="1"/>
    <col min="1284" max="1284" width="1.59765625" style="27" customWidth="1"/>
    <col min="1285" max="1285" width="16.59765625" style="27" customWidth="1"/>
    <col min="1286" max="1299" width="6.1328125" style="27" customWidth="1"/>
    <col min="1300" max="1300" width="16.59765625" style="27" customWidth="1"/>
    <col min="1301" max="1301" width="1.59765625" style="27" customWidth="1"/>
    <col min="1302" max="1302" width="2.86328125" style="27" bestFit="1" customWidth="1"/>
    <col min="1303" max="1536" width="9.1328125" style="27"/>
    <col min="1537" max="1538" width="0" style="27" hidden="1" customWidth="1"/>
    <col min="1539" max="1539" width="2.86328125" style="27" bestFit="1" customWidth="1"/>
    <col min="1540" max="1540" width="1.59765625" style="27" customWidth="1"/>
    <col min="1541" max="1541" width="16.59765625" style="27" customWidth="1"/>
    <col min="1542" max="1555" width="6.1328125" style="27" customWidth="1"/>
    <col min="1556" max="1556" width="16.59765625" style="27" customWidth="1"/>
    <col min="1557" max="1557" width="1.59765625" style="27" customWidth="1"/>
    <col min="1558" max="1558" width="2.86328125" style="27" bestFit="1" customWidth="1"/>
    <col min="1559" max="1792" width="9.1328125" style="27"/>
    <col min="1793" max="1794" width="0" style="27" hidden="1" customWidth="1"/>
    <col min="1795" max="1795" width="2.86328125" style="27" bestFit="1" customWidth="1"/>
    <col min="1796" max="1796" width="1.59765625" style="27" customWidth="1"/>
    <col min="1797" max="1797" width="16.59765625" style="27" customWidth="1"/>
    <col min="1798" max="1811" width="6.1328125" style="27" customWidth="1"/>
    <col min="1812" max="1812" width="16.59765625" style="27" customWidth="1"/>
    <col min="1813" max="1813" width="1.59765625" style="27" customWidth="1"/>
    <col min="1814" max="1814" width="2.86328125" style="27" bestFit="1" customWidth="1"/>
    <col min="1815" max="2048" width="9.1328125" style="27"/>
    <col min="2049" max="2050" width="0" style="27" hidden="1" customWidth="1"/>
    <col min="2051" max="2051" width="2.86328125" style="27" bestFit="1" customWidth="1"/>
    <col min="2052" max="2052" width="1.59765625" style="27" customWidth="1"/>
    <col min="2053" max="2053" width="16.59765625" style="27" customWidth="1"/>
    <col min="2054" max="2067" width="6.1328125" style="27" customWidth="1"/>
    <col min="2068" max="2068" width="16.59765625" style="27" customWidth="1"/>
    <col min="2069" max="2069" width="1.59765625" style="27" customWidth="1"/>
    <col min="2070" max="2070" width="2.86328125" style="27" bestFit="1" customWidth="1"/>
    <col min="2071" max="2304" width="9.1328125" style="27"/>
    <col min="2305" max="2306" width="0" style="27" hidden="1" customWidth="1"/>
    <col min="2307" max="2307" width="2.86328125" style="27" bestFit="1" customWidth="1"/>
    <col min="2308" max="2308" width="1.59765625" style="27" customWidth="1"/>
    <col min="2309" max="2309" width="16.59765625" style="27" customWidth="1"/>
    <col min="2310" max="2323" width="6.1328125" style="27" customWidth="1"/>
    <col min="2324" max="2324" width="16.59765625" style="27" customWidth="1"/>
    <col min="2325" max="2325" width="1.59765625" style="27" customWidth="1"/>
    <col min="2326" max="2326" width="2.86328125" style="27" bestFit="1" customWidth="1"/>
    <col min="2327" max="2560" width="9.1328125" style="27"/>
    <col min="2561" max="2562" width="0" style="27" hidden="1" customWidth="1"/>
    <col min="2563" max="2563" width="2.86328125" style="27" bestFit="1" customWidth="1"/>
    <col min="2564" max="2564" width="1.59765625" style="27" customWidth="1"/>
    <col min="2565" max="2565" width="16.59765625" style="27" customWidth="1"/>
    <col min="2566" max="2579" width="6.1328125" style="27" customWidth="1"/>
    <col min="2580" max="2580" width="16.59765625" style="27" customWidth="1"/>
    <col min="2581" max="2581" width="1.59765625" style="27" customWidth="1"/>
    <col min="2582" max="2582" width="2.86328125" style="27" bestFit="1" customWidth="1"/>
    <col min="2583" max="2816" width="9.1328125" style="27"/>
    <col min="2817" max="2818" width="0" style="27" hidden="1" customWidth="1"/>
    <col min="2819" max="2819" width="2.86328125" style="27" bestFit="1" customWidth="1"/>
    <col min="2820" max="2820" width="1.59765625" style="27" customWidth="1"/>
    <col min="2821" max="2821" width="16.59765625" style="27" customWidth="1"/>
    <col min="2822" max="2835" width="6.1328125" style="27" customWidth="1"/>
    <col min="2836" max="2836" width="16.59765625" style="27" customWidth="1"/>
    <col min="2837" max="2837" width="1.59765625" style="27" customWidth="1"/>
    <col min="2838" max="2838" width="2.86328125" style="27" bestFit="1" customWidth="1"/>
    <col min="2839" max="3072" width="9.1328125" style="27"/>
    <col min="3073" max="3074" width="0" style="27" hidden="1" customWidth="1"/>
    <col min="3075" max="3075" width="2.86328125" style="27" bestFit="1" customWidth="1"/>
    <col min="3076" max="3076" width="1.59765625" style="27" customWidth="1"/>
    <col min="3077" max="3077" width="16.59765625" style="27" customWidth="1"/>
    <col min="3078" max="3091" width="6.1328125" style="27" customWidth="1"/>
    <col min="3092" max="3092" width="16.59765625" style="27" customWidth="1"/>
    <col min="3093" max="3093" width="1.59765625" style="27" customWidth="1"/>
    <col min="3094" max="3094" width="2.86328125" style="27" bestFit="1" customWidth="1"/>
    <col min="3095" max="3328" width="9.1328125" style="27"/>
    <col min="3329" max="3330" width="0" style="27" hidden="1" customWidth="1"/>
    <col min="3331" max="3331" width="2.86328125" style="27" bestFit="1" customWidth="1"/>
    <col min="3332" max="3332" width="1.59765625" style="27" customWidth="1"/>
    <col min="3333" max="3333" width="16.59765625" style="27" customWidth="1"/>
    <col min="3334" max="3347" width="6.1328125" style="27" customWidth="1"/>
    <col min="3348" max="3348" width="16.59765625" style="27" customWidth="1"/>
    <col min="3349" max="3349" width="1.59765625" style="27" customWidth="1"/>
    <col min="3350" max="3350" width="2.86328125" style="27" bestFit="1" customWidth="1"/>
    <col min="3351" max="3584" width="9.1328125" style="27"/>
    <col min="3585" max="3586" width="0" style="27" hidden="1" customWidth="1"/>
    <col min="3587" max="3587" width="2.86328125" style="27" bestFit="1" customWidth="1"/>
    <col min="3588" max="3588" width="1.59765625" style="27" customWidth="1"/>
    <col min="3589" max="3589" width="16.59765625" style="27" customWidth="1"/>
    <col min="3590" max="3603" width="6.1328125" style="27" customWidth="1"/>
    <col min="3604" max="3604" width="16.59765625" style="27" customWidth="1"/>
    <col min="3605" max="3605" width="1.59765625" style="27" customWidth="1"/>
    <col min="3606" max="3606" width="2.86328125" style="27" bestFit="1" customWidth="1"/>
    <col min="3607" max="3840" width="9.1328125" style="27"/>
    <col min="3841" max="3842" width="0" style="27" hidden="1" customWidth="1"/>
    <col min="3843" max="3843" width="2.86328125" style="27" bestFit="1" customWidth="1"/>
    <col min="3844" max="3844" width="1.59765625" style="27" customWidth="1"/>
    <col min="3845" max="3845" width="16.59765625" style="27" customWidth="1"/>
    <col min="3846" max="3859" width="6.1328125" style="27" customWidth="1"/>
    <col min="3860" max="3860" width="16.59765625" style="27" customWidth="1"/>
    <col min="3861" max="3861" width="1.59765625" style="27" customWidth="1"/>
    <col min="3862" max="3862" width="2.86328125" style="27" bestFit="1" customWidth="1"/>
    <col min="3863" max="4096" width="9.1328125" style="27"/>
    <col min="4097" max="4098" width="0" style="27" hidden="1" customWidth="1"/>
    <col min="4099" max="4099" width="2.86328125" style="27" bestFit="1" customWidth="1"/>
    <col min="4100" max="4100" width="1.59765625" style="27" customWidth="1"/>
    <col min="4101" max="4101" width="16.59765625" style="27" customWidth="1"/>
    <col min="4102" max="4115" width="6.1328125" style="27" customWidth="1"/>
    <col min="4116" max="4116" width="16.59765625" style="27" customWidth="1"/>
    <col min="4117" max="4117" width="1.59765625" style="27" customWidth="1"/>
    <col min="4118" max="4118" width="2.86328125" style="27" bestFit="1" customWidth="1"/>
    <col min="4119" max="4352" width="9.1328125" style="27"/>
    <col min="4353" max="4354" width="0" style="27" hidden="1" customWidth="1"/>
    <col min="4355" max="4355" width="2.86328125" style="27" bestFit="1" customWidth="1"/>
    <col min="4356" max="4356" width="1.59765625" style="27" customWidth="1"/>
    <col min="4357" max="4357" width="16.59765625" style="27" customWidth="1"/>
    <col min="4358" max="4371" width="6.1328125" style="27" customWidth="1"/>
    <col min="4372" max="4372" width="16.59765625" style="27" customWidth="1"/>
    <col min="4373" max="4373" width="1.59765625" style="27" customWidth="1"/>
    <col min="4374" max="4374" width="2.86328125" style="27" bestFit="1" customWidth="1"/>
    <col min="4375" max="4608" width="9.1328125" style="27"/>
    <col min="4609" max="4610" width="0" style="27" hidden="1" customWidth="1"/>
    <col min="4611" max="4611" width="2.86328125" style="27" bestFit="1" customWidth="1"/>
    <col min="4612" max="4612" width="1.59765625" style="27" customWidth="1"/>
    <col min="4613" max="4613" width="16.59765625" style="27" customWidth="1"/>
    <col min="4614" max="4627" width="6.1328125" style="27" customWidth="1"/>
    <col min="4628" max="4628" width="16.59765625" style="27" customWidth="1"/>
    <col min="4629" max="4629" width="1.59765625" style="27" customWidth="1"/>
    <col min="4630" max="4630" width="2.86328125" style="27" bestFit="1" customWidth="1"/>
    <col min="4631" max="4864" width="9.1328125" style="27"/>
    <col min="4865" max="4866" width="0" style="27" hidden="1" customWidth="1"/>
    <col min="4867" max="4867" width="2.86328125" style="27" bestFit="1" customWidth="1"/>
    <col min="4868" max="4868" width="1.59765625" style="27" customWidth="1"/>
    <col min="4869" max="4869" width="16.59765625" style="27" customWidth="1"/>
    <col min="4870" max="4883" width="6.1328125" style="27" customWidth="1"/>
    <col min="4884" max="4884" width="16.59765625" style="27" customWidth="1"/>
    <col min="4885" max="4885" width="1.59765625" style="27" customWidth="1"/>
    <col min="4886" max="4886" width="2.86328125" style="27" bestFit="1" customWidth="1"/>
    <col min="4887" max="5120" width="9.1328125" style="27"/>
    <col min="5121" max="5122" width="0" style="27" hidden="1" customWidth="1"/>
    <col min="5123" max="5123" width="2.86328125" style="27" bestFit="1" customWidth="1"/>
    <col min="5124" max="5124" width="1.59765625" style="27" customWidth="1"/>
    <col min="5125" max="5125" width="16.59765625" style="27" customWidth="1"/>
    <col min="5126" max="5139" width="6.1328125" style="27" customWidth="1"/>
    <col min="5140" max="5140" width="16.59765625" style="27" customWidth="1"/>
    <col min="5141" max="5141" width="1.59765625" style="27" customWidth="1"/>
    <col min="5142" max="5142" width="2.86328125" style="27" bestFit="1" customWidth="1"/>
    <col min="5143" max="5376" width="9.1328125" style="27"/>
    <col min="5377" max="5378" width="0" style="27" hidden="1" customWidth="1"/>
    <col min="5379" max="5379" width="2.86328125" style="27" bestFit="1" customWidth="1"/>
    <col min="5380" max="5380" width="1.59765625" style="27" customWidth="1"/>
    <col min="5381" max="5381" width="16.59765625" style="27" customWidth="1"/>
    <col min="5382" max="5395" width="6.1328125" style="27" customWidth="1"/>
    <col min="5396" max="5396" width="16.59765625" style="27" customWidth="1"/>
    <col min="5397" max="5397" width="1.59765625" style="27" customWidth="1"/>
    <col min="5398" max="5398" width="2.86328125" style="27" bestFit="1" customWidth="1"/>
    <col min="5399" max="5632" width="9.1328125" style="27"/>
    <col min="5633" max="5634" width="0" style="27" hidden="1" customWidth="1"/>
    <col min="5635" max="5635" width="2.86328125" style="27" bestFit="1" customWidth="1"/>
    <col min="5636" max="5636" width="1.59765625" style="27" customWidth="1"/>
    <col min="5637" max="5637" width="16.59765625" style="27" customWidth="1"/>
    <col min="5638" max="5651" width="6.1328125" style="27" customWidth="1"/>
    <col min="5652" max="5652" width="16.59765625" style="27" customWidth="1"/>
    <col min="5653" max="5653" width="1.59765625" style="27" customWidth="1"/>
    <col min="5654" max="5654" width="2.86328125" style="27" bestFit="1" customWidth="1"/>
    <col min="5655" max="5888" width="9.1328125" style="27"/>
    <col min="5889" max="5890" width="0" style="27" hidden="1" customWidth="1"/>
    <col min="5891" max="5891" width="2.86328125" style="27" bestFit="1" customWidth="1"/>
    <col min="5892" max="5892" width="1.59765625" style="27" customWidth="1"/>
    <col min="5893" max="5893" width="16.59765625" style="27" customWidth="1"/>
    <col min="5894" max="5907" width="6.1328125" style="27" customWidth="1"/>
    <col min="5908" max="5908" width="16.59765625" style="27" customWidth="1"/>
    <col min="5909" max="5909" width="1.59765625" style="27" customWidth="1"/>
    <col min="5910" max="5910" width="2.86328125" style="27" bestFit="1" customWidth="1"/>
    <col min="5911" max="6144" width="9.1328125" style="27"/>
    <col min="6145" max="6146" width="0" style="27" hidden="1" customWidth="1"/>
    <col min="6147" max="6147" width="2.86328125" style="27" bestFit="1" customWidth="1"/>
    <col min="6148" max="6148" width="1.59765625" style="27" customWidth="1"/>
    <col min="6149" max="6149" width="16.59765625" style="27" customWidth="1"/>
    <col min="6150" max="6163" width="6.1328125" style="27" customWidth="1"/>
    <col min="6164" max="6164" width="16.59765625" style="27" customWidth="1"/>
    <col min="6165" max="6165" width="1.59765625" style="27" customWidth="1"/>
    <col min="6166" max="6166" width="2.86328125" style="27" bestFit="1" customWidth="1"/>
    <col min="6167" max="6400" width="9.1328125" style="27"/>
    <col min="6401" max="6402" width="0" style="27" hidden="1" customWidth="1"/>
    <col min="6403" max="6403" width="2.86328125" style="27" bestFit="1" customWidth="1"/>
    <col min="6404" max="6404" width="1.59765625" style="27" customWidth="1"/>
    <col min="6405" max="6405" width="16.59765625" style="27" customWidth="1"/>
    <col min="6406" max="6419" width="6.1328125" style="27" customWidth="1"/>
    <col min="6420" max="6420" width="16.59765625" style="27" customWidth="1"/>
    <col min="6421" max="6421" width="1.59765625" style="27" customWidth="1"/>
    <col min="6422" max="6422" width="2.86328125" style="27" bestFit="1" customWidth="1"/>
    <col min="6423" max="6656" width="9.1328125" style="27"/>
    <col min="6657" max="6658" width="0" style="27" hidden="1" customWidth="1"/>
    <col min="6659" max="6659" width="2.86328125" style="27" bestFit="1" customWidth="1"/>
    <col min="6660" max="6660" width="1.59765625" style="27" customWidth="1"/>
    <col min="6661" max="6661" width="16.59765625" style="27" customWidth="1"/>
    <col min="6662" max="6675" width="6.1328125" style="27" customWidth="1"/>
    <col min="6676" max="6676" width="16.59765625" style="27" customWidth="1"/>
    <col min="6677" max="6677" width="1.59765625" style="27" customWidth="1"/>
    <col min="6678" max="6678" width="2.86328125" style="27" bestFit="1" customWidth="1"/>
    <col min="6679" max="6912" width="9.1328125" style="27"/>
    <col min="6913" max="6914" width="0" style="27" hidden="1" customWidth="1"/>
    <col min="6915" max="6915" width="2.86328125" style="27" bestFit="1" customWidth="1"/>
    <col min="6916" max="6916" width="1.59765625" style="27" customWidth="1"/>
    <col min="6917" max="6917" width="16.59765625" style="27" customWidth="1"/>
    <col min="6918" max="6931" width="6.1328125" style="27" customWidth="1"/>
    <col min="6932" max="6932" width="16.59765625" style="27" customWidth="1"/>
    <col min="6933" max="6933" width="1.59765625" style="27" customWidth="1"/>
    <col min="6934" max="6934" width="2.86328125" style="27" bestFit="1" customWidth="1"/>
    <col min="6935" max="7168" width="9.1328125" style="27"/>
    <col min="7169" max="7170" width="0" style="27" hidden="1" customWidth="1"/>
    <col min="7171" max="7171" width="2.86328125" style="27" bestFit="1" customWidth="1"/>
    <col min="7172" max="7172" width="1.59765625" style="27" customWidth="1"/>
    <col min="7173" max="7173" width="16.59765625" style="27" customWidth="1"/>
    <col min="7174" max="7187" width="6.1328125" style="27" customWidth="1"/>
    <col min="7188" max="7188" width="16.59765625" style="27" customWidth="1"/>
    <col min="7189" max="7189" width="1.59765625" style="27" customWidth="1"/>
    <col min="7190" max="7190" width="2.86328125" style="27" bestFit="1" customWidth="1"/>
    <col min="7191" max="7424" width="9.1328125" style="27"/>
    <col min="7425" max="7426" width="0" style="27" hidden="1" customWidth="1"/>
    <col min="7427" max="7427" width="2.86328125" style="27" bestFit="1" customWidth="1"/>
    <col min="7428" max="7428" width="1.59765625" style="27" customWidth="1"/>
    <col min="7429" max="7429" width="16.59765625" style="27" customWidth="1"/>
    <col min="7430" max="7443" width="6.1328125" style="27" customWidth="1"/>
    <col min="7444" max="7444" width="16.59765625" style="27" customWidth="1"/>
    <col min="7445" max="7445" width="1.59765625" style="27" customWidth="1"/>
    <col min="7446" max="7446" width="2.86328125" style="27" bestFit="1" customWidth="1"/>
    <col min="7447" max="7680" width="9.1328125" style="27"/>
    <col min="7681" max="7682" width="0" style="27" hidden="1" customWidth="1"/>
    <col min="7683" max="7683" width="2.86328125" style="27" bestFit="1" customWidth="1"/>
    <col min="7684" max="7684" width="1.59765625" style="27" customWidth="1"/>
    <col min="7685" max="7685" width="16.59765625" style="27" customWidth="1"/>
    <col min="7686" max="7699" width="6.1328125" style="27" customWidth="1"/>
    <col min="7700" max="7700" width="16.59765625" style="27" customWidth="1"/>
    <col min="7701" max="7701" width="1.59765625" style="27" customWidth="1"/>
    <col min="7702" max="7702" width="2.86328125" style="27" bestFit="1" customWidth="1"/>
    <col min="7703" max="7936" width="9.1328125" style="27"/>
    <col min="7937" max="7938" width="0" style="27" hidden="1" customWidth="1"/>
    <col min="7939" max="7939" width="2.86328125" style="27" bestFit="1" customWidth="1"/>
    <col min="7940" max="7940" width="1.59765625" style="27" customWidth="1"/>
    <col min="7941" max="7941" width="16.59765625" style="27" customWidth="1"/>
    <col min="7942" max="7955" width="6.1328125" style="27" customWidth="1"/>
    <col min="7956" max="7956" width="16.59765625" style="27" customWidth="1"/>
    <col min="7957" max="7957" width="1.59765625" style="27" customWidth="1"/>
    <col min="7958" max="7958" width="2.86328125" style="27" bestFit="1" customWidth="1"/>
    <col min="7959" max="8192" width="9.1328125" style="27"/>
    <col min="8193" max="8194" width="0" style="27" hidden="1" customWidth="1"/>
    <col min="8195" max="8195" width="2.86328125" style="27" bestFit="1" customWidth="1"/>
    <col min="8196" max="8196" width="1.59765625" style="27" customWidth="1"/>
    <col min="8197" max="8197" width="16.59765625" style="27" customWidth="1"/>
    <col min="8198" max="8211" width="6.1328125" style="27" customWidth="1"/>
    <col min="8212" max="8212" width="16.59765625" style="27" customWidth="1"/>
    <col min="8213" max="8213" width="1.59765625" style="27" customWidth="1"/>
    <col min="8214" max="8214" width="2.86328125" style="27" bestFit="1" customWidth="1"/>
    <col min="8215" max="8448" width="9.1328125" style="27"/>
    <col min="8449" max="8450" width="0" style="27" hidden="1" customWidth="1"/>
    <col min="8451" max="8451" width="2.86328125" style="27" bestFit="1" customWidth="1"/>
    <col min="8452" max="8452" width="1.59765625" style="27" customWidth="1"/>
    <col min="8453" max="8453" width="16.59765625" style="27" customWidth="1"/>
    <col min="8454" max="8467" width="6.1328125" style="27" customWidth="1"/>
    <col min="8468" max="8468" width="16.59765625" style="27" customWidth="1"/>
    <col min="8469" max="8469" width="1.59765625" style="27" customWidth="1"/>
    <col min="8470" max="8470" width="2.86328125" style="27" bestFit="1" customWidth="1"/>
    <col min="8471" max="8704" width="9.1328125" style="27"/>
    <col min="8705" max="8706" width="0" style="27" hidden="1" customWidth="1"/>
    <col min="8707" max="8707" width="2.86328125" style="27" bestFit="1" customWidth="1"/>
    <col min="8708" max="8708" width="1.59765625" style="27" customWidth="1"/>
    <col min="8709" max="8709" width="16.59765625" style="27" customWidth="1"/>
    <col min="8710" max="8723" width="6.1328125" style="27" customWidth="1"/>
    <col min="8724" max="8724" width="16.59765625" style="27" customWidth="1"/>
    <col min="8725" max="8725" width="1.59765625" style="27" customWidth="1"/>
    <col min="8726" max="8726" width="2.86328125" style="27" bestFit="1" customWidth="1"/>
    <col min="8727" max="8960" width="9.1328125" style="27"/>
    <col min="8961" max="8962" width="0" style="27" hidden="1" customWidth="1"/>
    <col min="8963" max="8963" width="2.86328125" style="27" bestFit="1" customWidth="1"/>
    <col min="8964" max="8964" width="1.59765625" style="27" customWidth="1"/>
    <col min="8965" max="8965" width="16.59765625" style="27" customWidth="1"/>
    <col min="8966" max="8979" width="6.1328125" style="27" customWidth="1"/>
    <col min="8980" max="8980" width="16.59765625" style="27" customWidth="1"/>
    <col min="8981" max="8981" width="1.59765625" style="27" customWidth="1"/>
    <col min="8982" max="8982" width="2.86328125" style="27" bestFit="1" customWidth="1"/>
    <col min="8983" max="9216" width="9.1328125" style="27"/>
    <col min="9217" max="9218" width="0" style="27" hidden="1" customWidth="1"/>
    <col min="9219" max="9219" width="2.86328125" style="27" bestFit="1" customWidth="1"/>
    <col min="9220" max="9220" width="1.59765625" style="27" customWidth="1"/>
    <col min="9221" max="9221" width="16.59765625" style="27" customWidth="1"/>
    <col min="9222" max="9235" width="6.1328125" style="27" customWidth="1"/>
    <col min="9236" max="9236" width="16.59765625" style="27" customWidth="1"/>
    <col min="9237" max="9237" width="1.59765625" style="27" customWidth="1"/>
    <col min="9238" max="9238" width="2.86328125" style="27" bestFit="1" customWidth="1"/>
    <col min="9239" max="9472" width="9.1328125" style="27"/>
    <col min="9473" max="9474" width="0" style="27" hidden="1" customWidth="1"/>
    <col min="9475" max="9475" width="2.86328125" style="27" bestFit="1" customWidth="1"/>
    <col min="9476" max="9476" width="1.59765625" style="27" customWidth="1"/>
    <col min="9477" max="9477" width="16.59765625" style="27" customWidth="1"/>
    <col min="9478" max="9491" width="6.1328125" style="27" customWidth="1"/>
    <col min="9492" max="9492" width="16.59765625" style="27" customWidth="1"/>
    <col min="9493" max="9493" width="1.59765625" style="27" customWidth="1"/>
    <col min="9494" max="9494" width="2.86328125" style="27" bestFit="1" customWidth="1"/>
    <col min="9495" max="9728" width="9.1328125" style="27"/>
    <col min="9729" max="9730" width="0" style="27" hidden="1" customWidth="1"/>
    <col min="9731" max="9731" width="2.86328125" style="27" bestFit="1" customWidth="1"/>
    <col min="9732" max="9732" width="1.59765625" style="27" customWidth="1"/>
    <col min="9733" max="9733" width="16.59765625" style="27" customWidth="1"/>
    <col min="9734" max="9747" width="6.1328125" style="27" customWidth="1"/>
    <col min="9748" max="9748" width="16.59765625" style="27" customWidth="1"/>
    <col min="9749" max="9749" width="1.59765625" style="27" customWidth="1"/>
    <col min="9750" max="9750" width="2.86328125" style="27" bestFit="1" customWidth="1"/>
    <col min="9751" max="9984" width="9.1328125" style="27"/>
    <col min="9985" max="9986" width="0" style="27" hidden="1" customWidth="1"/>
    <col min="9987" max="9987" width="2.86328125" style="27" bestFit="1" customWidth="1"/>
    <col min="9988" max="9988" width="1.59765625" style="27" customWidth="1"/>
    <col min="9989" max="9989" width="16.59765625" style="27" customWidth="1"/>
    <col min="9990" max="10003" width="6.1328125" style="27" customWidth="1"/>
    <col min="10004" max="10004" width="16.59765625" style="27" customWidth="1"/>
    <col min="10005" max="10005" width="1.59765625" style="27" customWidth="1"/>
    <col min="10006" max="10006" width="2.86328125" style="27" bestFit="1" customWidth="1"/>
    <col min="10007" max="10240" width="9.1328125" style="27"/>
    <col min="10241" max="10242" width="0" style="27" hidden="1" customWidth="1"/>
    <col min="10243" max="10243" width="2.86328125" style="27" bestFit="1" customWidth="1"/>
    <col min="10244" max="10244" width="1.59765625" style="27" customWidth="1"/>
    <col min="10245" max="10245" width="16.59765625" style="27" customWidth="1"/>
    <col min="10246" max="10259" width="6.1328125" style="27" customWidth="1"/>
    <col min="10260" max="10260" width="16.59765625" style="27" customWidth="1"/>
    <col min="10261" max="10261" width="1.59765625" style="27" customWidth="1"/>
    <col min="10262" max="10262" width="2.86328125" style="27" bestFit="1" customWidth="1"/>
    <col min="10263" max="10496" width="9.1328125" style="27"/>
    <col min="10497" max="10498" width="0" style="27" hidden="1" customWidth="1"/>
    <col min="10499" max="10499" width="2.86328125" style="27" bestFit="1" customWidth="1"/>
    <col min="10500" max="10500" width="1.59765625" style="27" customWidth="1"/>
    <col min="10501" max="10501" width="16.59765625" style="27" customWidth="1"/>
    <col min="10502" max="10515" width="6.1328125" style="27" customWidth="1"/>
    <col min="10516" max="10516" width="16.59765625" style="27" customWidth="1"/>
    <col min="10517" max="10517" width="1.59765625" style="27" customWidth="1"/>
    <col min="10518" max="10518" width="2.86328125" style="27" bestFit="1" customWidth="1"/>
    <col min="10519" max="10752" width="9.1328125" style="27"/>
    <col min="10753" max="10754" width="0" style="27" hidden="1" customWidth="1"/>
    <col min="10755" max="10755" width="2.86328125" style="27" bestFit="1" customWidth="1"/>
    <col min="10756" max="10756" width="1.59765625" style="27" customWidth="1"/>
    <col min="10757" max="10757" width="16.59765625" style="27" customWidth="1"/>
    <col min="10758" max="10771" width="6.1328125" style="27" customWidth="1"/>
    <col min="10772" max="10772" width="16.59765625" style="27" customWidth="1"/>
    <col min="10773" max="10773" width="1.59765625" style="27" customWidth="1"/>
    <col min="10774" max="10774" width="2.86328125" style="27" bestFit="1" customWidth="1"/>
    <col min="10775" max="11008" width="9.1328125" style="27"/>
    <col min="11009" max="11010" width="0" style="27" hidden="1" customWidth="1"/>
    <col min="11011" max="11011" width="2.86328125" style="27" bestFit="1" customWidth="1"/>
    <col min="11012" max="11012" width="1.59765625" style="27" customWidth="1"/>
    <col min="11013" max="11013" width="16.59765625" style="27" customWidth="1"/>
    <col min="11014" max="11027" width="6.1328125" style="27" customWidth="1"/>
    <col min="11028" max="11028" width="16.59765625" style="27" customWidth="1"/>
    <col min="11029" max="11029" width="1.59765625" style="27" customWidth="1"/>
    <col min="11030" max="11030" width="2.86328125" style="27" bestFit="1" customWidth="1"/>
    <col min="11031" max="11264" width="9.1328125" style="27"/>
    <col min="11265" max="11266" width="0" style="27" hidden="1" customWidth="1"/>
    <col min="11267" max="11267" width="2.86328125" style="27" bestFit="1" customWidth="1"/>
    <col min="11268" max="11268" width="1.59765625" style="27" customWidth="1"/>
    <col min="11269" max="11269" width="16.59765625" style="27" customWidth="1"/>
    <col min="11270" max="11283" width="6.1328125" style="27" customWidth="1"/>
    <col min="11284" max="11284" width="16.59765625" style="27" customWidth="1"/>
    <col min="11285" max="11285" width="1.59765625" style="27" customWidth="1"/>
    <col min="11286" max="11286" width="2.86328125" style="27" bestFit="1" customWidth="1"/>
    <col min="11287" max="11520" width="9.1328125" style="27"/>
    <col min="11521" max="11522" width="0" style="27" hidden="1" customWidth="1"/>
    <col min="11523" max="11523" width="2.86328125" style="27" bestFit="1" customWidth="1"/>
    <col min="11524" max="11524" width="1.59765625" style="27" customWidth="1"/>
    <col min="11525" max="11525" width="16.59765625" style="27" customWidth="1"/>
    <col min="11526" max="11539" width="6.1328125" style="27" customWidth="1"/>
    <col min="11540" max="11540" width="16.59765625" style="27" customWidth="1"/>
    <col min="11541" max="11541" width="1.59765625" style="27" customWidth="1"/>
    <col min="11542" max="11542" width="2.86328125" style="27" bestFit="1" customWidth="1"/>
    <col min="11543" max="11776" width="9.1328125" style="27"/>
    <col min="11777" max="11778" width="0" style="27" hidden="1" customWidth="1"/>
    <col min="11779" max="11779" width="2.86328125" style="27" bestFit="1" customWidth="1"/>
    <col min="11780" max="11780" width="1.59765625" style="27" customWidth="1"/>
    <col min="11781" max="11781" width="16.59765625" style="27" customWidth="1"/>
    <col min="11782" max="11795" width="6.1328125" style="27" customWidth="1"/>
    <col min="11796" max="11796" width="16.59765625" style="27" customWidth="1"/>
    <col min="11797" max="11797" width="1.59765625" style="27" customWidth="1"/>
    <col min="11798" max="11798" width="2.86328125" style="27" bestFit="1" customWidth="1"/>
    <col min="11799" max="12032" width="9.1328125" style="27"/>
    <col min="12033" max="12034" width="0" style="27" hidden="1" customWidth="1"/>
    <col min="12035" max="12035" width="2.86328125" style="27" bestFit="1" customWidth="1"/>
    <col min="12036" max="12036" width="1.59765625" style="27" customWidth="1"/>
    <col min="12037" max="12037" width="16.59765625" style="27" customWidth="1"/>
    <col min="12038" max="12051" width="6.1328125" style="27" customWidth="1"/>
    <col min="12052" max="12052" width="16.59765625" style="27" customWidth="1"/>
    <col min="12053" max="12053" width="1.59765625" style="27" customWidth="1"/>
    <col min="12054" max="12054" width="2.86328125" style="27" bestFit="1" customWidth="1"/>
    <col min="12055" max="12288" width="9.1328125" style="27"/>
    <col min="12289" max="12290" width="0" style="27" hidden="1" customWidth="1"/>
    <col min="12291" max="12291" width="2.86328125" style="27" bestFit="1" customWidth="1"/>
    <col min="12292" max="12292" width="1.59765625" style="27" customWidth="1"/>
    <col min="12293" max="12293" width="16.59765625" style="27" customWidth="1"/>
    <col min="12294" max="12307" width="6.1328125" style="27" customWidth="1"/>
    <col min="12308" max="12308" width="16.59765625" style="27" customWidth="1"/>
    <col min="12309" max="12309" width="1.59765625" style="27" customWidth="1"/>
    <col min="12310" max="12310" width="2.86328125" style="27" bestFit="1" customWidth="1"/>
    <col min="12311" max="12544" width="9.1328125" style="27"/>
    <col min="12545" max="12546" width="0" style="27" hidden="1" customWidth="1"/>
    <col min="12547" max="12547" width="2.86328125" style="27" bestFit="1" customWidth="1"/>
    <col min="12548" max="12548" width="1.59765625" style="27" customWidth="1"/>
    <col min="12549" max="12549" width="16.59765625" style="27" customWidth="1"/>
    <col min="12550" max="12563" width="6.1328125" style="27" customWidth="1"/>
    <col min="12564" max="12564" width="16.59765625" style="27" customWidth="1"/>
    <col min="12565" max="12565" width="1.59765625" style="27" customWidth="1"/>
    <col min="12566" max="12566" width="2.86328125" style="27" bestFit="1" customWidth="1"/>
    <col min="12567" max="12800" width="9.1328125" style="27"/>
    <col min="12801" max="12802" width="0" style="27" hidden="1" customWidth="1"/>
    <col min="12803" max="12803" width="2.86328125" style="27" bestFit="1" customWidth="1"/>
    <col min="12804" max="12804" width="1.59765625" style="27" customWidth="1"/>
    <col min="12805" max="12805" width="16.59765625" style="27" customWidth="1"/>
    <col min="12806" max="12819" width="6.1328125" style="27" customWidth="1"/>
    <col min="12820" max="12820" width="16.59765625" style="27" customWidth="1"/>
    <col min="12821" max="12821" width="1.59765625" style="27" customWidth="1"/>
    <col min="12822" max="12822" width="2.86328125" style="27" bestFit="1" customWidth="1"/>
    <col min="12823" max="13056" width="9.1328125" style="27"/>
    <col min="13057" max="13058" width="0" style="27" hidden="1" customWidth="1"/>
    <col min="13059" max="13059" width="2.86328125" style="27" bestFit="1" customWidth="1"/>
    <col min="13060" max="13060" width="1.59765625" style="27" customWidth="1"/>
    <col min="13061" max="13061" width="16.59765625" style="27" customWidth="1"/>
    <col min="13062" max="13075" width="6.1328125" style="27" customWidth="1"/>
    <col min="13076" max="13076" width="16.59765625" style="27" customWidth="1"/>
    <col min="13077" max="13077" width="1.59765625" style="27" customWidth="1"/>
    <col min="13078" max="13078" width="2.86328125" style="27" bestFit="1" customWidth="1"/>
    <col min="13079" max="13312" width="9.1328125" style="27"/>
    <col min="13313" max="13314" width="0" style="27" hidden="1" customWidth="1"/>
    <col min="13315" max="13315" width="2.86328125" style="27" bestFit="1" customWidth="1"/>
    <col min="13316" max="13316" width="1.59765625" style="27" customWidth="1"/>
    <col min="13317" max="13317" width="16.59765625" style="27" customWidth="1"/>
    <col min="13318" max="13331" width="6.1328125" style="27" customWidth="1"/>
    <col min="13332" max="13332" width="16.59765625" style="27" customWidth="1"/>
    <col min="13333" max="13333" width="1.59765625" style="27" customWidth="1"/>
    <col min="13334" max="13334" width="2.86328125" style="27" bestFit="1" customWidth="1"/>
    <col min="13335" max="13568" width="9.1328125" style="27"/>
    <col min="13569" max="13570" width="0" style="27" hidden="1" customWidth="1"/>
    <col min="13571" max="13571" width="2.86328125" style="27" bestFit="1" customWidth="1"/>
    <col min="13572" max="13572" width="1.59765625" style="27" customWidth="1"/>
    <col min="13573" max="13573" width="16.59765625" style="27" customWidth="1"/>
    <col min="13574" max="13587" width="6.1328125" style="27" customWidth="1"/>
    <col min="13588" max="13588" width="16.59765625" style="27" customWidth="1"/>
    <col min="13589" max="13589" width="1.59765625" style="27" customWidth="1"/>
    <col min="13590" max="13590" width="2.86328125" style="27" bestFit="1" customWidth="1"/>
    <col min="13591" max="13824" width="9.1328125" style="27"/>
    <col min="13825" max="13826" width="0" style="27" hidden="1" customWidth="1"/>
    <col min="13827" max="13827" width="2.86328125" style="27" bestFit="1" customWidth="1"/>
    <col min="13828" max="13828" width="1.59765625" style="27" customWidth="1"/>
    <col min="13829" max="13829" width="16.59765625" style="27" customWidth="1"/>
    <col min="13830" max="13843" width="6.1328125" style="27" customWidth="1"/>
    <col min="13844" max="13844" width="16.59765625" style="27" customWidth="1"/>
    <col min="13845" max="13845" width="1.59765625" style="27" customWidth="1"/>
    <col min="13846" max="13846" width="2.86328125" style="27" bestFit="1" customWidth="1"/>
    <col min="13847" max="14080" width="9.1328125" style="27"/>
    <col min="14081" max="14082" width="0" style="27" hidden="1" customWidth="1"/>
    <col min="14083" max="14083" width="2.86328125" style="27" bestFit="1" customWidth="1"/>
    <col min="14084" max="14084" width="1.59765625" style="27" customWidth="1"/>
    <col min="14085" max="14085" width="16.59765625" style="27" customWidth="1"/>
    <col min="14086" max="14099" width="6.1328125" style="27" customWidth="1"/>
    <col min="14100" max="14100" width="16.59765625" style="27" customWidth="1"/>
    <col min="14101" max="14101" width="1.59765625" style="27" customWidth="1"/>
    <col min="14102" max="14102" width="2.86328125" style="27" bestFit="1" customWidth="1"/>
    <col min="14103" max="14336" width="9.1328125" style="27"/>
    <col min="14337" max="14338" width="0" style="27" hidden="1" customWidth="1"/>
    <col min="14339" max="14339" width="2.86328125" style="27" bestFit="1" customWidth="1"/>
    <col min="14340" max="14340" width="1.59765625" style="27" customWidth="1"/>
    <col min="14341" max="14341" width="16.59765625" style="27" customWidth="1"/>
    <col min="14342" max="14355" width="6.1328125" style="27" customWidth="1"/>
    <col min="14356" max="14356" width="16.59765625" style="27" customWidth="1"/>
    <col min="14357" max="14357" width="1.59765625" style="27" customWidth="1"/>
    <col min="14358" max="14358" width="2.86328125" style="27" bestFit="1" customWidth="1"/>
    <col min="14359" max="14592" width="9.1328125" style="27"/>
    <col min="14593" max="14594" width="0" style="27" hidden="1" customWidth="1"/>
    <col min="14595" max="14595" width="2.86328125" style="27" bestFit="1" customWidth="1"/>
    <col min="14596" max="14596" width="1.59765625" style="27" customWidth="1"/>
    <col min="14597" max="14597" width="16.59765625" style="27" customWidth="1"/>
    <col min="14598" max="14611" width="6.1328125" style="27" customWidth="1"/>
    <col min="14612" max="14612" width="16.59765625" style="27" customWidth="1"/>
    <col min="14613" max="14613" width="1.59765625" style="27" customWidth="1"/>
    <col min="14614" max="14614" width="2.86328125" style="27" bestFit="1" customWidth="1"/>
    <col min="14615" max="14848" width="9.1328125" style="27"/>
    <col min="14849" max="14850" width="0" style="27" hidden="1" customWidth="1"/>
    <col min="14851" max="14851" width="2.86328125" style="27" bestFit="1" customWidth="1"/>
    <col min="14852" max="14852" width="1.59765625" style="27" customWidth="1"/>
    <col min="14853" max="14853" width="16.59765625" style="27" customWidth="1"/>
    <col min="14854" max="14867" width="6.1328125" style="27" customWidth="1"/>
    <col min="14868" max="14868" width="16.59765625" style="27" customWidth="1"/>
    <col min="14869" max="14869" width="1.59765625" style="27" customWidth="1"/>
    <col min="14870" max="14870" width="2.86328125" style="27" bestFit="1" customWidth="1"/>
    <col min="14871" max="15104" width="9.1328125" style="27"/>
    <col min="15105" max="15106" width="0" style="27" hidden="1" customWidth="1"/>
    <col min="15107" max="15107" width="2.86328125" style="27" bestFit="1" customWidth="1"/>
    <col min="15108" max="15108" width="1.59765625" style="27" customWidth="1"/>
    <col min="15109" max="15109" width="16.59765625" style="27" customWidth="1"/>
    <col min="15110" max="15123" width="6.1328125" style="27" customWidth="1"/>
    <col min="15124" max="15124" width="16.59765625" style="27" customWidth="1"/>
    <col min="15125" max="15125" width="1.59765625" style="27" customWidth="1"/>
    <col min="15126" max="15126" width="2.86328125" style="27" bestFit="1" customWidth="1"/>
    <col min="15127" max="15360" width="9.1328125" style="27"/>
    <col min="15361" max="15362" width="0" style="27" hidden="1" customWidth="1"/>
    <col min="15363" max="15363" width="2.86328125" style="27" bestFit="1" customWidth="1"/>
    <col min="15364" max="15364" width="1.59765625" style="27" customWidth="1"/>
    <col min="15365" max="15365" width="16.59765625" style="27" customWidth="1"/>
    <col min="15366" max="15379" width="6.1328125" style="27" customWidth="1"/>
    <col min="15380" max="15380" width="16.59765625" style="27" customWidth="1"/>
    <col min="15381" max="15381" width="1.59765625" style="27" customWidth="1"/>
    <col min="15382" max="15382" width="2.86328125" style="27" bestFit="1" customWidth="1"/>
    <col min="15383" max="15616" width="9.1328125" style="27"/>
    <col min="15617" max="15618" width="0" style="27" hidden="1" customWidth="1"/>
    <col min="15619" max="15619" width="2.86328125" style="27" bestFit="1" customWidth="1"/>
    <col min="15620" max="15620" width="1.59765625" style="27" customWidth="1"/>
    <col min="15621" max="15621" width="16.59765625" style="27" customWidth="1"/>
    <col min="15622" max="15635" width="6.1328125" style="27" customWidth="1"/>
    <col min="15636" max="15636" width="16.59765625" style="27" customWidth="1"/>
    <col min="15637" max="15637" width="1.59765625" style="27" customWidth="1"/>
    <col min="15638" max="15638" width="2.86328125" style="27" bestFit="1" customWidth="1"/>
    <col min="15639" max="15872" width="9.1328125" style="27"/>
    <col min="15873" max="15874" width="0" style="27" hidden="1" customWidth="1"/>
    <col min="15875" max="15875" width="2.86328125" style="27" bestFit="1" customWidth="1"/>
    <col min="15876" max="15876" width="1.59765625" style="27" customWidth="1"/>
    <col min="15877" max="15877" width="16.59765625" style="27" customWidth="1"/>
    <col min="15878" max="15891" width="6.1328125" style="27" customWidth="1"/>
    <col min="15892" max="15892" width="16.59765625" style="27" customWidth="1"/>
    <col min="15893" max="15893" width="1.59765625" style="27" customWidth="1"/>
    <col min="15894" max="15894" width="2.86328125" style="27" bestFit="1" customWidth="1"/>
    <col min="15895" max="16128" width="9.1328125" style="27"/>
    <col min="16129" max="16130" width="0" style="27" hidden="1" customWidth="1"/>
    <col min="16131" max="16131" width="2.86328125" style="27" bestFit="1" customWidth="1"/>
    <col min="16132" max="16132" width="1.59765625" style="27" customWidth="1"/>
    <col min="16133" max="16133" width="16.59765625" style="27" customWidth="1"/>
    <col min="16134" max="16147" width="6.1328125" style="27" customWidth="1"/>
    <col min="16148" max="16148" width="16.59765625" style="27" customWidth="1"/>
    <col min="16149" max="16149" width="1.59765625" style="27" customWidth="1"/>
    <col min="16150" max="16150" width="2.86328125" style="27" bestFit="1" customWidth="1"/>
    <col min="16151" max="16384" width="9.1328125" style="27"/>
  </cols>
  <sheetData>
    <row r="1" spans="1:22" ht="18" customHeight="1" x14ac:dyDescent="0.25">
      <c r="E1" s="422" t="s">
        <v>51</v>
      </c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</row>
    <row r="2" spans="1:22" ht="18" customHeight="1" x14ac:dyDescent="0.25">
      <c r="F2" s="423">
        <v>44360</v>
      </c>
      <c r="G2" s="423"/>
      <c r="H2" s="423"/>
      <c r="I2" s="424">
        <v>44374</v>
      </c>
      <c r="J2" s="424"/>
      <c r="K2" s="424">
        <v>44387</v>
      </c>
      <c r="L2" s="424"/>
      <c r="M2" s="424"/>
      <c r="N2" s="424"/>
      <c r="O2" s="424">
        <f>I2</f>
        <v>44374</v>
      </c>
      <c r="P2" s="424"/>
      <c r="Q2" s="423">
        <f>F2</f>
        <v>44360</v>
      </c>
      <c r="R2" s="423"/>
      <c r="S2" s="423"/>
    </row>
    <row r="3" spans="1:22" ht="18" customHeight="1" x14ac:dyDescent="0.25">
      <c r="F3" s="425"/>
      <c r="G3" s="425"/>
      <c r="H3" s="425"/>
      <c r="I3" s="426" t="s">
        <v>52</v>
      </c>
      <c r="J3" s="426"/>
      <c r="K3" s="427" t="s">
        <v>53</v>
      </c>
      <c r="L3" s="427"/>
      <c r="M3" s="427"/>
      <c r="N3" s="427"/>
      <c r="O3" s="426" t="s">
        <v>52</v>
      </c>
      <c r="P3" s="426"/>
      <c r="Q3" s="425"/>
      <c r="R3" s="425"/>
      <c r="S3" s="425"/>
    </row>
    <row r="4" spans="1:22" ht="18" customHeight="1" x14ac:dyDescent="0.25">
      <c r="A4" s="428" t="e">
        <f>#REF!+1</f>
        <v>#REF!</v>
      </c>
      <c r="C4" s="429" t="s">
        <v>54</v>
      </c>
      <c r="D4" s="55"/>
      <c r="E4" s="432" t="s">
        <v>55</v>
      </c>
      <c r="F4" s="56"/>
      <c r="G4" s="57"/>
      <c r="H4" s="58"/>
      <c r="I4" s="59"/>
      <c r="J4" s="60"/>
      <c r="K4" s="61"/>
      <c r="L4" s="61"/>
      <c r="M4" s="61"/>
      <c r="N4" s="61"/>
      <c r="O4" s="62"/>
      <c r="P4" s="63"/>
      <c r="Q4" s="64"/>
      <c r="R4" s="65"/>
      <c r="S4" s="66"/>
      <c r="T4" s="432" t="s">
        <v>56</v>
      </c>
      <c r="V4" s="429" t="s">
        <v>57</v>
      </c>
    </row>
    <row r="5" spans="1:22" ht="18" customHeight="1" x14ac:dyDescent="0.25">
      <c r="A5" s="428"/>
      <c r="C5" s="430"/>
      <c r="D5" s="55"/>
      <c r="E5" s="433"/>
      <c r="F5" s="67"/>
      <c r="G5" s="435">
        <v>1</v>
      </c>
      <c r="H5" s="68"/>
      <c r="I5" s="59"/>
      <c r="J5" s="60"/>
      <c r="K5" s="61"/>
      <c r="L5" s="61"/>
      <c r="M5" s="61"/>
      <c r="N5" s="61"/>
      <c r="O5" s="62"/>
      <c r="P5" s="63"/>
      <c r="Q5" s="69"/>
      <c r="R5" s="437">
        <v>1</v>
      </c>
      <c r="S5" s="70"/>
      <c r="T5" s="433"/>
      <c r="V5" s="430"/>
    </row>
    <row r="6" spans="1:22" ht="18" customHeight="1" x14ac:dyDescent="0.25">
      <c r="A6" s="428" t="e">
        <f>A4+1</f>
        <v>#REF!</v>
      </c>
      <c r="C6" s="430"/>
      <c r="D6" s="55"/>
      <c r="E6" s="432" t="s">
        <v>58</v>
      </c>
      <c r="F6" s="56"/>
      <c r="G6" s="436"/>
      <c r="H6" s="58"/>
      <c r="I6" s="71"/>
      <c r="J6" s="60"/>
      <c r="K6" s="72"/>
      <c r="L6" s="58"/>
      <c r="M6" s="58"/>
      <c r="N6" s="72"/>
      <c r="O6" s="62"/>
      <c r="P6" s="63"/>
      <c r="Q6" s="73"/>
      <c r="R6" s="438"/>
      <c r="S6" s="66"/>
      <c r="T6" s="432" t="s">
        <v>59</v>
      </c>
      <c r="V6" s="430"/>
    </row>
    <row r="7" spans="1:22" ht="18" customHeight="1" x14ac:dyDescent="0.25">
      <c r="A7" s="428"/>
      <c r="C7" s="430"/>
      <c r="D7" s="55"/>
      <c r="E7" s="433"/>
      <c r="F7" s="63"/>
      <c r="G7" s="60"/>
      <c r="H7" s="434">
        <v>5</v>
      </c>
      <c r="I7" s="71"/>
      <c r="J7" s="60"/>
      <c r="K7" s="72"/>
      <c r="L7" s="58"/>
      <c r="M7" s="58"/>
      <c r="N7" s="72"/>
      <c r="O7" s="63"/>
      <c r="P7" s="74"/>
      <c r="Q7" s="440" t="s">
        <v>60</v>
      </c>
      <c r="R7" s="63"/>
      <c r="S7" s="60"/>
      <c r="T7" s="433"/>
      <c r="V7" s="430"/>
    </row>
    <row r="8" spans="1:22" ht="18" customHeight="1" x14ac:dyDescent="0.25">
      <c r="A8" s="428" t="e">
        <f>A6+1</f>
        <v>#REF!</v>
      </c>
      <c r="C8" s="430"/>
      <c r="D8" s="55"/>
      <c r="E8" s="432" t="s">
        <v>61</v>
      </c>
      <c r="F8" s="56"/>
      <c r="G8" s="57"/>
      <c r="H8" s="434"/>
      <c r="I8" s="75"/>
      <c r="J8" s="60"/>
      <c r="K8" s="72"/>
      <c r="L8" s="62"/>
      <c r="M8" s="62"/>
      <c r="N8" s="72"/>
      <c r="O8" s="63"/>
      <c r="P8" s="76"/>
      <c r="Q8" s="440"/>
      <c r="R8" s="65"/>
      <c r="S8" s="66"/>
      <c r="T8" s="432" t="s">
        <v>62</v>
      </c>
      <c r="V8" s="430"/>
    </row>
    <row r="9" spans="1:22" ht="18" customHeight="1" x14ac:dyDescent="0.25">
      <c r="A9" s="428"/>
      <c r="C9" s="430"/>
      <c r="D9" s="55"/>
      <c r="E9" s="433"/>
      <c r="F9" s="77"/>
      <c r="G9" s="435">
        <v>2</v>
      </c>
      <c r="H9" s="78"/>
      <c r="I9" s="79"/>
      <c r="J9" s="60"/>
      <c r="K9" s="72"/>
      <c r="L9" s="62"/>
      <c r="M9" s="62"/>
      <c r="N9" s="72"/>
      <c r="O9" s="63"/>
      <c r="P9" s="80"/>
      <c r="Q9" s="81"/>
      <c r="R9" s="437">
        <v>2</v>
      </c>
      <c r="S9" s="60"/>
      <c r="T9" s="433"/>
      <c r="V9" s="430"/>
    </row>
    <row r="10" spans="1:22" ht="18" customHeight="1" x14ac:dyDescent="0.25">
      <c r="A10" s="428" t="e">
        <f>A8+1</f>
        <v>#REF!</v>
      </c>
      <c r="C10" s="430"/>
      <c r="D10" s="55"/>
      <c r="E10" s="432" t="s">
        <v>63</v>
      </c>
      <c r="F10" s="56"/>
      <c r="G10" s="436"/>
      <c r="H10" s="82"/>
      <c r="I10" s="83"/>
      <c r="J10" s="60"/>
      <c r="K10" s="72"/>
      <c r="L10" s="62"/>
      <c r="M10" s="62"/>
      <c r="N10" s="72"/>
      <c r="O10" s="63"/>
      <c r="P10" s="80"/>
      <c r="Q10" s="84"/>
      <c r="R10" s="438"/>
      <c r="S10" s="66"/>
      <c r="T10" s="432" t="s">
        <v>64</v>
      </c>
      <c r="V10" s="430"/>
    </row>
    <row r="11" spans="1:22" ht="18" customHeight="1" x14ac:dyDescent="0.25">
      <c r="A11" s="428"/>
      <c r="C11" s="430"/>
      <c r="D11" s="55"/>
      <c r="E11" s="433"/>
      <c r="F11" s="77"/>
      <c r="G11" s="60"/>
      <c r="H11" s="58"/>
      <c r="I11" s="83"/>
      <c r="J11" s="60"/>
      <c r="K11" s="72"/>
      <c r="L11" s="62"/>
      <c r="M11" s="62"/>
      <c r="N11" s="72"/>
      <c r="O11" s="63"/>
      <c r="P11" s="80"/>
      <c r="Q11" s="64"/>
      <c r="R11" s="63"/>
      <c r="S11" s="70"/>
      <c r="T11" s="433"/>
      <c r="V11" s="430"/>
    </row>
    <row r="12" spans="1:22" ht="18" customHeight="1" x14ac:dyDescent="0.25">
      <c r="A12" s="85"/>
      <c r="C12" s="430"/>
      <c r="D12" s="55"/>
      <c r="E12" s="86"/>
      <c r="F12" s="63"/>
      <c r="G12" s="60"/>
      <c r="H12" s="60"/>
      <c r="I12" s="434" t="s">
        <v>3</v>
      </c>
      <c r="J12" s="60"/>
      <c r="K12" s="72"/>
      <c r="L12" s="62"/>
      <c r="M12" s="62"/>
      <c r="N12" s="72"/>
      <c r="O12" s="63"/>
      <c r="P12" s="441" t="s">
        <v>4</v>
      </c>
      <c r="Q12" s="64"/>
      <c r="R12" s="63"/>
      <c r="S12" s="60"/>
      <c r="T12" s="86"/>
      <c r="V12" s="430"/>
    </row>
    <row r="13" spans="1:22" ht="18" customHeight="1" x14ac:dyDescent="0.25">
      <c r="A13" s="87"/>
      <c r="C13" s="430"/>
      <c r="D13" s="55"/>
      <c r="E13" s="86"/>
      <c r="F13" s="63"/>
      <c r="G13" s="60"/>
      <c r="H13" s="60"/>
      <c r="I13" s="434"/>
      <c r="J13" s="88"/>
      <c r="K13" s="72"/>
      <c r="L13" s="62"/>
      <c r="N13" s="72"/>
      <c r="O13" s="67"/>
      <c r="P13" s="441"/>
      <c r="Q13" s="64"/>
      <c r="R13" s="63"/>
      <c r="S13" s="60"/>
      <c r="T13" s="86"/>
      <c r="V13" s="430"/>
    </row>
    <row r="14" spans="1:22" ht="18" customHeight="1" x14ac:dyDescent="0.25">
      <c r="A14" s="428">
        <v>1</v>
      </c>
      <c r="C14" s="430"/>
      <c r="D14" s="55"/>
      <c r="E14" s="432" t="s">
        <v>65</v>
      </c>
      <c r="F14" s="56"/>
      <c r="G14" s="57"/>
      <c r="H14" s="58"/>
      <c r="I14" s="89"/>
      <c r="J14" s="70"/>
      <c r="K14" s="72"/>
      <c r="L14" s="62"/>
      <c r="M14" s="62"/>
      <c r="N14" s="72"/>
      <c r="O14" s="77"/>
      <c r="P14" s="90"/>
      <c r="Q14" s="64"/>
      <c r="R14" s="65"/>
      <c r="S14" s="66"/>
      <c r="T14" s="432" t="s">
        <v>66</v>
      </c>
      <c r="V14" s="430"/>
    </row>
    <row r="15" spans="1:22" ht="18" customHeight="1" x14ac:dyDescent="0.25">
      <c r="A15" s="428"/>
      <c r="C15" s="430"/>
      <c r="D15" s="55"/>
      <c r="E15" s="433"/>
      <c r="F15" s="63"/>
      <c r="G15" s="435">
        <v>3</v>
      </c>
      <c r="H15" s="68"/>
      <c r="I15" s="89"/>
      <c r="J15" s="70"/>
      <c r="K15" s="72"/>
      <c r="L15" s="62"/>
      <c r="M15" s="62"/>
      <c r="N15" s="72"/>
      <c r="O15" s="77"/>
      <c r="P15" s="90"/>
      <c r="Q15" s="69"/>
      <c r="R15" s="437">
        <v>3</v>
      </c>
      <c r="S15" s="70"/>
      <c r="T15" s="433"/>
      <c r="V15" s="430"/>
    </row>
    <row r="16" spans="1:22" ht="18" customHeight="1" x14ac:dyDescent="0.25">
      <c r="A16" s="428">
        <v>2</v>
      </c>
      <c r="C16" s="430"/>
      <c r="D16" s="55"/>
      <c r="E16" s="432" t="s">
        <v>67</v>
      </c>
      <c r="F16" s="63"/>
      <c r="G16" s="436"/>
      <c r="H16" s="91"/>
      <c r="I16" s="92"/>
      <c r="J16" s="70"/>
      <c r="K16" s="62"/>
      <c r="L16" s="62"/>
      <c r="N16" s="72"/>
      <c r="O16" s="93"/>
      <c r="P16" s="94"/>
      <c r="Q16" s="95"/>
      <c r="R16" s="438"/>
      <c r="S16" s="66"/>
      <c r="T16" s="432" t="s">
        <v>68</v>
      </c>
      <c r="V16" s="430"/>
    </row>
    <row r="17" spans="1:22" ht="18" customHeight="1" x14ac:dyDescent="0.25">
      <c r="A17" s="428"/>
      <c r="C17" s="430"/>
      <c r="D17" s="55"/>
      <c r="E17" s="433"/>
      <c r="F17" s="96"/>
      <c r="G17" s="60"/>
      <c r="H17" s="434">
        <v>6</v>
      </c>
      <c r="I17" s="97"/>
      <c r="J17" s="70"/>
      <c r="K17" s="62"/>
      <c r="L17" s="62"/>
      <c r="M17" s="62"/>
      <c r="N17" s="62"/>
      <c r="O17" s="93"/>
      <c r="P17" s="98"/>
      <c r="Q17" s="440" t="s">
        <v>69</v>
      </c>
      <c r="R17" s="63"/>
      <c r="S17" s="60"/>
      <c r="T17" s="433"/>
      <c r="V17" s="430"/>
    </row>
    <row r="18" spans="1:22" ht="18" customHeight="1" x14ac:dyDescent="0.25">
      <c r="A18" s="428">
        <v>3</v>
      </c>
      <c r="C18" s="430"/>
      <c r="E18" s="432" t="s">
        <v>70</v>
      </c>
      <c r="F18" s="63"/>
      <c r="G18" s="60"/>
      <c r="H18" s="434"/>
      <c r="I18" s="99"/>
      <c r="J18" s="70"/>
      <c r="K18" s="62"/>
      <c r="L18" s="62"/>
      <c r="M18" s="62"/>
      <c r="N18" s="62"/>
      <c r="O18" s="93"/>
      <c r="P18" s="100"/>
      <c r="Q18" s="440"/>
      <c r="R18" s="65"/>
      <c r="S18" s="66"/>
      <c r="T18" s="432" t="s">
        <v>71</v>
      </c>
      <c r="V18" s="430"/>
    </row>
    <row r="19" spans="1:22" ht="18" customHeight="1" x14ac:dyDescent="0.25">
      <c r="A19" s="428"/>
      <c r="C19" s="430"/>
      <c r="E19" s="433"/>
      <c r="F19" s="67"/>
      <c r="G19" s="435">
        <v>4</v>
      </c>
      <c r="H19" s="78"/>
      <c r="I19" s="71"/>
      <c r="J19" s="70"/>
      <c r="K19" s="62"/>
      <c r="L19" s="62"/>
      <c r="M19" s="62"/>
      <c r="N19" s="62"/>
      <c r="O19" s="93"/>
      <c r="P19" s="101"/>
      <c r="Q19" s="64"/>
      <c r="R19" s="437">
        <v>4</v>
      </c>
      <c r="S19" s="60"/>
      <c r="T19" s="433"/>
      <c r="V19" s="430"/>
    </row>
    <row r="20" spans="1:22" ht="18" customHeight="1" x14ac:dyDescent="0.25">
      <c r="A20" s="428">
        <v>4</v>
      </c>
      <c r="B20" s="62"/>
      <c r="C20" s="430"/>
      <c r="D20" s="62"/>
      <c r="E20" s="432" t="s">
        <v>72</v>
      </c>
      <c r="F20" s="56"/>
      <c r="G20" s="436"/>
      <c r="H20" s="82"/>
      <c r="I20" s="59"/>
      <c r="J20" s="70"/>
      <c r="K20" s="62"/>
      <c r="L20" s="439" t="s">
        <v>46</v>
      </c>
      <c r="M20" s="439"/>
      <c r="N20" s="62"/>
      <c r="O20" s="93"/>
      <c r="P20" s="60"/>
      <c r="Q20" s="84"/>
      <c r="R20" s="438"/>
      <c r="S20" s="66"/>
      <c r="T20" s="432" t="s">
        <v>73</v>
      </c>
      <c r="U20" s="62"/>
      <c r="V20" s="430"/>
    </row>
    <row r="21" spans="1:22" ht="18" customHeight="1" x14ac:dyDescent="0.25">
      <c r="A21" s="428"/>
      <c r="B21" s="62"/>
      <c r="C21" s="431"/>
      <c r="D21" s="62"/>
      <c r="E21" s="433"/>
      <c r="F21" s="63"/>
      <c r="G21" s="60"/>
      <c r="H21" s="58"/>
      <c r="I21" s="59"/>
      <c r="J21" s="442" t="s">
        <v>5</v>
      </c>
      <c r="K21" s="60"/>
      <c r="L21" s="443"/>
      <c r="M21" s="443"/>
      <c r="N21" s="62"/>
      <c r="O21" s="102"/>
      <c r="P21" s="60"/>
      <c r="Q21" s="64"/>
      <c r="R21" s="63"/>
      <c r="S21" s="70"/>
      <c r="T21" s="433"/>
      <c r="U21" s="62"/>
      <c r="V21" s="431"/>
    </row>
    <row r="22" spans="1:22" ht="18" customHeight="1" x14ac:dyDescent="0.25">
      <c r="A22" s="428"/>
      <c r="C22" s="103"/>
      <c r="D22" s="104"/>
      <c r="E22" s="105"/>
      <c r="F22" s="106"/>
      <c r="G22" s="107"/>
      <c r="H22" s="108"/>
      <c r="I22" s="59"/>
      <c r="J22" s="442"/>
      <c r="K22" s="57"/>
      <c r="L22" s="109"/>
      <c r="M22" s="110"/>
      <c r="N22" s="62"/>
      <c r="O22" s="441" t="s">
        <v>74</v>
      </c>
      <c r="P22" s="60"/>
      <c r="Q22" s="111"/>
      <c r="R22" s="106"/>
      <c r="S22" s="107"/>
      <c r="T22" s="105"/>
      <c r="U22" s="104"/>
      <c r="V22" s="112"/>
    </row>
    <row r="23" spans="1:22" ht="18" customHeight="1" x14ac:dyDescent="0.25">
      <c r="A23" s="428"/>
      <c r="C23" s="113"/>
      <c r="D23" s="114"/>
      <c r="E23" s="115"/>
      <c r="F23" s="116"/>
      <c r="G23" s="116"/>
      <c r="H23" s="117"/>
      <c r="I23" s="59"/>
      <c r="J23" s="442"/>
      <c r="K23" s="118"/>
      <c r="L23" s="444" t="s">
        <v>75</v>
      </c>
      <c r="M23" s="445"/>
      <c r="N23" s="119"/>
      <c r="O23" s="441"/>
      <c r="P23" s="60"/>
      <c r="Q23" s="120"/>
      <c r="R23" s="121"/>
      <c r="S23" s="122"/>
      <c r="T23" s="115"/>
      <c r="U23" s="114"/>
      <c r="V23" s="123"/>
    </row>
    <row r="24" spans="1:22" ht="18" customHeight="1" x14ac:dyDescent="0.25">
      <c r="A24" s="428">
        <v>5</v>
      </c>
      <c r="C24" s="429" t="s">
        <v>76</v>
      </c>
      <c r="D24" s="55"/>
      <c r="E24" s="432" t="s">
        <v>77</v>
      </c>
      <c r="F24" s="56"/>
      <c r="G24" s="57"/>
      <c r="H24" s="58"/>
      <c r="I24" s="59"/>
      <c r="J24" s="442"/>
      <c r="K24" s="27"/>
      <c r="L24" s="446"/>
      <c r="M24" s="446"/>
      <c r="N24" s="47"/>
      <c r="O24" s="93"/>
      <c r="P24" s="60"/>
      <c r="Q24" s="64"/>
      <c r="R24" s="65"/>
      <c r="S24" s="66"/>
      <c r="T24" s="432" t="s">
        <v>78</v>
      </c>
      <c r="V24" s="429" t="s">
        <v>79</v>
      </c>
    </row>
    <row r="25" spans="1:22" ht="18" customHeight="1" x14ac:dyDescent="0.25">
      <c r="A25" s="428"/>
      <c r="C25" s="430"/>
      <c r="D25" s="55"/>
      <c r="E25" s="433"/>
      <c r="F25" s="67"/>
      <c r="G25" s="435">
        <v>1</v>
      </c>
      <c r="H25" s="68"/>
      <c r="I25" s="59"/>
      <c r="J25" s="70"/>
      <c r="K25" s="27"/>
      <c r="N25" s="47"/>
      <c r="O25" s="93"/>
      <c r="P25" s="60"/>
      <c r="Q25" s="69"/>
      <c r="R25" s="437">
        <v>1</v>
      </c>
      <c r="S25" s="70"/>
      <c r="T25" s="433"/>
      <c r="V25" s="430"/>
    </row>
    <row r="26" spans="1:22" ht="18" customHeight="1" x14ac:dyDescent="0.25">
      <c r="A26" s="428">
        <v>6</v>
      </c>
      <c r="C26" s="430"/>
      <c r="D26" s="55"/>
      <c r="E26" s="432" t="s">
        <v>81</v>
      </c>
      <c r="F26" s="56"/>
      <c r="G26" s="436"/>
      <c r="H26" s="124"/>
      <c r="I26" s="59"/>
      <c r="J26" s="70"/>
      <c r="K26" s="90"/>
      <c r="L26" s="439" t="s">
        <v>27</v>
      </c>
      <c r="M26" s="439"/>
      <c r="N26" s="47"/>
      <c r="O26" s="93"/>
      <c r="P26" s="63"/>
      <c r="Q26" s="73"/>
      <c r="R26" s="438"/>
      <c r="S26" s="66"/>
      <c r="T26" s="432" t="s">
        <v>80</v>
      </c>
      <c r="V26" s="430"/>
    </row>
    <row r="27" spans="1:22" ht="18" customHeight="1" x14ac:dyDescent="0.25">
      <c r="A27" s="428"/>
      <c r="C27" s="430"/>
      <c r="D27" s="55"/>
      <c r="E27" s="433"/>
      <c r="F27" s="63"/>
      <c r="G27" s="60"/>
      <c r="H27" s="434">
        <v>5</v>
      </c>
      <c r="I27" s="59"/>
      <c r="J27" s="70"/>
      <c r="K27" s="62"/>
      <c r="L27" s="439"/>
      <c r="M27" s="439"/>
      <c r="N27" s="62"/>
      <c r="O27" s="93"/>
      <c r="P27" s="65"/>
      <c r="Q27" s="440" t="s">
        <v>60</v>
      </c>
      <c r="R27" s="63"/>
      <c r="S27" s="60"/>
      <c r="T27" s="433"/>
      <c r="V27" s="430"/>
    </row>
    <row r="28" spans="1:22" ht="18" customHeight="1" x14ac:dyDescent="0.25">
      <c r="A28" s="428">
        <v>7</v>
      </c>
      <c r="C28" s="430"/>
      <c r="D28" s="55"/>
      <c r="E28" s="432" t="s">
        <v>82</v>
      </c>
      <c r="F28" s="56"/>
      <c r="G28" s="57"/>
      <c r="H28" s="434"/>
      <c r="I28" s="125"/>
      <c r="J28" s="70"/>
      <c r="K28" s="62"/>
      <c r="L28" s="109"/>
      <c r="M28" s="126"/>
      <c r="N28" s="62"/>
      <c r="O28" s="127"/>
      <c r="P28" s="67"/>
      <c r="Q28" s="440"/>
      <c r="R28" s="65"/>
      <c r="S28" s="66"/>
      <c r="T28" s="432" t="s">
        <v>83</v>
      </c>
      <c r="V28" s="430"/>
    </row>
    <row r="29" spans="1:22" ht="18" customHeight="1" x14ac:dyDescent="0.25">
      <c r="A29" s="428"/>
      <c r="C29" s="430"/>
      <c r="D29" s="55"/>
      <c r="E29" s="433"/>
      <c r="F29" s="77"/>
      <c r="G29" s="435">
        <v>2</v>
      </c>
      <c r="H29" s="78"/>
      <c r="I29" s="89"/>
      <c r="J29" s="70"/>
      <c r="K29" s="62"/>
      <c r="L29" s="447" t="s">
        <v>84</v>
      </c>
      <c r="M29" s="448"/>
      <c r="N29" s="62"/>
      <c r="O29" s="127"/>
      <c r="P29" s="77"/>
      <c r="Q29" s="81"/>
      <c r="R29" s="437">
        <v>2</v>
      </c>
      <c r="S29" s="60"/>
      <c r="T29" s="433"/>
      <c r="V29" s="430"/>
    </row>
    <row r="30" spans="1:22" ht="18" customHeight="1" x14ac:dyDescent="0.25">
      <c r="A30" s="428">
        <v>8</v>
      </c>
      <c r="C30" s="430"/>
      <c r="D30" s="55"/>
      <c r="E30" s="432" t="s">
        <v>85</v>
      </c>
      <c r="F30" s="56"/>
      <c r="G30" s="436"/>
      <c r="H30" s="82"/>
      <c r="I30" s="89"/>
      <c r="J30" s="70"/>
      <c r="K30" s="62"/>
      <c r="L30" s="449"/>
      <c r="M30" s="450"/>
      <c r="N30" s="62"/>
      <c r="O30" s="127"/>
      <c r="P30" s="60"/>
      <c r="Q30" s="84"/>
      <c r="R30" s="438"/>
      <c r="S30" s="66"/>
      <c r="T30" s="432" t="s">
        <v>86</v>
      </c>
      <c r="V30" s="430"/>
    </row>
    <row r="31" spans="1:22" ht="18" customHeight="1" x14ac:dyDescent="0.25">
      <c r="A31" s="428"/>
      <c r="C31" s="430"/>
      <c r="D31" s="55"/>
      <c r="E31" s="433"/>
      <c r="F31" s="77"/>
      <c r="G31" s="60"/>
      <c r="H31" s="58"/>
      <c r="I31" s="434" t="s">
        <v>3</v>
      </c>
      <c r="J31" s="128"/>
      <c r="K31" s="62"/>
      <c r="L31" s="62"/>
      <c r="M31" s="62"/>
      <c r="N31" s="62"/>
      <c r="O31" s="94"/>
      <c r="P31" s="80"/>
      <c r="Q31" s="64"/>
      <c r="R31" s="63"/>
      <c r="S31" s="70"/>
      <c r="T31" s="433"/>
      <c r="V31" s="430"/>
    </row>
    <row r="32" spans="1:22" ht="18" customHeight="1" x14ac:dyDescent="0.25">
      <c r="A32" s="85"/>
      <c r="C32" s="430"/>
      <c r="D32" s="55"/>
      <c r="E32" s="86"/>
      <c r="F32" s="63"/>
      <c r="G32" s="60"/>
      <c r="H32" s="60"/>
      <c r="I32" s="434"/>
      <c r="J32" s="129"/>
      <c r="K32" s="62"/>
      <c r="N32" s="62"/>
      <c r="O32" s="98"/>
      <c r="P32" s="441" t="s">
        <v>4</v>
      </c>
      <c r="Q32" s="64"/>
      <c r="R32" s="63"/>
      <c r="S32" s="60"/>
      <c r="T32" s="86"/>
      <c r="V32" s="430"/>
    </row>
    <row r="33" spans="1:22" ht="18" customHeight="1" x14ac:dyDescent="0.25">
      <c r="A33" s="87"/>
      <c r="C33" s="430"/>
      <c r="D33" s="55"/>
      <c r="E33" s="86"/>
      <c r="F33" s="63"/>
      <c r="G33" s="60"/>
      <c r="H33" s="60"/>
      <c r="I33" s="434"/>
      <c r="J33" s="90"/>
      <c r="K33" s="62"/>
      <c r="N33" s="62"/>
      <c r="O33" s="101"/>
      <c r="P33" s="441"/>
      <c r="Q33" s="64"/>
      <c r="R33" s="63"/>
      <c r="S33" s="60"/>
      <c r="T33" s="86"/>
      <c r="V33" s="430"/>
    </row>
    <row r="34" spans="1:22" ht="18" customHeight="1" x14ac:dyDescent="0.25">
      <c r="A34" s="441">
        <v>41</v>
      </c>
      <c r="C34" s="430"/>
      <c r="D34" s="55"/>
      <c r="E34" s="432" t="s">
        <v>87</v>
      </c>
      <c r="F34" s="56"/>
      <c r="G34" s="57"/>
      <c r="H34" s="58"/>
      <c r="I34" s="434"/>
      <c r="J34" s="90"/>
      <c r="K34" s="62"/>
      <c r="N34" s="62"/>
      <c r="O34" s="101"/>
      <c r="P34" s="60"/>
      <c r="Q34" s="64"/>
      <c r="R34" s="65"/>
      <c r="S34" s="66"/>
      <c r="T34" s="432" t="s">
        <v>88</v>
      </c>
      <c r="V34" s="430"/>
    </row>
    <row r="35" spans="1:22" ht="18" customHeight="1" x14ac:dyDescent="0.25">
      <c r="A35" s="441"/>
      <c r="C35" s="430"/>
      <c r="D35" s="55"/>
      <c r="E35" s="433"/>
      <c r="F35" s="63"/>
      <c r="G35" s="435">
        <v>3</v>
      </c>
      <c r="H35" s="68"/>
      <c r="I35" s="59"/>
      <c r="J35" s="90"/>
      <c r="K35" s="62"/>
      <c r="N35" s="62"/>
      <c r="O35" s="130"/>
      <c r="P35" s="60"/>
      <c r="Q35" s="69"/>
      <c r="R35" s="437">
        <v>3</v>
      </c>
      <c r="S35" s="70"/>
      <c r="T35" s="433"/>
      <c r="V35" s="430"/>
    </row>
    <row r="36" spans="1:22" ht="18" customHeight="1" x14ac:dyDescent="0.25">
      <c r="A36" s="428">
        <f>A34+1</f>
        <v>42</v>
      </c>
      <c r="C36" s="430"/>
      <c r="D36" s="55"/>
      <c r="E36" s="432" t="s">
        <v>89</v>
      </c>
      <c r="F36" s="63"/>
      <c r="G36" s="436"/>
      <c r="H36" s="91"/>
      <c r="I36" s="71"/>
      <c r="J36" s="90"/>
      <c r="K36" s="62"/>
      <c r="N36" s="62"/>
      <c r="O36" s="130"/>
      <c r="P36" s="101"/>
      <c r="Q36" s="95"/>
      <c r="R36" s="438"/>
      <c r="S36" s="66"/>
      <c r="T36" s="432" t="s">
        <v>90</v>
      </c>
      <c r="V36" s="430"/>
    </row>
    <row r="37" spans="1:22" ht="18" customHeight="1" x14ac:dyDescent="0.25">
      <c r="A37" s="428"/>
      <c r="C37" s="430"/>
      <c r="D37" s="55"/>
      <c r="E37" s="433"/>
      <c r="F37" s="96"/>
      <c r="G37" s="60"/>
      <c r="H37" s="434">
        <v>6</v>
      </c>
      <c r="I37" s="97"/>
      <c r="J37" s="90"/>
      <c r="K37" s="62"/>
      <c r="L37" s="131"/>
      <c r="M37" s="131"/>
      <c r="N37" s="62"/>
      <c r="O37" s="130"/>
      <c r="P37" s="101"/>
      <c r="Q37" s="440" t="s">
        <v>69</v>
      </c>
      <c r="R37" s="63"/>
      <c r="S37" s="60"/>
      <c r="T37" s="433"/>
      <c r="V37" s="430"/>
    </row>
    <row r="38" spans="1:22" ht="18" customHeight="1" x14ac:dyDescent="0.25">
      <c r="A38" s="428">
        <f>A36+1</f>
        <v>43</v>
      </c>
      <c r="C38" s="430"/>
      <c r="D38" s="55"/>
      <c r="E38" s="432" t="s">
        <v>91</v>
      </c>
      <c r="F38" s="63"/>
      <c r="G38" s="60"/>
      <c r="H38" s="434"/>
      <c r="I38" s="99"/>
      <c r="J38" s="60"/>
      <c r="K38" s="62"/>
      <c r="L38" s="62"/>
      <c r="M38" s="62"/>
      <c r="N38" s="62"/>
      <c r="O38" s="62"/>
      <c r="P38" s="100"/>
      <c r="Q38" s="440"/>
      <c r="R38" s="65"/>
      <c r="S38" s="66"/>
      <c r="T38" s="432" t="s">
        <v>92</v>
      </c>
      <c r="V38" s="430"/>
    </row>
    <row r="39" spans="1:22" ht="18" customHeight="1" x14ac:dyDescent="0.25">
      <c r="A39" s="428"/>
      <c r="C39" s="430"/>
      <c r="D39" s="55"/>
      <c r="E39" s="433"/>
      <c r="F39" s="67"/>
      <c r="G39" s="435">
        <v>4</v>
      </c>
      <c r="H39" s="78"/>
      <c r="I39" s="71"/>
      <c r="J39" s="60"/>
      <c r="K39" s="62"/>
      <c r="L39" s="62"/>
      <c r="M39" s="62"/>
      <c r="N39" s="62"/>
      <c r="O39" s="62"/>
      <c r="P39" s="101"/>
      <c r="Q39" s="64"/>
      <c r="R39" s="437">
        <v>4</v>
      </c>
      <c r="S39" s="60"/>
      <c r="T39" s="433"/>
      <c r="V39" s="430"/>
    </row>
    <row r="40" spans="1:22" ht="18" customHeight="1" x14ac:dyDescent="0.25">
      <c r="A40" s="428">
        <f>A38+1</f>
        <v>44</v>
      </c>
      <c r="C40" s="430"/>
      <c r="D40" s="452"/>
      <c r="E40" s="432" t="s">
        <v>93</v>
      </c>
      <c r="F40" s="56"/>
      <c r="G40" s="436"/>
      <c r="H40" s="82"/>
      <c r="I40" s="59"/>
      <c r="J40" s="60"/>
      <c r="K40" s="62"/>
      <c r="L40" s="62"/>
      <c r="M40" s="62"/>
      <c r="N40" s="62"/>
      <c r="O40" s="62"/>
      <c r="P40" s="60"/>
      <c r="Q40" s="84"/>
      <c r="R40" s="438"/>
      <c r="S40" s="66"/>
      <c r="T40" s="432" t="s">
        <v>94</v>
      </c>
      <c r="V40" s="430"/>
    </row>
    <row r="41" spans="1:22" ht="18" customHeight="1" x14ac:dyDescent="0.25">
      <c r="A41" s="428"/>
      <c r="C41" s="431"/>
      <c r="D41" s="452"/>
      <c r="E41" s="433"/>
      <c r="F41" s="63"/>
      <c r="G41" s="453" t="s">
        <v>95</v>
      </c>
      <c r="H41" s="453"/>
      <c r="I41" s="453"/>
      <c r="K41" s="27"/>
      <c r="N41" s="27"/>
      <c r="P41" s="451" t="s">
        <v>96</v>
      </c>
      <c r="Q41" s="451"/>
      <c r="R41" s="451"/>
      <c r="S41" s="70"/>
      <c r="T41" s="433"/>
      <c r="V41" s="431"/>
    </row>
    <row r="42" spans="1:22" ht="18" customHeight="1" x14ac:dyDescent="0.25">
      <c r="B42" s="62"/>
      <c r="C42" s="132"/>
      <c r="D42" s="62"/>
      <c r="E42" s="133"/>
      <c r="F42" s="63"/>
      <c r="G42" s="453"/>
      <c r="H42" s="453"/>
      <c r="I42" s="453"/>
      <c r="J42" s="88"/>
      <c r="K42" s="48"/>
      <c r="L42" s="439" t="s">
        <v>97</v>
      </c>
      <c r="M42" s="439"/>
      <c r="N42" s="49"/>
      <c r="O42" s="134"/>
      <c r="P42" s="451"/>
      <c r="Q42" s="451"/>
      <c r="R42" s="451"/>
      <c r="S42" s="60"/>
      <c r="T42" s="86"/>
      <c r="U42" s="62"/>
      <c r="V42" s="135"/>
    </row>
    <row r="43" spans="1:22" ht="18" customHeight="1" x14ac:dyDescent="0.25">
      <c r="B43" s="62"/>
      <c r="C43" s="132"/>
      <c r="D43" s="62"/>
      <c r="E43" s="86"/>
      <c r="F43" s="63"/>
      <c r="G43" s="63"/>
      <c r="H43" s="63"/>
      <c r="I43" s="63"/>
      <c r="J43" s="130"/>
      <c r="K43" s="48"/>
      <c r="L43" s="439"/>
      <c r="M43" s="439"/>
      <c r="N43" s="49"/>
      <c r="O43" s="93"/>
      <c r="P43" s="60"/>
      <c r="Q43" s="60"/>
      <c r="R43" s="60"/>
      <c r="S43" s="27"/>
      <c r="T43" s="27"/>
      <c r="U43" s="27"/>
      <c r="V43" s="27"/>
    </row>
    <row r="44" spans="1:22" ht="18" customHeight="1" x14ac:dyDescent="0.25">
      <c r="B44" s="62"/>
      <c r="C44" s="132"/>
      <c r="D44" s="62"/>
      <c r="E44" s="86"/>
      <c r="F44" s="63"/>
      <c r="G44" s="63"/>
      <c r="H44" s="63"/>
      <c r="I44" s="63"/>
      <c r="J44" s="457" t="s">
        <v>5</v>
      </c>
      <c r="K44" s="136"/>
      <c r="L44" s="109"/>
      <c r="M44" s="110"/>
      <c r="N44" s="137"/>
      <c r="O44" s="459" t="s">
        <v>74</v>
      </c>
      <c r="P44" s="60"/>
      <c r="Q44" s="60"/>
      <c r="R44" s="60"/>
      <c r="S44" s="27"/>
      <c r="T44" s="27"/>
      <c r="U44" s="27"/>
      <c r="V44" s="27"/>
    </row>
    <row r="45" spans="1:22" ht="18" customHeight="1" x14ac:dyDescent="0.25">
      <c r="B45" s="62"/>
      <c r="C45" s="132"/>
      <c r="D45" s="62"/>
      <c r="E45" s="86"/>
      <c r="F45" s="63"/>
      <c r="G45" s="63"/>
      <c r="H45" s="63"/>
      <c r="I45" s="63"/>
      <c r="J45" s="457"/>
      <c r="K45" s="48"/>
      <c r="L45" s="460" t="s">
        <v>98</v>
      </c>
      <c r="M45" s="460"/>
      <c r="N45" s="49"/>
      <c r="O45" s="459"/>
      <c r="P45" s="60"/>
      <c r="Q45" s="60"/>
      <c r="R45" s="60"/>
      <c r="S45" s="27"/>
      <c r="T45" s="27"/>
      <c r="U45" s="27"/>
      <c r="V45" s="27"/>
    </row>
    <row r="46" spans="1:22" ht="18" customHeight="1" x14ac:dyDescent="0.25">
      <c r="B46" s="62"/>
      <c r="C46" s="132"/>
      <c r="D46" s="62"/>
      <c r="E46" s="86"/>
      <c r="F46" s="63"/>
      <c r="G46" s="63"/>
      <c r="H46" s="63"/>
      <c r="I46" s="63"/>
      <c r="J46" s="70"/>
      <c r="K46" s="48"/>
      <c r="L46" s="460"/>
      <c r="M46" s="460"/>
      <c r="N46" s="49"/>
      <c r="O46" s="48"/>
      <c r="P46" s="60"/>
      <c r="Q46" s="60"/>
      <c r="R46" s="60"/>
      <c r="S46" s="27"/>
      <c r="T46" s="27"/>
      <c r="U46" s="27"/>
      <c r="V46" s="27"/>
    </row>
    <row r="47" spans="1:22" ht="18" customHeight="1" x14ac:dyDescent="0.25">
      <c r="B47" s="62"/>
      <c r="C47" s="132"/>
      <c r="D47" s="62"/>
      <c r="E47" s="86"/>
      <c r="F47" s="63"/>
      <c r="G47" s="453" t="s">
        <v>95</v>
      </c>
      <c r="H47" s="453"/>
      <c r="I47" s="453"/>
      <c r="J47" s="66"/>
      <c r="K47" s="48"/>
      <c r="L47" s="131"/>
      <c r="M47" s="131"/>
      <c r="N47" s="49"/>
      <c r="O47" s="136"/>
      <c r="P47" s="451" t="s">
        <v>96</v>
      </c>
      <c r="Q47" s="451"/>
      <c r="R47" s="451"/>
      <c r="S47" s="27"/>
      <c r="T47" s="27"/>
      <c r="U47" s="27"/>
      <c r="V47" s="27"/>
    </row>
    <row r="48" spans="1:22" ht="18" customHeight="1" x14ac:dyDescent="0.25">
      <c r="B48" s="62"/>
      <c r="C48" s="132"/>
      <c r="D48" s="62"/>
      <c r="E48" s="86"/>
      <c r="F48" s="63"/>
      <c r="G48" s="453"/>
      <c r="H48" s="453"/>
      <c r="I48" s="453"/>
      <c r="K48" s="27"/>
      <c r="L48" s="428" t="s">
        <v>99</v>
      </c>
      <c r="M48" s="428"/>
      <c r="N48" s="27"/>
      <c r="P48" s="451"/>
      <c r="Q48" s="451"/>
      <c r="R48" s="451"/>
      <c r="S48" s="27"/>
      <c r="T48" s="27"/>
      <c r="U48" s="27"/>
      <c r="V48" s="27"/>
    </row>
    <row r="49" spans="1:22" ht="18" customHeight="1" x14ac:dyDescent="0.25">
      <c r="B49" s="62"/>
      <c r="C49" s="132"/>
      <c r="D49" s="62"/>
      <c r="E49" s="86"/>
      <c r="F49" s="63"/>
      <c r="G49" s="60"/>
      <c r="H49" s="74"/>
      <c r="I49" s="74"/>
      <c r="J49" s="74"/>
      <c r="L49" s="428"/>
      <c r="M49" s="428"/>
      <c r="O49" s="74"/>
      <c r="P49" s="74"/>
      <c r="Q49" s="74"/>
      <c r="R49" s="63"/>
      <c r="S49" s="27"/>
      <c r="T49" s="27"/>
      <c r="U49" s="27"/>
      <c r="V49" s="27"/>
    </row>
    <row r="50" spans="1:22" ht="18" customHeight="1" x14ac:dyDescent="0.25">
      <c r="B50" s="62"/>
      <c r="C50" s="132"/>
      <c r="D50" s="62"/>
      <c r="E50" s="86"/>
      <c r="F50" s="63"/>
      <c r="G50" s="60"/>
      <c r="H50" s="74"/>
      <c r="I50" s="74"/>
      <c r="J50" s="74"/>
      <c r="L50" s="109"/>
      <c r="M50" s="126"/>
      <c r="O50" s="27"/>
      <c r="P50" s="27"/>
      <c r="Q50" s="74"/>
      <c r="R50" s="63"/>
      <c r="S50" s="27"/>
      <c r="T50" s="27"/>
      <c r="U50" s="27"/>
      <c r="V50" s="27"/>
    </row>
    <row r="51" spans="1:22" ht="18" customHeight="1" x14ac:dyDescent="0.25">
      <c r="B51" s="62"/>
      <c r="C51" s="27"/>
      <c r="D51" s="27"/>
      <c r="E51" s="27"/>
      <c r="F51" s="27"/>
      <c r="G51" s="60"/>
      <c r="H51" s="74"/>
      <c r="I51" s="74"/>
      <c r="J51" s="74"/>
      <c r="L51" s="454" t="s">
        <v>98</v>
      </c>
      <c r="M51" s="455"/>
      <c r="O51" s="27"/>
      <c r="P51" s="27"/>
      <c r="Q51" s="74"/>
      <c r="R51" s="63"/>
      <c r="S51" s="60"/>
      <c r="T51" s="86"/>
      <c r="U51" s="62"/>
      <c r="V51" s="135"/>
    </row>
    <row r="52" spans="1:22" ht="18" customHeight="1" x14ac:dyDescent="0.25">
      <c r="B52" s="62"/>
      <c r="C52" s="27"/>
      <c r="D52" s="27"/>
      <c r="E52" s="27"/>
      <c r="F52" s="27"/>
      <c r="G52" s="60"/>
      <c r="H52" s="74"/>
      <c r="I52" s="74"/>
      <c r="J52" s="74"/>
      <c r="L52" s="456"/>
      <c r="M52" s="457"/>
      <c r="O52" s="27"/>
      <c r="P52" s="27"/>
      <c r="Q52" s="74"/>
      <c r="R52" s="63"/>
      <c r="S52" s="60"/>
      <c r="T52" s="86"/>
      <c r="U52" s="62"/>
      <c r="V52" s="135"/>
    </row>
    <row r="53" spans="1:22" ht="18" customHeight="1" x14ac:dyDescent="0.25">
      <c r="B53" s="62"/>
      <c r="D53" s="55"/>
      <c r="E53" s="138"/>
      <c r="F53" s="139"/>
      <c r="G53" s="74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74"/>
      <c r="S53" s="74"/>
      <c r="T53" s="59"/>
    </row>
    <row r="54" spans="1:22" ht="18" customHeight="1" x14ac:dyDescent="0.25">
      <c r="B54" s="62"/>
      <c r="D54" s="55"/>
      <c r="E54" s="138"/>
      <c r="F54" s="458" t="s">
        <v>100</v>
      </c>
      <c r="G54" s="458"/>
      <c r="H54" s="74"/>
      <c r="I54" s="458" t="s">
        <v>101</v>
      </c>
      <c r="J54" s="458"/>
      <c r="L54" s="458" t="s">
        <v>48</v>
      </c>
      <c r="M54" s="458"/>
      <c r="O54" s="27"/>
      <c r="P54" s="27"/>
      <c r="Q54" s="74"/>
      <c r="R54" s="74"/>
      <c r="S54" s="74"/>
      <c r="T54" s="59"/>
    </row>
    <row r="55" spans="1:22" ht="18" customHeight="1" x14ac:dyDescent="0.25">
      <c r="B55" s="62"/>
      <c r="C55" s="52" t="s">
        <v>45</v>
      </c>
      <c r="D55" s="52"/>
      <c r="E55" s="52"/>
      <c r="F55" s="52">
        <v>1</v>
      </c>
      <c r="G55" s="140">
        <v>0.41666666666666669</v>
      </c>
      <c r="H55" s="141"/>
      <c r="I55" s="142" t="s">
        <v>3</v>
      </c>
      <c r="J55" s="140">
        <v>0.39583333333333331</v>
      </c>
      <c r="K55" s="142"/>
      <c r="N55" s="140"/>
      <c r="O55" s="27"/>
      <c r="P55" s="27"/>
      <c r="R55" s="144"/>
      <c r="S55" s="145"/>
      <c r="T55" s="146"/>
      <c r="U55" s="52"/>
    </row>
    <row r="56" spans="1:22" ht="18" customHeight="1" x14ac:dyDescent="0.25">
      <c r="B56" s="62"/>
      <c r="C56" s="53"/>
      <c r="D56" s="52"/>
      <c r="E56" s="52"/>
      <c r="F56" s="52">
        <v>2</v>
      </c>
      <c r="G56" s="140">
        <f>G55+1/24/60*60</f>
        <v>0.45833333333333337</v>
      </c>
      <c r="H56" s="141"/>
      <c r="I56" s="142" t="s">
        <v>4</v>
      </c>
      <c r="J56" s="140">
        <f>J55+1/24/60*60</f>
        <v>0.4375</v>
      </c>
      <c r="L56" s="144" t="s">
        <v>102</v>
      </c>
      <c r="M56" s="145">
        <v>0.5625</v>
      </c>
      <c r="O56" s="27"/>
      <c r="P56" s="27"/>
      <c r="R56" s="53"/>
      <c r="S56" s="53"/>
      <c r="T56" s="146"/>
      <c r="U56" s="52"/>
    </row>
    <row r="57" spans="1:22" ht="18" customHeight="1" x14ac:dyDescent="0.25">
      <c r="B57" s="62"/>
      <c r="D57" s="52"/>
      <c r="F57" s="52">
        <v>3</v>
      </c>
      <c r="G57" s="140">
        <f>G56+1/24/60*60</f>
        <v>0.5</v>
      </c>
      <c r="H57" s="141"/>
      <c r="I57" s="142" t="s">
        <v>5</v>
      </c>
      <c r="J57" s="140">
        <f>J56+1/24/60*60</f>
        <v>0.47916666666666669</v>
      </c>
      <c r="L57" s="144" t="s">
        <v>84</v>
      </c>
      <c r="M57" s="145">
        <v>0.60416666666666663</v>
      </c>
      <c r="O57" s="27"/>
      <c r="P57" s="27"/>
      <c r="R57" s="53"/>
      <c r="S57" s="53"/>
      <c r="T57" s="146"/>
      <c r="U57" s="52"/>
    </row>
    <row r="58" spans="1:22" ht="18" customHeight="1" x14ac:dyDescent="0.25">
      <c r="B58" s="62"/>
      <c r="D58" s="52"/>
      <c r="F58" s="52">
        <v>4</v>
      </c>
      <c r="G58" s="140">
        <f>G57+1/24/60*60</f>
        <v>0.54166666666666663</v>
      </c>
      <c r="H58" s="141"/>
      <c r="I58" s="142" t="s">
        <v>74</v>
      </c>
      <c r="J58" s="140">
        <f>J57+1/24/60*60</f>
        <v>0.52083333333333337</v>
      </c>
      <c r="L58" s="144" t="s">
        <v>103</v>
      </c>
      <c r="M58" s="145">
        <v>0.64583333333333337</v>
      </c>
      <c r="O58" s="27"/>
      <c r="P58" s="27"/>
      <c r="R58" s="53"/>
      <c r="S58" s="53"/>
      <c r="T58" s="146"/>
      <c r="U58" s="52"/>
    </row>
    <row r="59" spans="1:22" ht="18" customHeight="1" x14ac:dyDescent="0.25">
      <c r="B59" s="62"/>
      <c r="D59" s="52"/>
      <c r="F59" s="52">
        <v>5</v>
      </c>
      <c r="G59" s="140">
        <f>G58+1/24/60*60</f>
        <v>0.58333333333333326</v>
      </c>
      <c r="I59" s="142"/>
      <c r="J59" s="140"/>
      <c r="L59" s="147" t="s">
        <v>6</v>
      </c>
      <c r="M59" s="145">
        <v>0.6875</v>
      </c>
      <c r="O59" s="27"/>
      <c r="P59" s="27"/>
      <c r="R59" s="53"/>
      <c r="S59" s="53"/>
      <c r="T59" s="146"/>
      <c r="U59" s="52"/>
    </row>
    <row r="60" spans="1:22" ht="18" customHeight="1" x14ac:dyDescent="0.25">
      <c r="B60" s="62"/>
      <c r="D60" s="52"/>
      <c r="F60" s="52">
        <v>6</v>
      </c>
      <c r="G60" s="140">
        <f>G59+1/24/60*60</f>
        <v>0.62499999999999989</v>
      </c>
      <c r="I60" s="142"/>
      <c r="J60" s="140"/>
      <c r="L60" s="142"/>
      <c r="M60" s="140"/>
      <c r="O60" s="147"/>
      <c r="P60" s="145"/>
      <c r="R60" s="53"/>
      <c r="S60" s="53"/>
      <c r="T60" s="146"/>
      <c r="U60" s="52"/>
    </row>
    <row r="61" spans="1:22" x14ac:dyDescent="0.25">
      <c r="B61" s="62"/>
      <c r="E61" s="148"/>
      <c r="G61" s="149"/>
      <c r="H61" s="53"/>
      <c r="J61" s="148"/>
      <c r="K61" s="148"/>
      <c r="L61" s="148"/>
      <c r="M61" s="148"/>
    </row>
    <row r="62" spans="1:22" ht="10.5" customHeight="1" x14ac:dyDescent="0.25">
      <c r="A62" s="80">
        <v>45</v>
      </c>
      <c r="C62" s="27"/>
      <c r="D62" s="27"/>
      <c r="E62" s="27"/>
      <c r="F62" s="27"/>
      <c r="G62" s="60"/>
      <c r="H62" s="58"/>
      <c r="I62" s="59"/>
      <c r="J62" s="60"/>
      <c r="K62" s="151"/>
      <c r="L62" s="62"/>
      <c r="M62" s="62"/>
      <c r="N62" s="152"/>
      <c r="O62" s="62"/>
      <c r="P62" s="60"/>
      <c r="Q62" s="64"/>
      <c r="R62" s="63"/>
      <c r="S62" s="60"/>
      <c r="T62" s="86"/>
      <c r="U62" s="62"/>
      <c r="V62" s="135"/>
    </row>
    <row r="64" spans="1:22" x14ac:dyDescent="0.25">
      <c r="K64" s="27"/>
      <c r="L64" s="27"/>
      <c r="M64" s="27"/>
      <c r="N64" s="27"/>
    </row>
    <row r="65" spans="11:14" x14ac:dyDescent="0.25">
      <c r="K65" s="27"/>
      <c r="L65" s="27"/>
      <c r="M65" s="27"/>
      <c r="N65" s="27"/>
    </row>
    <row r="66" spans="11:14" x14ac:dyDescent="0.25">
      <c r="K66" s="27"/>
      <c r="L66" s="27"/>
      <c r="M66" s="27"/>
      <c r="N66" s="27"/>
    </row>
    <row r="67" spans="11:14" x14ac:dyDescent="0.25">
      <c r="K67" s="27"/>
      <c r="L67" s="27"/>
      <c r="M67" s="27"/>
      <c r="N67" s="27"/>
    </row>
    <row r="68" spans="11:14" x14ac:dyDescent="0.25">
      <c r="K68" s="27"/>
      <c r="L68" s="27"/>
      <c r="M68" s="27"/>
      <c r="N68" s="27"/>
    </row>
    <row r="69" spans="11:14" x14ac:dyDescent="0.25">
      <c r="K69" s="27"/>
      <c r="L69" s="27"/>
      <c r="M69" s="27"/>
      <c r="N69" s="27"/>
    </row>
    <row r="70" spans="11:14" x14ac:dyDescent="0.25">
      <c r="K70" s="27"/>
      <c r="L70" s="27"/>
      <c r="M70" s="27"/>
      <c r="N70" s="27"/>
    </row>
    <row r="71" spans="11:14" x14ac:dyDescent="0.25">
      <c r="K71" s="27"/>
      <c r="L71" s="27"/>
      <c r="M71" s="27"/>
      <c r="N71" s="27"/>
    </row>
    <row r="72" spans="11:14" x14ac:dyDescent="0.25">
      <c r="K72" s="27"/>
      <c r="L72" s="27"/>
      <c r="M72" s="27"/>
      <c r="N72" s="27"/>
    </row>
  </sheetData>
  <mergeCells count="113">
    <mergeCell ref="L51:M52"/>
    <mergeCell ref="F54:G54"/>
    <mergeCell ref="I54:J54"/>
    <mergeCell ref="L54:M54"/>
    <mergeCell ref="L42:M43"/>
    <mergeCell ref="J44:J45"/>
    <mergeCell ref="O44:O45"/>
    <mergeCell ref="L45:M46"/>
    <mergeCell ref="G47:I48"/>
    <mergeCell ref="P47:R48"/>
    <mergeCell ref="L48:M49"/>
    <mergeCell ref="E38:E39"/>
    <mergeCell ref="T38:T39"/>
    <mergeCell ref="G39:G40"/>
    <mergeCell ref="R39:R40"/>
    <mergeCell ref="A40:A41"/>
    <mergeCell ref="D40:D41"/>
    <mergeCell ref="E40:E41"/>
    <mergeCell ref="T40:T41"/>
    <mergeCell ref="G41:I42"/>
    <mergeCell ref="P41:R42"/>
    <mergeCell ref="A30:A31"/>
    <mergeCell ref="E30:E31"/>
    <mergeCell ref="T30:T31"/>
    <mergeCell ref="I31:I34"/>
    <mergeCell ref="P32:P33"/>
    <mergeCell ref="A34:A35"/>
    <mergeCell ref="E34:E35"/>
    <mergeCell ref="T34:T35"/>
    <mergeCell ref="G35:G36"/>
    <mergeCell ref="R35:R36"/>
    <mergeCell ref="A36:A37"/>
    <mergeCell ref="E36:E37"/>
    <mergeCell ref="T36:T37"/>
    <mergeCell ref="H37:H38"/>
    <mergeCell ref="Q37:Q38"/>
    <mergeCell ref="A38:A39"/>
    <mergeCell ref="T24:T25"/>
    <mergeCell ref="V24:V41"/>
    <mergeCell ref="G25:G26"/>
    <mergeCell ref="R25:R26"/>
    <mergeCell ref="A26:A27"/>
    <mergeCell ref="E26:E27"/>
    <mergeCell ref="L26:M27"/>
    <mergeCell ref="T26:T27"/>
    <mergeCell ref="H27:H28"/>
    <mergeCell ref="Q27:Q28"/>
    <mergeCell ref="J21:J24"/>
    <mergeCell ref="L21:M21"/>
    <mergeCell ref="A22:A23"/>
    <mergeCell ref="O22:O23"/>
    <mergeCell ref="L23:M24"/>
    <mergeCell ref="A24:A25"/>
    <mergeCell ref="C24:C41"/>
    <mergeCell ref="E24:E25"/>
    <mergeCell ref="A28:A29"/>
    <mergeCell ref="E28:E29"/>
    <mergeCell ref="T28:T29"/>
    <mergeCell ref="G29:G30"/>
    <mergeCell ref="L29:M30"/>
    <mergeCell ref="R29:R30"/>
    <mergeCell ref="V4:V21"/>
    <mergeCell ref="G5:G6"/>
    <mergeCell ref="R5:R6"/>
    <mergeCell ref="A6:A7"/>
    <mergeCell ref="E6:E7"/>
    <mergeCell ref="T6:T7"/>
    <mergeCell ref="H7:H8"/>
    <mergeCell ref="Q7:Q8"/>
    <mergeCell ref="A8:A9"/>
    <mergeCell ref="P12:P13"/>
    <mergeCell ref="A14:A15"/>
    <mergeCell ref="E14:E15"/>
    <mergeCell ref="T14:T15"/>
    <mergeCell ref="G15:G16"/>
    <mergeCell ref="R15:R16"/>
    <mergeCell ref="A16:A17"/>
    <mergeCell ref="E16:E17"/>
    <mergeCell ref="T16:T17"/>
    <mergeCell ref="H17:H18"/>
    <mergeCell ref="Q17:Q18"/>
    <mergeCell ref="A18:A19"/>
    <mergeCell ref="E18:E19"/>
    <mergeCell ref="T18:T19"/>
    <mergeCell ref="G19:G20"/>
    <mergeCell ref="A4:A5"/>
    <mergeCell ref="C4:C21"/>
    <mergeCell ref="E4:E5"/>
    <mergeCell ref="E8:E9"/>
    <mergeCell ref="I12:I13"/>
    <mergeCell ref="T8:T9"/>
    <mergeCell ref="G9:G10"/>
    <mergeCell ref="R9:R10"/>
    <mergeCell ref="A10:A11"/>
    <mergeCell ref="E10:E11"/>
    <mergeCell ref="T10:T11"/>
    <mergeCell ref="T4:T5"/>
    <mergeCell ref="R19:R20"/>
    <mergeCell ref="A20:A21"/>
    <mergeCell ref="E20:E21"/>
    <mergeCell ref="L20:M20"/>
    <mergeCell ref="T20:T21"/>
    <mergeCell ref="E1:V1"/>
    <mergeCell ref="F2:H2"/>
    <mergeCell ref="I2:J2"/>
    <mergeCell ref="K2:N2"/>
    <mergeCell ref="O2:P2"/>
    <mergeCell ref="Q2:S2"/>
    <mergeCell ref="F3:H3"/>
    <mergeCell ref="I3:J3"/>
    <mergeCell ref="K3:N3"/>
    <mergeCell ref="O3:P3"/>
    <mergeCell ref="Q3:S3"/>
  </mergeCells>
  <phoneticPr fontId="4"/>
  <pageMargins left="0.7" right="0.7" top="0.75" bottom="0.75" header="0.3" footer="0.3"/>
  <pageSetup paperSize="9" scale="69" fitToHeight="0" orientation="portrait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71"/>
  <sheetViews>
    <sheetView showGridLines="0" topLeftCell="C1" workbookViewId="0">
      <selection activeCell="N59" sqref="N59"/>
    </sheetView>
  </sheetViews>
  <sheetFormatPr defaultColWidth="9.1328125" defaultRowHeight="15" x14ac:dyDescent="0.25"/>
  <cols>
    <col min="1" max="1" width="4" style="52" hidden="1" customWidth="1"/>
    <col min="2" max="2" width="1.3984375" style="53" hidden="1" customWidth="1"/>
    <col min="3" max="3" width="2.86328125" style="54" bestFit="1" customWidth="1"/>
    <col min="4" max="4" width="1.59765625" style="53" customWidth="1"/>
    <col min="5" max="5" width="16.59765625" style="53" customWidth="1"/>
    <col min="6" max="7" width="6.1328125" style="53" customWidth="1"/>
    <col min="8" max="8" width="6.1328125" style="54" customWidth="1"/>
    <col min="9" max="16" width="6.1328125" style="53" customWidth="1"/>
    <col min="17" max="17" width="6.1328125" style="143" customWidth="1"/>
    <col min="18" max="19" width="6.1328125" style="150" customWidth="1"/>
    <col min="20" max="20" width="16.59765625" style="53" customWidth="1"/>
    <col min="21" max="21" width="1.59765625" style="53" customWidth="1"/>
    <col min="22" max="22" width="2.86328125" style="54" bestFit="1" customWidth="1"/>
    <col min="23" max="256" width="9.1328125" style="27"/>
    <col min="257" max="258" width="0" style="27" hidden="1" customWidth="1"/>
    <col min="259" max="259" width="2.86328125" style="27" bestFit="1" customWidth="1"/>
    <col min="260" max="260" width="1.59765625" style="27" customWidth="1"/>
    <col min="261" max="261" width="16.59765625" style="27" customWidth="1"/>
    <col min="262" max="275" width="6.1328125" style="27" customWidth="1"/>
    <col min="276" max="276" width="16.59765625" style="27" customWidth="1"/>
    <col min="277" max="277" width="1.59765625" style="27" customWidth="1"/>
    <col min="278" max="278" width="2.86328125" style="27" bestFit="1" customWidth="1"/>
    <col min="279" max="512" width="9.1328125" style="27"/>
    <col min="513" max="514" width="0" style="27" hidden="1" customWidth="1"/>
    <col min="515" max="515" width="2.86328125" style="27" bestFit="1" customWidth="1"/>
    <col min="516" max="516" width="1.59765625" style="27" customWidth="1"/>
    <col min="517" max="517" width="16.59765625" style="27" customWidth="1"/>
    <col min="518" max="531" width="6.1328125" style="27" customWidth="1"/>
    <col min="532" max="532" width="16.59765625" style="27" customWidth="1"/>
    <col min="533" max="533" width="1.59765625" style="27" customWidth="1"/>
    <col min="534" max="534" width="2.86328125" style="27" bestFit="1" customWidth="1"/>
    <col min="535" max="768" width="9.1328125" style="27"/>
    <col min="769" max="770" width="0" style="27" hidden="1" customWidth="1"/>
    <col min="771" max="771" width="2.86328125" style="27" bestFit="1" customWidth="1"/>
    <col min="772" max="772" width="1.59765625" style="27" customWidth="1"/>
    <col min="773" max="773" width="16.59765625" style="27" customWidth="1"/>
    <col min="774" max="787" width="6.1328125" style="27" customWidth="1"/>
    <col min="788" max="788" width="16.59765625" style="27" customWidth="1"/>
    <col min="789" max="789" width="1.59765625" style="27" customWidth="1"/>
    <col min="790" max="790" width="2.86328125" style="27" bestFit="1" customWidth="1"/>
    <col min="791" max="1024" width="9.1328125" style="27"/>
    <col min="1025" max="1026" width="0" style="27" hidden="1" customWidth="1"/>
    <col min="1027" max="1027" width="2.86328125" style="27" bestFit="1" customWidth="1"/>
    <col min="1028" max="1028" width="1.59765625" style="27" customWidth="1"/>
    <col min="1029" max="1029" width="16.59765625" style="27" customWidth="1"/>
    <col min="1030" max="1043" width="6.1328125" style="27" customWidth="1"/>
    <col min="1044" max="1044" width="16.59765625" style="27" customWidth="1"/>
    <col min="1045" max="1045" width="1.59765625" style="27" customWidth="1"/>
    <col min="1046" max="1046" width="2.86328125" style="27" bestFit="1" customWidth="1"/>
    <col min="1047" max="1280" width="9.1328125" style="27"/>
    <col min="1281" max="1282" width="0" style="27" hidden="1" customWidth="1"/>
    <col min="1283" max="1283" width="2.86328125" style="27" bestFit="1" customWidth="1"/>
    <col min="1284" max="1284" width="1.59765625" style="27" customWidth="1"/>
    <col min="1285" max="1285" width="16.59765625" style="27" customWidth="1"/>
    <col min="1286" max="1299" width="6.1328125" style="27" customWidth="1"/>
    <col min="1300" max="1300" width="16.59765625" style="27" customWidth="1"/>
    <col min="1301" max="1301" width="1.59765625" style="27" customWidth="1"/>
    <col min="1302" max="1302" width="2.86328125" style="27" bestFit="1" customWidth="1"/>
    <col min="1303" max="1536" width="9.1328125" style="27"/>
    <col min="1537" max="1538" width="0" style="27" hidden="1" customWidth="1"/>
    <col min="1539" max="1539" width="2.86328125" style="27" bestFit="1" customWidth="1"/>
    <col min="1540" max="1540" width="1.59765625" style="27" customWidth="1"/>
    <col min="1541" max="1541" width="16.59765625" style="27" customWidth="1"/>
    <col min="1542" max="1555" width="6.1328125" style="27" customWidth="1"/>
    <col min="1556" max="1556" width="16.59765625" style="27" customWidth="1"/>
    <col min="1557" max="1557" width="1.59765625" style="27" customWidth="1"/>
    <col min="1558" max="1558" width="2.86328125" style="27" bestFit="1" customWidth="1"/>
    <col min="1559" max="1792" width="9.1328125" style="27"/>
    <col min="1793" max="1794" width="0" style="27" hidden="1" customWidth="1"/>
    <col min="1795" max="1795" width="2.86328125" style="27" bestFit="1" customWidth="1"/>
    <col min="1796" max="1796" width="1.59765625" style="27" customWidth="1"/>
    <col min="1797" max="1797" width="16.59765625" style="27" customWidth="1"/>
    <col min="1798" max="1811" width="6.1328125" style="27" customWidth="1"/>
    <col min="1812" max="1812" width="16.59765625" style="27" customWidth="1"/>
    <col min="1813" max="1813" width="1.59765625" style="27" customWidth="1"/>
    <col min="1814" max="1814" width="2.86328125" style="27" bestFit="1" customWidth="1"/>
    <col min="1815" max="2048" width="9.1328125" style="27"/>
    <col min="2049" max="2050" width="0" style="27" hidden="1" customWidth="1"/>
    <col min="2051" max="2051" width="2.86328125" style="27" bestFit="1" customWidth="1"/>
    <col min="2052" max="2052" width="1.59765625" style="27" customWidth="1"/>
    <col min="2053" max="2053" width="16.59765625" style="27" customWidth="1"/>
    <col min="2054" max="2067" width="6.1328125" style="27" customWidth="1"/>
    <col min="2068" max="2068" width="16.59765625" style="27" customWidth="1"/>
    <col min="2069" max="2069" width="1.59765625" style="27" customWidth="1"/>
    <col min="2070" max="2070" width="2.86328125" style="27" bestFit="1" customWidth="1"/>
    <col min="2071" max="2304" width="9.1328125" style="27"/>
    <col min="2305" max="2306" width="0" style="27" hidden="1" customWidth="1"/>
    <col min="2307" max="2307" width="2.86328125" style="27" bestFit="1" customWidth="1"/>
    <col min="2308" max="2308" width="1.59765625" style="27" customWidth="1"/>
    <col min="2309" max="2309" width="16.59765625" style="27" customWidth="1"/>
    <col min="2310" max="2323" width="6.1328125" style="27" customWidth="1"/>
    <col min="2324" max="2324" width="16.59765625" style="27" customWidth="1"/>
    <col min="2325" max="2325" width="1.59765625" style="27" customWidth="1"/>
    <col min="2326" max="2326" width="2.86328125" style="27" bestFit="1" customWidth="1"/>
    <col min="2327" max="2560" width="9.1328125" style="27"/>
    <col min="2561" max="2562" width="0" style="27" hidden="1" customWidth="1"/>
    <col min="2563" max="2563" width="2.86328125" style="27" bestFit="1" customWidth="1"/>
    <col min="2564" max="2564" width="1.59765625" style="27" customWidth="1"/>
    <col min="2565" max="2565" width="16.59765625" style="27" customWidth="1"/>
    <col min="2566" max="2579" width="6.1328125" style="27" customWidth="1"/>
    <col min="2580" max="2580" width="16.59765625" style="27" customWidth="1"/>
    <col min="2581" max="2581" width="1.59765625" style="27" customWidth="1"/>
    <col min="2582" max="2582" width="2.86328125" style="27" bestFit="1" customWidth="1"/>
    <col min="2583" max="2816" width="9.1328125" style="27"/>
    <col min="2817" max="2818" width="0" style="27" hidden="1" customWidth="1"/>
    <col min="2819" max="2819" width="2.86328125" style="27" bestFit="1" customWidth="1"/>
    <col min="2820" max="2820" width="1.59765625" style="27" customWidth="1"/>
    <col min="2821" max="2821" width="16.59765625" style="27" customWidth="1"/>
    <col min="2822" max="2835" width="6.1328125" style="27" customWidth="1"/>
    <col min="2836" max="2836" width="16.59765625" style="27" customWidth="1"/>
    <col min="2837" max="2837" width="1.59765625" style="27" customWidth="1"/>
    <col min="2838" max="2838" width="2.86328125" style="27" bestFit="1" customWidth="1"/>
    <col min="2839" max="3072" width="9.1328125" style="27"/>
    <col min="3073" max="3074" width="0" style="27" hidden="1" customWidth="1"/>
    <col min="3075" max="3075" width="2.86328125" style="27" bestFit="1" customWidth="1"/>
    <col min="3076" max="3076" width="1.59765625" style="27" customWidth="1"/>
    <col min="3077" max="3077" width="16.59765625" style="27" customWidth="1"/>
    <col min="3078" max="3091" width="6.1328125" style="27" customWidth="1"/>
    <col min="3092" max="3092" width="16.59765625" style="27" customWidth="1"/>
    <col min="3093" max="3093" width="1.59765625" style="27" customWidth="1"/>
    <col min="3094" max="3094" width="2.86328125" style="27" bestFit="1" customWidth="1"/>
    <col min="3095" max="3328" width="9.1328125" style="27"/>
    <col min="3329" max="3330" width="0" style="27" hidden="1" customWidth="1"/>
    <col min="3331" max="3331" width="2.86328125" style="27" bestFit="1" customWidth="1"/>
    <col min="3332" max="3332" width="1.59765625" style="27" customWidth="1"/>
    <col min="3333" max="3333" width="16.59765625" style="27" customWidth="1"/>
    <col min="3334" max="3347" width="6.1328125" style="27" customWidth="1"/>
    <col min="3348" max="3348" width="16.59765625" style="27" customWidth="1"/>
    <col min="3349" max="3349" width="1.59765625" style="27" customWidth="1"/>
    <col min="3350" max="3350" width="2.86328125" style="27" bestFit="1" customWidth="1"/>
    <col min="3351" max="3584" width="9.1328125" style="27"/>
    <col min="3585" max="3586" width="0" style="27" hidden="1" customWidth="1"/>
    <col min="3587" max="3587" width="2.86328125" style="27" bestFit="1" customWidth="1"/>
    <col min="3588" max="3588" width="1.59765625" style="27" customWidth="1"/>
    <col min="3589" max="3589" width="16.59765625" style="27" customWidth="1"/>
    <col min="3590" max="3603" width="6.1328125" style="27" customWidth="1"/>
    <col min="3604" max="3604" width="16.59765625" style="27" customWidth="1"/>
    <col min="3605" max="3605" width="1.59765625" style="27" customWidth="1"/>
    <col min="3606" max="3606" width="2.86328125" style="27" bestFit="1" customWidth="1"/>
    <col min="3607" max="3840" width="9.1328125" style="27"/>
    <col min="3841" max="3842" width="0" style="27" hidden="1" customWidth="1"/>
    <col min="3843" max="3843" width="2.86328125" style="27" bestFit="1" customWidth="1"/>
    <col min="3844" max="3844" width="1.59765625" style="27" customWidth="1"/>
    <col min="3845" max="3845" width="16.59765625" style="27" customWidth="1"/>
    <col min="3846" max="3859" width="6.1328125" style="27" customWidth="1"/>
    <col min="3860" max="3860" width="16.59765625" style="27" customWidth="1"/>
    <col min="3861" max="3861" width="1.59765625" style="27" customWidth="1"/>
    <col min="3862" max="3862" width="2.86328125" style="27" bestFit="1" customWidth="1"/>
    <col min="3863" max="4096" width="9.1328125" style="27"/>
    <col min="4097" max="4098" width="0" style="27" hidden="1" customWidth="1"/>
    <col min="4099" max="4099" width="2.86328125" style="27" bestFit="1" customWidth="1"/>
    <col min="4100" max="4100" width="1.59765625" style="27" customWidth="1"/>
    <col min="4101" max="4101" width="16.59765625" style="27" customWidth="1"/>
    <col min="4102" max="4115" width="6.1328125" style="27" customWidth="1"/>
    <col min="4116" max="4116" width="16.59765625" style="27" customWidth="1"/>
    <col min="4117" max="4117" width="1.59765625" style="27" customWidth="1"/>
    <col min="4118" max="4118" width="2.86328125" style="27" bestFit="1" customWidth="1"/>
    <col min="4119" max="4352" width="9.1328125" style="27"/>
    <col min="4353" max="4354" width="0" style="27" hidden="1" customWidth="1"/>
    <col min="4355" max="4355" width="2.86328125" style="27" bestFit="1" customWidth="1"/>
    <col min="4356" max="4356" width="1.59765625" style="27" customWidth="1"/>
    <col min="4357" max="4357" width="16.59765625" style="27" customWidth="1"/>
    <col min="4358" max="4371" width="6.1328125" style="27" customWidth="1"/>
    <col min="4372" max="4372" width="16.59765625" style="27" customWidth="1"/>
    <col min="4373" max="4373" width="1.59765625" style="27" customWidth="1"/>
    <col min="4374" max="4374" width="2.86328125" style="27" bestFit="1" customWidth="1"/>
    <col min="4375" max="4608" width="9.1328125" style="27"/>
    <col min="4609" max="4610" width="0" style="27" hidden="1" customWidth="1"/>
    <col min="4611" max="4611" width="2.86328125" style="27" bestFit="1" customWidth="1"/>
    <col min="4612" max="4612" width="1.59765625" style="27" customWidth="1"/>
    <col min="4613" max="4613" width="16.59765625" style="27" customWidth="1"/>
    <col min="4614" max="4627" width="6.1328125" style="27" customWidth="1"/>
    <col min="4628" max="4628" width="16.59765625" style="27" customWidth="1"/>
    <col min="4629" max="4629" width="1.59765625" style="27" customWidth="1"/>
    <col min="4630" max="4630" width="2.86328125" style="27" bestFit="1" customWidth="1"/>
    <col min="4631" max="4864" width="9.1328125" style="27"/>
    <col min="4865" max="4866" width="0" style="27" hidden="1" customWidth="1"/>
    <col min="4867" max="4867" width="2.86328125" style="27" bestFit="1" customWidth="1"/>
    <col min="4868" max="4868" width="1.59765625" style="27" customWidth="1"/>
    <col min="4869" max="4869" width="16.59765625" style="27" customWidth="1"/>
    <col min="4870" max="4883" width="6.1328125" style="27" customWidth="1"/>
    <col min="4884" max="4884" width="16.59765625" style="27" customWidth="1"/>
    <col min="4885" max="4885" width="1.59765625" style="27" customWidth="1"/>
    <col min="4886" max="4886" width="2.86328125" style="27" bestFit="1" customWidth="1"/>
    <col min="4887" max="5120" width="9.1328125" style="27"/>
    <col min="5121" max="5122" width="0" style="27" hidden="1" customWidth="1"/>
    <col min="5123" max="5123" width="2.86328125" style="27" bestFit="1" customWidth="1"/>
    <col min="5124" max="5124" width="1.59765625" style="27" customWidth="1"/>
    <col min="5125" max="5125" width="16.59765625" style="27" customWidth="1"/>
    <col min="5126" max="5139" width="6.1328125" style="27" customWidth="1"/>
    <col min="5140" max="5140" width="16.59765625" style="27" customWidth="1"/>
    <col min="5141" max="5141" width="1.59765625" style="27" customWidth="1"/>
    <col min="5142" max="5142" width="2.86328125" style="27" bestFit="1" customWidth="1"/>
    <col min="5143" max="5376" width="9.1328125" style="27"/>
    <col min="5377" max="5378" width="0" style="27" hidden="1" customWidth="1"/>
    <col min="5379" max="5379" width="2.86328125" style="27" bestFit="1" customWidth="1"/>
    <col min="5380" max="5380" width="1.59765625" style="27" customWidth="1"/>
    <col min="5381" max="5381" width="16.59765625" style="27" customWidth="1"/>
    <col min="5382" max="5395" width="6.1328125" style="27" customWidth="1"/>
    <col min="5396" max="5396" width="16.59765625" style="27" customWidth="1"/>
    <col min="5397" max="5397" width="1.59765625" style="27" customWidth="1"/>
    <col min="5398" max="5398" width="2.86328125" style="27" bestFit="1" customWidth="1"/>
    <col min="5399" max="5632" width="9.1328125" style="27"/>
    <col min="5633" max="5634" width="0" style="27" hidden="1" customWidth="1"/>
    <col min="5635" max="5635" width="2.86328125" style="27" bestFit="1" customWidth="1"/>
    <col min="5636" max="5636" width="1.59765625" style="27" customWidth="1"/>
    <col min="5637" max="5637" width="16.59765625" style="27" customWidth="1"/>
    <col min="5638" max="5651" width="6.1328125" style="27" customWidth="1"/>
    <col min="5652" max="5652" width="16.59765625" style="27" customWidth="1"/>
    <col min="5653" max="5653" width="1.59765625" style="27" customWidth="1"/>
    <col min="5654" max="5654" width="2.86328125" style="27" bestFit="1" customWidth="1"/>
    <col min="5655" max="5888" width="9.1328125" style="27"/>
    <col min="5889" max="5890" width="0" style="27" hidden="1" customWidth="1"/>
    <col min="5891" max="5891" width="2.86328125" style="27" bestFit="1" customWidth="1"/>
    <col min="5892" max="5892" width="1.59765625" style="27" customWidth="1"/>
    <col min="5893" max="5893" width="16.59765625" style="27" customWidth="1"/>
    <col min="5894" max="5907" width="6.1328125" style="27" customWidth="1"/>
    <col min="5908" max="5908" width="16.59765625" style="27" customWidth="1"/>
    <col min="5909" max="5909" width="1.59765625" style="27" customWidth="1"/>
    <col min="5910" max="5910" width="2.86328125" style="27" bestFit="1" customWidth="1"/>
    <col min="5911" max="6144" width="9.1328125" style="27"/>
    <col min="6145" max="6146" width="0" style="27" hidden="1" customWidth="1"/>
    <col min="6147" max="6147" width="2.86328125" style="27" bestFit="1" customWidth="1"/>
    <col min="6148" max="6148" width="1.59765625" style="27" customWidth="1"/>
    <col min="6149" max="6149" width="16.59765625" style="27" customWidth="1"/>
    <col min="6150" max="6163" width="6.1328125" style="27" customWidth="1"/>
    <col min="6164" max="6164" width="16.59765625" style="27" customWidth="1"/>
    <col min="6165" max="6165" width="1.59765625" style="27" customWidth="1"/>
    <col min="6166" max="6166" width="2.86328125" style="27" bestFit="1" customWidth="1"/>
    <col min="6167" max="6400" width="9.1328125" style="27"/>
    <col min="6401" max="6402" width="0" style="27" hidden="1" customWidth="1"/>
    <col min="6403" max="6403" width="2.86328125" style="27" bestFit="1" customWidth="1"/>
    <col min="6404" max="6404" width="1.59765625" style="27" customWidth="1"/>
    <col min="6405" max="6405" width="16.59765625" style="27" customWidth="1"/>
    <col min="6406" max="6419" width="6.1328125" style="27" customWidth="1"/>
    <col min="6420" max="6420" width="16.59765625" style="27" customWidth="1"/>
    <col min="6421" max="6421" width="1.59765625" style="27" customWidth="1"/>
    <col min="6422" max="6422" width="2.86328125" style="27" bestFit="1" customWidth="1"/>
    <col min="6423" max="6656" width="9.1328125" style="27"/>
    <col min="6657" max="6658" width="0" style="27" hidden="1" customWidth="1"/>
    <col min="6659" max="6659" width="2.86328125" style="27" bestFit="1" customWidth="1"/>
    <col min="6660" max="6660" width="1.59765625" style="27" customWidth="1"/>
    <col min="6661" max="6661" width="16.59765625" style="27" customWidth="1"/>
    <col min="6662" max="6675" width="6.1328125" style="27" customWidth="1"/>
    <col min="6676" max="6676" width="16.59765625" style="27" customWidth="1"/>
    <col min="6677" max="6677" width="1.59765625" style="27" customWidth="1"/>
    <col min="6678" max="6678" width="2.86328125" style="27" bestFit="1" customWidth="1"/>
    <col min="6679" max="6912" width="9.1328125" style="27"/>
    <col min="6913" max="6914" width="0" style="27" hidden="1" customWidth="1"/>
    <col min="6915" max="6915" width="2.86328125" style="27" bestFit="1" customWidth="1"/>
    <col min="6916" max="6916" width="1.59765625" style="27" customWidth="1"/>
    <col min="6917" max="6917" width="16.59765625" style="27" customWidth="1"/>
    <col min="6918" max="6931" width="6.1328125" style="27" customWidth="1"/>
    <col min="6932" max="6932" width="16.59765625" style="27" customWidth="1"/>
    <col min="6933" max="6933" width="1.59765625" style="27" customWidth="1"/>
    <col min="6934" max="6934" width="2.86328125" style="27" bestFit="1" customWidth="1"/>
    <col min="6935" max="7168" width="9.1328125" style="27"/>
    <col min="7169" max="7170" width="0" style="27" hidden="1" customWidth="1"/>
    <col min="7171" max="7171" width="2.86328125" style="27" bestFit="1" customWidth="1"/>
    <col min="7172" max="7172" width="1.59765625" style="27" customWidth="1"/>
    <col min="7173" max="7173" width="16.59765625" style="27" customWidth="1"/>
    <col min="7174" max="7187" width="6.1328125" style="27" customWidth="1"/>
    <col min="7188" max="7188" width="16.59765625" style="27" customWidth="1"/>
    <col min="7189" max="7189" width="1.59765625" style="27" customWidth="1"/>
    <col min="7190" max="7190" width="2.86328125" style="27" bestFit="1" customWidth="1"/>
    <col min="7191" max="7424" width="9.1328125" style="27"/>
    <col min="7425" max="7426" width="0" style="27" hidden="1" customWidth="1"/>
    <col min="7427" max="7427" width="2.86328125" style="27" bestFit="1" customWidth="1"/>
    <col min="7428" max="7428" width="1.59765625" style="27" customWidth="1"/>
    <col min="7429" max="7429" width="16.59765625" style="27" customWidth="1"/>
    <col min="7430" max="7443" width="6.1328125" style="27" customWidth="1"/>
    <col min="7444" max="7444" width="16.59765625" style="27" customWidth="1"/>
    <col min="7445" max="7445" width="1.59765625" style="27" customWidth="1"/>
    <col min="7446" max="7446" width="2.86328125" style="27" bestFit="1" customWidth="1"/>
    <col min="7447" max="7680" width="9.1328125" style="27"/>
    <col min="7681" max="7682" width="0" style="27" hidden="1" customWidth="1"/>
    <col min="7683" max="7683" width="2.86328125" style="27" bestFit="1" customWidth="1"/>
    <col min="7684" max="7684" width="1.59765625" style="27" customWidth="1"/>
    <col min="7685" max="7685" width="16.59765625" style="27" customWidth="1"/>
    <col min="7686" max="7699" width="6.1328125" style="27" customWidth="1"/>
    <col min="7700" max="7700" width="16.59765625" style="27" customWidth="1"/>
    <col min="7701" max="7701" width="1.59765625" style="27" customWidth="1"/>
    <col min="7702" max="7702" width="2.86328125" style="27" bestFit="1" customWidth="1"/>
    <col min="7703" max="7936" width="9.1328125" style="27"/>
    <col min="7937" max="7938" width="0" style="27" hidden="1" customWidth="1"/>
    <col min="7939" max="7939" width="2.86328125" style="27" bestFit="1" customWidth="1"/>
    <col min="7940" max="7940" width="1.59765625" style="27" customWidth="1"/>
    <col min="7941" max="7941" width="16.59765625" style="27" customWidth="1"/>
    <col min="7942" max="7955" width="6.1328125" style="27" customWidth="1"/>
    <col min="7956" max="7956" width="16.59765625" style="27" customWidth="1"/>
    <col min="7957" max="7957" width="1.59765625" style="27" customWidth="1"/>
    <col min="7958" max="7958" width="2.86328125" style="27" bestFit="1" customWidth="1"/>
    <col min="7959" max="8192" width="9.1328125" style="27"/>
    <col min="8193" max="8194" width="0" style="27" hidden="1" customWidth="1"/>
    <col min="8195" max="8195" width="2.86328125" style="27" bestFit="1" customWidth="1"/>
    <col min="8196" max="8196" width="1.59765625" style="27" customWidth="1"/>
    <col min="8197" max="8197" width="16.59765625" style="27" customWidth="1"/>
    <col min="8198" max="8211" width="6.1328125" style="27" customWidth="1"/>
    <col min="8212" max="8212" width="16.59765625" style="27" customWidth="1"/>
    <col min="8213" max="8213" width="1.59765625" style="27" customWidth="1"/>
    <col min="8214" max="8214" width="2.86328125" style="27" bestFit="1" customWidth="1"/>
    <col min="8215" max="8448" width="9.1328125" style="27"/>
    <col min="8449" max="8450" width="0" style="27" hidden="1" customWidth="1"/>
    <col min="8451" max="8451" width="2.86328125" style="27" bestFit="1" customWidth="1"/>
    <col min="8452" max="8452" width="1.59765625" style="27" customWidth="1"/>
    <col min="8453" max="8453" width="16.59765625" style="27" customWidth="1"/>
    <col min="8454" max="8467" width="6.1328125" style="27" customWidth="1"/>
    <col min="8468" max="8468" width="16.59765625" style="27" customWidth="1"/>
    <col min="8469" max="8469" width="1.59765625" style="27" customWidth="1"/>
    <col min="8470" max="8470" width="2.86328125" style="27" bestFit="1" customWidth="1"/>
    <col min="8471" max="8704" width="9.1328125" style="27"/>
    <col min="8705" max="8706" width="0" style="27" hidden="1" customWidth="1"/>
    <col min="8707" max="8707" width="2.86328125" style="27" bestFit="1" customWidth="1"/>
    <col min="8708" max="8708" width="1.59765625" style="27" customWidth="1"/>
    <col min="8709" max="8709" width="16.59765625" style="27" customWidth="1"/>
    <col min="8710" max="8723" width="6.1328125" style="27" customWidth="1"/>
    <col min="8724" max="8724" width="16.59765625" style="27" customWidth="1"/>
    <col min="8725" max="8725" width="1.59765625" style="27" customWidth="1"/>
    <col min="8726" max="8726" width="2.86328125" style="27" bestFit="1" customWidth="1"/>
    <col min="8727" max="8960" width="9.1328125" style="27"/>
    <col min="8961" max="8962" width="0" style="27" hidden="1" customWidth="1"/>
    <col min="8963" max="8963" width="2.86328125" style="27" bestFit="1" customWidth="1"/>
    <col min="8964" max="8964" width="1.59765625" style="27" customWidth="1"/>
    <col min="8965" max="8965" width="16.59765625" style="27" customWidth="1"/>
    <col min="8966" max="8979" width="6.1328125" style="27" customWidth="1"/>
    <col min="8980" max="8980" width="16.59765625" style="27" customWidth="1"/>
    <col min="8981" max="8981" width="1.59765625" style="27" customWidth="1"/>
    <col min="8982" max="8982" width="2.86328125" style="27" bestFit="1" customWidth="1"/>
    <col min="8983" max="9216" width="9.1328125" style="27"/>
    <col min="9217" max="9218" width="0" style="27" hidden="1" customWidth="1"/>
    <col min="9219" max="9219" width="2.86328125" style="27" bestFit="1" customWidth="1"/>
    <col min="9220" max="9220" width="1.59765625" style="27" customWidth="1"/>
    <col min="9221" max="9221" width="16.59765625" style="27" customWidth="1"/>
    <col min="9222" max="9235" width="6.1328125" style="27" customWidth="1"/>
    <col min="9236" max="9236" width="16.59765625" style="27" customWidth="1"/>
    <col min="9237" max="9237" width="1.59765625" style="27" customWidth="1"/>
    <col min="9238" max="9238" width="2.86328125" style="27" bestFit="1" customWidth="1"/>
    <col min="9239" max="9472" width="9.1328125" style="27"/>
    <col min="9473" max="9474" width="0" style="27" hidden="1" customWidth="1"/>
    <col min="9475" max="9475" width="2.86328125" style="27" bestFit="1" customWidth="1"/>
    <col min="9476" max="9476" width="1.59765625" style="27" customWidth="1"/>
    <col min="9477" max="9477" width="16.59765625" style="27" customWidth="1"/>
    <col min="9478" max="9491" width="6.1328125" style="27" customWidth="1"/>
    <col min="9492" max="9492" width="16.59765625" style="27" customWidth="1"/>
    <col min="9493" max="9493" width="1.59765625" style="27" customWidth="1"/>
    <col min="9494" max="9494" width="2.86328125" style="27" bestFit="1" customWidth="1"/>
    <col min="9495" max="9728" width="9.1328125" style="27"/>
    <col min="9729" max="9730" width="0" style="27" hidden="1" customWidth="1"/>
    <col min="9731" max="9731" width="2.86328125" style="27" bestFit="1" customWidth="1"/>
    <col min="9732" max="9732" width="1.59765625" style="27" customWidth="1"/>
    <col min="9733" max="9733" width="16.59765625" style="27" customWidth="1"/>
    <col min="9734" max="9747" width="6.1328125" style="27" customWidth="1"/>
    <col min="9748" max="9748" width="16.59765625" style="27" customWidth="1"/>
    <col min="9749" max="9749" width="1.59765625" style="27" customWidth="1"/>
    <col min="9750" max="9750" width="2.86328125" style="27" bestFit="1" customWidth="1"/>
    <col min="9751" max="9984" width="9.1328125" style="27"/>
    <col min="9985" max="9986" width="0" style="27" hidden="1" customWidth="1"/>
    <col min="9987" max="9987" width="2.86328125" style="27" bestFit="1" customWidth="1"/>
    <col min="9988" max="9988" width="1.59765625" style="27" customWidth="1"/>
    <col min="9989" max="9989" width="16.59765625" style="27" customWidth="1"/>
    <col min="9990" max="10003" width="6.1328125" style="27" customWidth="1"/>
    <col min="10004" max="10004" width="16.59765625" style="27" customWidth="1"/>
    <col min="10005" max="10005" width="1.59765625" style="27" customWidth="1"/>
    <col min="10006" max="10006" width="2.86328125" style="27" bestFit="1" customWidth="1"/>
    <col min="10007" max="10240" width="9.1328125" style="27"/>
    <col min="10241" max="10242" width="0" style="27" hidden="1" customWidth="1"/>
    <col min="10243" max="10243" width="2.86328125" style="27" bestFit="1" customWidth="1"/>
    <col min="10244" max="10244" width="1.59765625" style="27" customWidth="1"/>
    <col min="10245" max="10245" width="16.59765625" style="27" customWidth="1"/>
    <col min="10246" max="10259" width="6.1328125" style="27" customWidth="1"/>
    <col min="10260" max="10260" width="16.59765625" style="27" customWidth="1"/>
    <col min="10261" max="10261" width="1.59765625" style="27" customWidth="1"/>
    <col min="10262" max="10262" width="2.86328125" style="27" bestFit="1" customWidth="1"/>
    <col min="10263" max="10496" width="9.1328125" style="27"/>
    <col min="10497" max="10498" width="0" style="27" hidden="1" customWidth="1"/>
    <col min="10499" max="10499" width="2.86328125" style="27" bestFit="1" customWidth="1"/>
    <col min="10500" max="10500" width="1.59765625" style="27" customWidth="1"/>
    <col min="10501" max="10501" width="16.59765625" style="27" customWidth="1"/>
    <col min="10502" max="10515" width="6.1328125" style="27" customWidth="1"/>
    <col min="10516" max="10516" width="16.59765625" style="27" customWidth="1"/>
    <col min="10517" max="10517" width="1.59765625" style="27" customWidth="1"/>
    <col min="10518" max="10518" width="2.86328125" style="27" bestFit="1" customWidth="1"/>
    <col min="10519" max="10752" width="9.1328125" style="27"/>
    <col min="10753" max="10754" width="0" style="27" hidden="1" customWidth="1"/>
    <col min="10755" max="10755" width="2.86328125" style="27" bestFit="1" customWidth="1"/>
    <col min="10756" max="10756" width="1.59765625" style="27" customWidth="1"/>
    <col min="10757" max="10757" width="16.59765625" style="27" customWidth="1"/>
    <col min="10758" max="10771" width="6.1328125" style="27" customWidth="1"/>
    <col min="10772" max="10772" width="16.59765625" style="27" customWidth="1"/>
    <col min="10773" max="10773" width="1.59765625" style="27" customWidth="1"/>
    <col min="10774" max="10774" width="2.86328125" style="27" bestFit="1" customWidth="1"/>
    <col min="10775" max="11008" width="9.1328125" style="27"/>
    <col min="11009" max="11010" width="0" style="27" hidden="1" customWidth="1"/>
    <col min="11011" max="11011" width="2.86328125" style="27" bestFit="1" customWidth="1"/>
    <col min="11012" max="11012" width="1.59765625" style="27" customWidth="1"/>
    <col min="11013" max="11013" width="16.59765625" style="27" customWidth="1"/>
    <col min="11014" max="11027" width="6.1328125" style="27" customWidth="1"/>
    <col min="11028" max="11028" width="16.59765625" style="27" customWidth="1"/>
    <col min="11029" max="11029" width="1.59765625" style="27" customWidth="1"/>
    <col min="11030" max="11030" width="2.86328125" style="27" bestFit="1" customWidth="1"/>
    <col min="11031" max="11264" width="9.1328125" style="27"/>
    <col min="11265" max="11266" width="0" style="27" hidden="1" customWidth="1"/>
    <col min="11267" max="11267" width="2.86328125" style="27" bestFit="1" customWidth="1"/>
    <col min="11268" max="11268" width="1.59765625" style="27" customWidth="1"/>
    <col min="11269" max="11269" width="16.59765625" style="27" customWidth="1"/>
    <col min="11270" max="11283" width="6.1328125" style="27" customWidth="1"/>
    <col min="11284" max="11284" width="16.59765625" style="27" customWidth="1"/>
    <col min="11285" max="11285" width="1.59765625" style="27" customWidth="1"/>
    <col min="11286" max="11286" width="2.86328125" style="27" bestFit="1" customWidth="1"/>
    <col min="11287" max="11520" width="9.1328125" style="27"/>
    <col min="11521" max="11522" width="0" style="27" hidden="1" customWidth="1"/>
    <col min="11523" max="11523" width="2.86328125" style="27" bestFit="1" customWidth="1"/>
    <col min="11524" max="11524" width="1.59765625" style="27" customWidth="1"/>
    <col min="11525" max="11525" width="16.59765625" style="27" customWidth="1"/>
    <col min="11526" max="11539" width="6.1328125" style="27" customWidth="1"/>
    <col min="11540" max="11540" width="16.59765625" style="27" customWidth="1"/>
    <col min="11541" max="11541" width="1.59765625" style="27" customWidth="1"/>
    <col min="11542" max="11542" width="2.86328125" style="27" bestFit="1" customWidth="1"/>
    <col min="11543" max="11776" width="9.1328125" style="27"/>
    <col min="11777" max="11778" width="0" style="27" hidden="1" customWidth="1"/>
    <col min="11779" max="11779" width="2.86328125" style="27" bestFit="1" customWidth="1"/>
    <col min="11780" max="11780" width="1.59765625" style="27" customWidth="1"/>
    <col min="11781" max="11781" width="16.59765625" style="27" customWidth="1"/>
    <col min="11782" max="11795" width="6.1328125" style="27" customWidth="1"/>
    <col min="11796" max="11796" width="16.59765625" style="27" customWidth="1"/>
    <col min="11797" max="11797" width="1.59765625" style="27" customWidth="1"/>
    <col min="11798" max="11798" width="2.86328125" style="27" bestFit="1" customWidth="1"/>
    <col min="11799" max="12032" width="9.1328125" style="27"/>
    <col min="12033" max="12034" width="0" style="27" hidden="1" customWidth="1"/>
    <col min="12035" max="12035" width="2.86328125" style="27" bestFit="1" customWidth="1"/>
    <col min="12036" max="12036" width="1.59765625" style="27" customWidth="1"/>
    <col min="12037" max="12037" width="16.59765625" style="27" customWidth="1"/>
    <col min="12038" max="12051" width="6.1328125" style="27" customWidth="1"/>
    <col min="12052" max="12052" width="16.59765625" style="27" customWidth="1"/>
    <col min="12053" max="12053" width="1.59765625" style="27" customWidth="1"/>
    <col min="12054" max="12054" width="2.86328125" style="27" bestFit="1" customWidth="1"/>
    <col min="12055" max="12288" width="9.1328125" style="27"/>
    <col min="12289" max="12290" width="0" style="27" hidden="1" customWidth="1"/>
    <col min="12291" max="12291" width="2.86328125" style="27" bestFit="1" customWidth="1"/>
    <col min="12292" max="12292" width="1.59765625" style="27" customWidth="1"/>
    <col min="12293" max="12293" width="16.59765625" style="27" customWidth="1"/>
    <col min="12294" max="12307" width="6.1328125" style="27" customWidth="1"/>
    <col min="12308" max="12308" width="16.59765625" style="27" customWidth="1"/>
    <col min="12309" max="12309" width="1.59765625" style="27" customWidth="1"/>
    <col min="12310" max="12310" width="2.86328125" style="27" bestFit="1" customWidth="1"/>
    <col min="12311" max="12544" width="9.1328125" style="27"/>
    <col min="12545" max="12546" width="0" style="27" hidden="1" customWidth="1"/>
    <col min="12547" max="12547" width="2.86328125" style="27" bestFit="1" customWidth="1"/>
    <col min="12548" max="12548" width="1.59765625" style="27" customWidth="1"/>
    <col min="12549" max="12549" width="16.59765625" style="27" customWidth="1"/>
    <col min="12550" max="12563" width="6.1328125" style="27" customWidth="1"/>
    <col min="12564" max="12564" width="16.59765625" style="27" customWidth="1"/>
    <col min="12565" max="12565" width="1.59765625" style="27" customWidth="1"/>
    <col min="12566" max="12566" width="2.86328125" style="27" bestFit="1" customWidth="1"/>
    <col min="12567" max="12800" width="9.1328125" style="27"/>
    <col min="12801" max="12802" width="0" style="27" hidden="1" customWidth="1"/>
    <col min="12803" max="12803" width="2.86328125" style="27" bestFit="1" customWidth="1"/>
    <col min="12804" max="12804" width="1.59765625" style="27" customWidth="1"/>
    <col min="12805" max="12805" width="16.59765625" style="27" customWidth="1"/>
    <col min="12806" max="12819" width="6.1328125" style="27" customWidth="1"/>
    <col min="12820" max="12820" width="16.59765625" style="27" customWidth="1"/>
    <col min="12821" max="12821" width="1.59765625" style="27" customWidth="1"/>
    <col min="12822" max="12822" width="2.86328125" style="27" bestFit="1" customWidth="1"/>
    <col min="12823" max="13056" width="9.1328125" style="27"/>
    <col min="13057" max="13058" width="0" style="27" hidden="1" customWidth="1"/>
    <col min="13059" max="13059" width="2.86328125" style="27" bestFit="1" customWidth="1"/>
    <col min="13060" max="13060" width="1.59765625" style="27" customWidth="1"/>
    <col min="13061" max="13061" width="16.59765625" style="27" customWidth="1"/>
    <col min="13062" max="13075" width="6.1328125" style="27" customWidth="1"/>
    <col min="13076" max="13076" width="16.59765625" style="27" customWidth="1"/>
    <col min="13077" max="13077" width="1.59765625" style="27" customWidth="1"/>
    <col min="13078" max="13078" width="2.86328125" style="27" bestFit="1" customWidth="1"/>
    <col min="13079" max="13312" width="9.1328125" style="27"/>
    <col min="13313" max="13314" width="0" style="27" hidden="1" customWidth="1"/>
    <col min="13315" max="13315" width="2.86328125" style="27" bestFit="1" customWidth="1"/>
    <col min="13316" max="13316" width="1.59765625" style="27" customWidth="1"/>
    <col min="13317" max="13317" width="16.59765625" style="27" customWidth="1"/>
    <col min="13318" max="13331" width="6.1328125" style="27" customWidth="1"/>
    <col min="13332" max="13332" width="16.59765625" style="27" customWidth="1"/>
    <col min="13333" max="13333" width="1.59765625" style="27" customWidth="1"/>
    <col min="13334" max="13334" width="2.86328125" style="27" bestFit="1" customWidth="1"/>
    <col min="13335" max="13568" width="9.1328125" style="27"/>
    <col min="13569" max="13570" width="0" style="27" hidden="1" customWidth="1"/>
    <col min="13571" max="13571" width="2.86328125" style="27" bestFit="1" customWidth="1"/>
    <col min="13572" max="13572" width="1.59765625" style="27" customWidth="1"/>
    <col min="13573" max="13573" width="16.59765625" style="27" customWidth="1"/>
    <col min="13574" max="13587" width="6.1328125" style="27" customWidth="1"/>
    <col min="13588" max="13588" width="16.59765625" style="27" customWidth="1"/>
    <col min="13589" max="13589" width="1.59765625" style="27" customWidth="1"/>
    <col min="13590" max="13590" width="2.86328125" style="27" bestFit="1" customWidth="1"/>
    <col min="13591" max="13824" width="9.1328125" style="27"/>
    <col min="13825" max="13826" width="0" style="27" hidden="1" customWidth="1"/>
    <col min="13827" max="13827" width="2.86328125" style="27" bestFit="1" customWidth="1"/>
    <col min="13828" max="13828" width="1.59765625" style="27" customWidth="1"/>
    <col min="13829" max="13829" width="16.59765625" style="27" customWidth="1"/>
    <col min="13830" max="13843" width="6.1328125" style="27" customWidth="1"/>
    <col min="13844" max="13844" width="16.59765625" style="27" customWidth="1"/>
    <col min="13845" max="13845" width="1.59765625" style="27" customWidth="1"/>
    <col min="13846" max="13846" width="2.86328125" style="27" bestFit="1" customWidth="1"/>
    <col min="13847" max="14080" width="9.1328125" style="27"/>
    <col min="14081" max="14082" width="0" style="27" hidden="1" customWidth="1"/>
    <col min="14083" max="14083" width="2.86328125" style="27" bestFit="1" customWidth="1"/>
    <col min="14084" max="14084" width="1.59765625" style="27" customWidth="1"/>
    <col min="14085" max="14085" width="16.59765625" style="27" customWidth="1"/>
    <col min="14086" max="14099" width="6.1328125" style="27" customWidth="1"/>
    <col min="14100" max="14100" width="16.59765625" style="27" customWidth="1"/>
    <col min="14101" max="14101" width="1.59765625" style="27" customWidth="1"/>
    <col min="14102" max="14102" width="2.86328125" style="27" bestFit="1" customWidth="1"/>
    <col min="14103" max="14336" width="9.1328125" style="27"/>
    <col min="14337" max="14338" width="0" style="27" hidden="1" customWidth="1"/>
    <col min="14339" max="14339" width="2.86328125" style="27" bestFit="1" customWidth="1"/>
    <col min="14340" max="14340" width="1.59765625" style="27" customWidth="1"/>
    <col min="14341" max="14341" width="16.59765625" style="27" customWidth="1"/>
    <col min="14342" max="14355" width="6.1328125" style="27" customWidth="1"/>
    <col min="14356" max="14356" width="16.59765625" style="27" customWidth="1"/>
    <col min="14357" max="14357" width="1.59765625" style="27" customWidth="1"/>
    <col min="14358" max="14358" width="2.86328125" style="27" bestFit="1" customWidth="1"/>
    <col min="14359" max="14592" width="9.1328125" style="27"/>
    <col min="14593" max="14594" width="0" style="27" hidden="1" customWidth="1"/>
    <col min="14595" max="14595" width="2.86328125" style="27" bestFit="1" customWidth="1"/>
    <col min="14596" max="14596" width="1.59765625" style="27" customWidth="1"/>
    <col min="14597" max="14597" width="16.59765625" style="27" customWidth="1"/>
    <col min="14598" max="14611" width="6.1328125" style="27" customWidth="1"/>
    <col min="14612" max="14612" width="16.59765625" style="27" customWidth="1"/>
    <col min="14613" max="14613" width="1.59765625" style="27" customWidth="1"/>
    <col min="14614" max="14614" width="2.86328125" style="27" bestFit="1" customWidth="1"/>
    <col min="14615" max="14848" width="9.1328125" style="27"/>
    <col min="14849" max="14850" width="0" style="27" hidden="1" customWidth="1"/>
    <col min="14851" max="14851" width="2.86328125" style="27" bestFit="1" customWidth="1"/>
    <col min="14852" max="14852" width="1.59765625" style="27" customWidth="1"/>
    <col min="14853" max="14853" width="16.59765625" style="27" customWidth="1"/>
    <col min="14854" max="14867" width="6.1328125" style="27" customWidth="1"/>
    <col min="14868" max="14868" width="16.59765625" style="27" customWidth="1"/>
    <col min="14869" max="14869" width="1.59765625" style="27" customWidth="1"/>
    <col min="14870" max="14870" width="2.86328125" style="27" bestFit="1" customWidth="1"/>
    <col min="14871" max="15104" width="9.1328125" style="27"/>
    <col min="15105" max="15106" width="0" style="27" hidden="1" customWidth="1"/>
    <col min="15107" max="15107" width="2.86328125" style="27" bestFit="1" customWidth="1"/>
    <col min="15108" max="15108" width="1.59765625" style="27" customWidth="1"/>
    <col min="15109" max="15109" width="16.59765625" style="27" customWidth="1"/>
    <col min="15110" max="15123" width="6.1328125" style="27" customWidth="1"/>
    <col min="15124" max="15124" width="16.59765625" style="27" customWidth="1"/>
    <col min="15125" max="15125" width="1.59765625" style="27" customWidth="1"/>
    <col min="15126" max="15126" width="2.86328125" style="27" bestFit="1" customWidth="1"/>
    <col min="15127" max="15360" width="9.1328125" style="27"/>
    <col min="15361" max="15362" width="0" style="27" hidden="1" customWidth="1"/>
    <col min="15363" max="15363" width="2.86328125" style="27" bestFit="1" customWidth="1"/>
    <col min="15364" max="15364" width="1.59765625" style="27" customWidth="1"/>
    <col min="15365" max="15365" width="16.59765625" style="27" customWidth="1"/>
    <col min="15366" max="15379" width="6.1328125" style="27" customWidth="1"/>
    <col min="15380" max="15380" width="16.59765625" style="27" customWidth="1"/>
    <col min="15381" max="15381" width="1.59765625" style="27" customWidth="1"/>
    <col min="15382" max="15382" width="2.86328125" style="27" bestFit="1" customWidth="1"/>
    <col min="15383" max="15616" width="9.1328125" style="27"/>
    <col min="15617" max="15618" width="0" style="27" hidden="1" customWidth="1"/>
    <col min="15619" max="15619" width="2.86328125" style="27" bestFit="1" customWidth="1"/>
    <col min="15620" max="15620" width="1.59765625" style="27" customWidth="1"/>
    <col min="15621" max="15621" width="16.59765625" style="27" customWidth="1"/>
    <col min="15622" max="15635" width="6.1328125" style="27" customWidth="1"/>
    <col min="15636" max="15636" width="16.59765625" style="27" customWidth="1"/>
    <col min="15637" max="15637" width="1.59765625" style="27" customWidth="1"/>
    <col min="15638" max="15638" width="2.86328125" style="27" bestFit="1" customWidth="1"/>
    <col min="15639" max="15872" width="9.1328125" style="27"/>
    <col min="15873" max="15874" width="0" style="27" hidden="1" customWidth="1"/>
    <col min="15875" max="15875" width="2.86328125" style="27" bestFit="1" customWidth="1"/>
    <col min="15876" max="15876" width="1.59765625" style="27" customWidth="1"/>
    <col min="15877" max="15877" width="16.59765625" style="27" customWidth="1"/>
    <col min="15878" max="15891" width="6.1328125" style="27" customWidth="1"/>
    <col min="15892" max="15892" width="16.59765625" style="27" customWidth="1"/>
    <col min="15893" max="15893" width="1.59765625" style="27" customWidth="1"/>
    <col min="15894" max="15894" width="2.86328125" style="27" bestFit="1" customWidth="1"/>
    <col min="15895" max="16128" width="9.1328125" style="27"/>
    <col min="16129" max="16130" width="0" style="27" hidden="1" customWidth="1"/>
    <col min="16131" max="16131" width="2.86328125" style="27" bestFit="1" customWidth="1"/>
    <col min="16132" max="16132" width="1.59765625" style="27" customWidth="1"/>
    <col min="16133" max="16133" width="16.59765625" style="27" customWidth="1"/>
    <col min="16134" max="16147" width="6.1328125" style="27" customWidth="1"/>
    <col min="16148" max="16148" width="16.59765625" style="27" customWidth="1"/>
    <col min="16149" max="16149" width="1.59765625" style="27" customWidth="1"/>
    <col min="16150" max="16150" width="2.86328125" style="27" bestFit="1" customWidth="1"/>
    <col min="16151" max="16384" width="9.1328125" style="27"/>
  </cols>
  <sheetData>
    <row r="1" spans="1:22" ht="27.75" customHeight="1" x14ac:dyDescent="0.25">
      <c r="A1" s="428" t="e">
        <f>#REF!+1</f>
        <v>#REF!</v>
      </c>
      <c r="E1" s="422" t="s">
        <v>104</v>
      </c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</row>
    <row r="2" spans="1:22" ht="27.75" customHeight="1" x14ac:dyDescent="0.25">
      <c r="A2" s="428"/>
      <c r="F2" s="423">
        <v>44360</v>
      </c>
      <c r="G2" s="423"/>
      <c r="H2" s="423"/>
      <c r="I2" s="424">
        <v>44374</v>
      </c>
      <c r="J2" s="424"/>
      <c r="K2" s="424">
        <v>44387</v>
      </c>
      <c r="L2" s="424"/>
      <c r="M2" s="424"/>
      <c r="N2" s="424"/>
      <c r="O2" s="424">
        <f>I2</f>
        <v>44374</v>
      </c>
      <c r="P2" s="424"/>
      <c r="Q2" s="423">
        <f>F2</f>
        <v>44360</v>
      </c>
      <c r="R2" s="423"/>
      <c r="S2" s="423"/>
    </row>
    <row r="3" spans="1:22" ht="18" customHeight="1" x14ac:dyDescent="0.25">
      <c r="A3" s="439" t="e">
        <f>A1+1</f>
        <v>#REF!</v>
      </c>
      <c r="B3" s="62"/>
      <c r="C3" s="429" t="s">
        <v>105</v>
      </c>
      <c r="D3" s="62"/>
      <c r="E3" s="432" t="s">
        <v>106</v>
      </c>
      <c r="F3" s="63"/>
      <c r="G3" s="60"/>
      <c r="H3" s="58"/>
      <c r="I3" s="59"/>
      <c r="J3" s="60"/>
      <c r="K3" s="62"/>
      <c r="L3" s="153"/>
      <c r="M3" s="153"/>
      <c r="N3" s="154"/>
      <c r="O3" s="62"/>
      <c r="P3" s="59"/>
      <c r="Q3" s="64"/>
      <c r="R3" s="155"/>
      <c r="S3" s="156"/>
      <c r="T3" s="432" t="s">
        <v>107</v>
      </c>
      <c r="U3" s="62"/>
      <c r="V3" s="429" t="s">
        <v>108</v>
      </c>
    </row>
    <row r="4" spans="1:22" ht="18" customHeight="1" x14ac:dyDescent="0.25">
      <c r="A4" s="439"/>
      <c r="B4" s="62"/>
      <c r="C4" s="461"/>
      <c r="D4" s="62"/>
      <c r="E4" s="433"/>
      <c r="F4" s="67"/>
      <c r="G4" s="435">
        <v>2</v>
      </c>
      <c r="H4" s="68"/>
      <c r="I4" s="59"/>
      <c r="J4" s="60"/>
      <c r="K4" s="62"/>
      <c r="L4" s="62"/>
      <c r="M4" s="62"/>
      <c r="N4" s="62"/>
      <c r="O4" s="62"/>
      <c r="P4" s="60"/>
      <c r="Q4" s="69"/>
      <c r="R4" s="437">
        <v>2</v>
      </c>
      <c r="S4" s="70"/>
      <c r="T4" s="433"/>
      <c r="V4" s="461"/>
    </row>
    <row r="5" spans="1:22" ht="18" customHeight="1" x14ac:dyDescent="0.25">
      <c r="A5" s="439" t="e">
        <f>A3+1</f>
        <v>#REF!</v>
      </c>
      <c r="B5" s="62"/>
      <c r="C5" s="461"/>
      <c r="D5" s="55"/>
      <c r="E5" s="432" t="s">
        <v>109</v>
      </c>
      <c r="F5" s="56"/>
      <c r="G5" s="436"/>
      <c r="H5" s="58"/>
      <c r="I5" s="71"/>
      <c r="J5" s="60"/>
      <c r="K5" s="62"/>
      <c r="L5" s="157"/>
      <c r="M5" s="157"/>
      <c r="N5" s="62"/>
      <c r="O5" s="62" t="s">
        <v>110</v>
      </c>
      <c r="P5" s="101"/>
      <c r="Q5" s="73"/>
      <c r="R5" s="438"/>
      <c r="S5" s="66"/>
      <c r="T5" s="432" t="s">
        <v>111</v>
      </c>
      <c r="V5" s="461"/>
    </row>
    <row r="6" spans="1:22" ht="18" customHeight="1" x14ac:dyDescent="0.25">
      <c r="A6" s="439"/>
      <c r="B6" s="62"/>
      <c r="C6" s="461"/>
      <c r="D6" s="55"/>
      <c r="E6" s="433"/>
      <c r="F6" s="63"/>
      <c r="G6" s="60"/>
      <c r="H6" s="434" t="s">
        <v>112</v>
      </c>
      <c r="I6" s="71"/>
      <c r="J6" s="60"/>
      <c r="K6" s="62"/>
      <c r="L6" s="157"/>
      <c r="M6" s="157"/>
      <c r="N6" s="62"/>
      <c r="O6" s="62"/>
      <c r="P6" s="101"/>
      <c r="Q6" s="440" t="s">
        <v>113</v>
      </c>
      <c r="R6" s="63"/>
      <c r="S6" s="60"/>
      <c r="T6" s="433"/>
      <c r="V6" s="461"/>
    </row>
    <row r="7" spans="1:22" ht="18" customHeight="1" x14ac:dyDescent="0.25">
      <c r="A7" s="74"/>
      <c r="B7" s="62"/>
      <c r="C7" s="461"/>
      <c r="D7" s="55"/>
      <c r="E7" s="432" t="s">
        <v>114</v>
      </c>
      <c r="F7" s="63"/>
      <c r="G7" s="60"/>
      <c r="H7" s="434"/>
      <c r="I7" s="158"/>
      <c r="J7" s="60"/>
      <c r="K7" s="62"/>
      <c r="L7" s="157"/>
      <c r="M7" s="157"/>
      <c r="N7" s="62"/>
      <c r="O7" s="62"/>
      <c r="P7" s="159"/>
      <c r="Q7" s="440"/>
      <c r="R7" s="63"/>
      <c r="S7" s="60"/>
      <c r="T7" s="432" t="s">
        <v>115</v>
      </c>
      <c r="V7" s="461"/>
    </row>
    <row r="8" spans="1:22" ht="18" customHeight="1" x14ac:dyDescent="0.25">
      <c r="A8" s="74"/>
      <c r="B8" s="62"/>
      <c r="C8" s="461"/>
      <c r="D8" s="55"/>
      <c r="E8" s="433"/>
      <c r="F8" s="463">
        <v>1</v>
      </c>
      <c r="G8" s="60"/>
      <c r="H8" s="434"/>
      <c r="I8" s="160"/>
      <c r="J8" s="60"/>
      <c r="K8" s="62"/>
      <c r="L8" s="157"/>
      <c r="M8" s="157"/>
      <c r="N8" s="62"/>
      <c r="O8" s="62"/>
      <c r="P8" s="161"/>
      <c r="Q8" s="440"/>
      <c r="R8" s="63"/>
      <c r="S8" s="463">
        <v>1</v>
      </c>
      <c r="T8" s="433"/>
      <c r="V8" s="461"/>
    </row>
    <row r="9" spans="1:22" ht="18" customHeight="1" x14ac:dyDescent="0.25">
      <c r="A9" s="74"/>
      <c r="B9" s="62"/>
      <c r="C9" s="461"/>
      <c r="D9" s="55"/>
      <c r="E9" s="432" t="s">
        <v>116</v>
      </c>
      <c r="F9" s="464"/>
      <c r="G9" s="88"/>
      <c r="H9" s="434"/>
      <c r="I9" s="92"/>
      <c r="J9" s="60"/>
      <c r="K9" s="62"/>
      <c r="L9" s="157"/>
      <c r="M9" s="157"/>
      <c r="N9" s="62"/>
      <c r="O9" s="62"/>
      <c r="P9" s="94"/>
      <c r="Q9" s="440"/>
      <c r="R9" s="67"/>
      <c r="S9" s="464"/>
      <c r="T9" s="432" t="s">
        <v>117</v>
      </c>
      <c r="V9" s="461"/>
    </row>
    <row r="10" spans="1:22" ht="18" customHeight="1" x14ac:dyDescent="0.25">
      <c r="A10" s="74"/>
      <c r="B10" s="62"/>
      <c r="C10" s="461"/>
      <c r="D10" s="55"/>
      <c r="E10" s="433"/>
      <c r="F10" s="77"/>
      <c r="G10" s="162">
        <v>3</v>
      </c>
      <c r="H10" s="163"/>
      <c r="I10" s="89"/>
      <c r="J10" s="60"/>
      <c r="K10" s="62"/>
      <c r="L10" s="157"/>
      <c r="M10" s="157"/>
      <c r="N10" s="62"/>
      <c r="O10" s="62"/>
      <c r="P10" s="94"/>
      <c r="Q10" s="81"/>
      <c r="R10" s="441">
        <v>3</v>
      </c>
      <c r="S10" s="60"/>
      <c r="T10" s="433"/>
      <c r="V10" s="461"/>
    </row>
    <row r="11" spans="1:22" ht="18" customHeight="1" x14ac:dyDescent="0.25">
      <c r="A11" s="439">
        <v>17</v>
      </c>
      <c r="B11" s="62"/>
      <c r="C11" s="461"/>
      <c r="D11" s="55"/>
      <c r="E11" s="432" t="s">
        <v>118</v>
      </c>
      <c r="F11" s="77"/>
      <c r="G11" s="164"/>
      <c r="H11" s="165"/>
      <c r="I11" s="89"/>
      <c r="J11" s="60"/>
      <c r="K11" s="62"/>
      <c r="L11" s="62"/>
      <c r="M11" s="62"/>
      <c r="N11" s="62"/>
      <c r="O11" s="62"/>
      <c r="P11" s="77"/>
      <c r="Q11" s="84"/>
      <c r="R11" s="438"/>
      <c r="S11" s="66"/>
      <c r="T11" s="432" t="s">
        <v>119</v>
      </c>
      <c r="V11" s="461"/>
    </row>
    <row r="12" spans="1:22" ht="18" customHeight="1" x14ac:dyDescent="0.25">
      <c r="A12" s="439"/>
      <c r="B12" s="62"/>
      <c r="C12" s="461"/>
      <c r="D12" s="55"/>
      <c r="E12" s="433"/>
      <c r="F12" s="67"/>
      <c r="G12" s="60"/>
      <c r="H12" s="58"/>
      <c r="I12" s="89"/>
      <c r="J12" s="60"/>
      <c r="K12" s="62"/>
      <c r="L12" s="74"/>
      <c r="M12" s="74"/>
      <c r="N12" s="62"/>
      <c r="O12" s="63"/>
      <c r="P12" s="90"/>
      <c r="Q12" s="64"/>
      <c r="R12" s="63"/>
      <c r="S12" s="70"/>
      <c r="T12" s="433"/>
      <c r="V12" s="461"/>
    </row>
    <row r="13" spans="1:22" ht="18" customHeight="1" x14ac:dyDescent="0.25">
      <c r="A13" s="439">
        <v>18</v>
      </c>
      <c r="B13" s="62"/>
      <c r="C13" s="461"/>
      <c r="D13" s="55"/>
      <c r="E13" s="86"/>
      <c r="F13" s="63"/>
      <c r="G13" s="60"/>
      <c r="H13" s="60"/>
      <c r="I13" s="434" t="s">
        <v>8</v>
      </c>
      <c r="J13" s="57"/>
      <c r="K13" s="62"/>
      <c r="L13" s="166"/>
      <c r="M13" s="166"/>
      <c r="N13" s="62"/>
      <c r="O13" s="65"/>
      <c r="P13" s="441" t="s">
        <v>120</v>
      </c>
      <c r="Q13" s="64"/>
      <c r="R13" s="63"/>
      <c r="S13" s="60"/>
      <c r="T13" s="86"/>
      <c r="V13" s="461"/>
    </row>
    <row r="14" spans="1:22" ht="18" customHeight="1" x14ac:dyDescent="0.25">
      <c r="A14" s="439"/>
      <c r="B14" s="62"/>
      <c r="C14" s="461"/>
      <c r="D14" s="55"/>
      <c r="E14" s="86"/>
      <c r="F14" s="63"/>
      <c r="G14" s="60"/>
      <c r="H14" s="60"/>
      <c r="I14" s="434"/>
      <c r="J14" s="88"/>
      <c r="K14" s="72"/>
      <c r="L14" s="62"/>
      <c r="N14" s="72"/>
      <c r="O14" s="67"/>
      <c r="P14" s="441"/>
      <c r="Q14" s="64"/>
      <c r="R14" s="63"/>
      <c r="S14" s="60"/>
      <c r="T14" s="86"/>
      <c r="V14" s="461"/>
    </row>
    <row r="15" spans="1:22" ht="18" customHeight="1" x14ac:dyDescent="0.25">
      <c r="A15" s="439">
        <v>19</v>
      </c>
      <c r="B15" s="62"/>
      <c r="C15" s="461"/>
      <c r="D15" s="55"/>
      <c r="E15" s="432" t="s">
        <v>121</v>
      </c>
      <c r="F15" s="56"/>
      <c r="G15" s="57"/>
      <c r="H15" s="58"/>
      <c r="I15" s="83"/>
      <c r="J15" s="70"/>
      <c r="K15" s="72"/>
      <c r="L15" s="62"/>
      <c r="M15" s="62"/>
      <c r="N15" s="72"/>
      <c r="O15" s="77"/>
      <c r="P15" s="167"/>
      <c r="Q15" s="64"/>
      <c r="R15" s="65"/>
      <c r="S15" s="66"/>
      <c r="T15" s="432" t="s">
        <v>122</v>
      </c>
      <c r="V15" s="461"/>
    </row>
    <row r="16" spans="1:22" ht="18" customHeight="1" x14ac:dyDescent="0.25">
      <c r="A16" s="439"/>
      <c r="B16" s="62"/>
      <c r="C16" s="461"/>
      <c r="D16" s="55"/>
      <c r="E16" s="433"/>
      <c r="F16" s="63"/>
      <c r="G16" s="435">
        <v>6</v>
      </c>
      <c r="H16" s="168"/>
      <c r="I16" s="169"/>
      <c r="J16" s="70"/>
      <c r="K16" s="72"/>
      <c r="L16" s="62"/>
      <c r="M16" s="62"/>
      <c r="N16" s="72"/>
      <c r="O16" s="93"/>
      <c r="P16" s="167"/>
      <c r="Q16" s="170"/>
      <c r="R16" s="437">
        <v>6</v>
      </c>
      <c r="S16" s="70"/>
      <c r="T16" s="433"/>
      <c r="V16" s="461"/>
    </row>
    <row r="17" spans="1:22" ht="18" customHeight="1" x14ac:dyDescent="0.25">
      <c r="A17" s="439">
        <v>20</v>
      </c>
      <c r="B17" s="62"/>
      <c r="C17" s="461"/>
      <c r="D17" s="55"/>
      <c r="E17" s="432" t="s">
        <v>123</v>
      </c>
      <c r="F17" s="63"/>
      <c r="G17" s="442"/>
      <c r="H17" s="124"/>
      <c r="I17" s="169"/>
      <c r="J17" s="70"/>
      <c r="K17" s="62"/>
      <c r="L17" s="62"/>
      <c r="N17" s="72"/>
      <c r="O17" s="93"/>
      <c r="P17" s="167"/>
      <c r="Q17" s="171"/>
      <c r="R17" s="441"/>
      <c r="S17" s="66"/>
      <c r="T17" s="432" t="s">
        <v>124</v>
      </c>
      <c r="V17" s="461"/>
    </row>
    <row r="18" spans="1:22" ht="18" customHeight="1" x14ac:dyDescent="0.25">
      <c r="A18" s="439"/>
      <c r="B18" s="62"/>
      <c r="C18" s="461"/>
      <c r="D18" s="55"/>
      <c r="E18" s="433"/>
      <c r="F18" s="463">
        <v>4</v>
      </c>
      <c r="G18" s="66"/>
      <c r="H18" s="434" t="s">
        <v>125</v>
      </c>
      <c r="I18" s="89"/>
      <c r="J18" s="70"/>
      <c r="K18" s="62"/>
      <c r="L18" s="62"/>
      <c r="M18" s="62"/>
      <c r="N18" s="62"/>
      <c r="O18" s="93"/>
      <c r="P18" s="128"/>
      <c r="Q18" s="440" t="s">
        <v>125</v>
      </c>
      <c r="R18" s="56"/>
      <c r="S18" s="463">
        <v>4</v>
      </c>
      <c r="T18" s="433"/>
      <c r="V18" s="461"/>
    </row>
    <row r="19" spans="1:22" ht="18" customHeight="1" x14ac:dyDescent="0.25">
      <c r="A19" s="74"/>
      <c r="B19" s="62"/>
      <c r="C19" s="461"/>
      <c r="D19" s="55"/>
      <c r="E19" s="432" t="s">
        <v>126</v>
      </c>
      <c r="F19" s="464"/>
      <c r="G19" s="60"/>
      <c r="H19" s="434"/>
      <c r="I19" s="156"/>
      <c r="J19" s="70"/>
      <c r="K19" s="62"/>
      <c r="L19" s="62"/>
      <c r="M19" s="62"/>
      <c r="N19" s="62"/>
      <c r="O19" s="93"/>
      <c r="P19" s="129"/>
      <c r="Q19" s="440"/>
      <c r="R19" s="63"/>
      <c r="S19" s="464"/>
      <c r="T19" s="432" t="s">
        <v>127</v>
      </c>
      <c r="V19" s="461"/>
    </row>
    <row r="20" spans="1:22" ht="18" customHeight="1" x14ac:dyDescent="0.25">
      <c r="A20" s="74"/>
      <c r="B20" s="62"/>
      <c r="C20" s="461"/>
      <c r="D20" s="55"/>
      <c r="E20" s="433"/>
      <c r="F20" s="77"/>
      <c r="G20" s="60"/>
      <c r="H20" s="434"/>
      <c r="I20" s="99"/>
      <c r="J20" s="70"/>
      <c r="K20" s="62"/>
      <c r="L20" s="62"/>
      <c r="M20" s="62"/>
      <c r="N20" s="62"/>
      <c r="O20" s="93"/>
      <c r="P20" s="88"/>
      <c r="Q20" s="440"/>
      <c r="R20" s="63"/>
      <c r="S20" s="60"/>
      <c r="T20" s="433"/>
      <c r="V20" s="461"/>
    </row>
    <row r="21" spans="1:22" ht="18" customHeight="1" x14ac:dyDescent="0.25">
      <c r="A21" s="439"/>
      <c r="B21" s="62"/>
      <c r="C21" s="461"/>
      <c r="D21" s="55"/>
      <c r="E21" s="432" t="s">
        <v>128</v>
      </c>
      <c r="F21" s="63"/>
      <c r="G21" s="60"/>
      <c r="H21" s="434"/>
      <c r="I21" s="71"/>
      <c r="J21" s="70"/>
      <c r="K21" s="62"/>
      <c r="L21" s="439" t="s">
        <v>46</v>
      </c>
      <c r="M21" s="439"/>
      <c r="N21" s="62"/>
      <c r="O21" s="93"/>
      <c r="P21" s="101"/>
      <c r="Q21" s="440"/>
      <c r="R21" s="65"/>
      <c r="S21" s="66"/>
      <c r="T21" s="432" t="s">
        <v>129</v>
      </c>
      <c r="V21" s="461"/>
    </row>
    <row r="22" spans="1:22" ht="18" customHeight="1" x14ac:dyDescent="0.25">
      <c r="A22" s="439"/>
      <c r="B22" s="62"/>
      <c r="C22" s="461"/>
      <c r="D22" s="55"/>
      <c r="E22" s="433"/>
      <c r="F22" s="67"/>
      <c r="G22" s="435">
        <v>5</v>
      </c>
      <c r="H22" s="78"/>
      <c r="I22" s="71"/>
      <c r="J22" s="70"/>
      <c r="K22" s="60"/>
      <c r="L22" s="443"/>
      <c r="M22" s="443"/>
      <c r="N22" s="62"/>
      <c r="O22" s="93"/>
      <c r="P22" s="101"/>
      <c r="Q22" s="64"/>
      <c r="R22" s="437">
        <v>5</v>
      </c>
      <c r="S22" s="60"/>
      <c r="T22" s="433"/>
      <c r="V22" s="461"/>
    </row>
    <row r="23" spans="1:22" ht="18" customHeight="1" x14ac:dyDescent="0.25">
      <c r="A23" s="439">
        <v>21</v>
      </c>
      <c r="B23" s="62"/>
      <c r="C23" s="461"/>
      <c r="D23" s="55"/>
      <c r="E23" s="432" t="s">
        <v>130</v>
      </c>
      <c r="F23" s="56"/>
      <c r="G23" s="436"/>
      <c r="H23" s="82"/>
      <c r="I23" s="138"/>
      <c r="J23" s="70"/>
      <c r="K23" s="57"/>
      <c r="L23" s="109"/>
      <c r="M23" s="110"/>
      <c r="N23" s="62"/>
      <c r="O23" s="93"/>
      <c r="P23" s="63"/>
      <c r="Q23" s="84"/>
      <c r="R23" s="438"/>
      <c r="S23" s="66"/>
      <c r="T23" s="432" t="s">
        <v>131</v>
      </c>
      <c r="V23" s="461"/>
    </row>
    <row r="24" spans="1:22" ht="18" customHeight="1" x14ac:dyDescent="0.25">
      <c r="A24" s="439"/>
      <c r="B24" s="62"/>
      <c r="C24" s="462"/>
      <c r="D24" s="55"/>
      <c r="E24" s="433"/>
      <c r="F24" s="63"/>
      <c r="G24" s="60"/>
      <c r="H24" s="58"/>
      <c r="I24" s="138"/>
      <c r="J24" s="70"/>
      <c r="K24" s="118"/>
      <c r="L24" s="444" t="s">
        <v>132</v>
      </c>
      <c r="M24" s="445"/>
      <c r="N24" s="119"/>
      <c r="O24" s="93"/>
      <c r="P24" s="63"/>
      <c r="Q24" s="64"/>
      <c r="R24" s="63"/>
      <c r="S24" s="70"/>
      <c r="T24" s="433"/>
      <c r="V24" s="462"/>
    </row>
    <row r="25" spans="1:22" ht="18" customHeight="1" x14ac:dyDescent="0.25">
      <c r="A25" s="428">
        <v>22</v>
      </c>
      <c r="B25" s="62"/>
      <c r="C25" s="103"/>
      <c r="D25" s="104"/>
      <c r="E25" s="105"/>
      <c r="F25" s="106"/>
      <c r="G25" s="107"/>
      <c r="H25" s="108"/>
      <c r="I25" s="138"/>
      <c r="J25" s="465" t="s">
        <v>133</v>
      </c>
      <c r="K25" s="27"/>
      <c r="L25" s="446"/>
      <c r="M25" s="446"/>
      <c r="N25" s="47"/>
      <c r="O25" s="466" t="s">
        <v>134</v>
      </c>
      <c r="P25" s="63"/>
      <c r="Q25" s="111"/>
      <c r="R25" s="106"/>
      <c r="S25" s="107"/>
      <c r="T25" s="105"/>
      <c r="U25" s="104"/>
      <c r="V25" s="112"/>
    </row>
    <row r="26" spans="1:22" ht="18" customHeight="1" x14ac:dyDescent="0.25">
      <c r="A26" s="428"/>
      <c r="C26" s="113"/>
      <c r="D26" s="114"/>
      <c r="E26" s="115"/>
      <c r="F26" s="116"/>
      <c r="G26" s="116"/>
      <c r="H26" s="117"/>
      <c r="I26" s="138"/>
      <c r="J26" s="465"/>
      <c r="K26" s="27"/>
      <c r="N26" s="47"/>
      <c r="O26" s="466"/>
      <c r="P26" s="60"/>
      <c r="Q26" s="120"/>
      <c r="R26" s="121"/>
      <c r="S26" s="122"/>
      <c r="T26" s="115"/>
      <c r="U26" s="114"/>
      <c r="V26" s="123"/>
    </row>
    <row r="27" spans="1:22" ht="18" customHeight="1" x14ac:dyDescent="0.25">
      <c r="A27" s="428">
        <v>23</v>
      </c>
      <c r="C27" s="429" t="s">
        <v>135</v>
      </c>
      <c r="D27" s="62"/>
      <c r="E27" s="432" t="s">
        <v>136</v>
      </c>
      <c r="F27" s="56"/>
      <c r="G27" s="57"/>
      <c r="H27" s="58"/>
      <c r="I27" s="138"/>
      <c r="J27" s="49"/>
      <c r="K27" s="90"/>
      <c r="L27" s="439" t="s">
        <v>27</v>
      </c>
      <c r="M27" s="439"/>
      <c r="N27" s="47"/>
      <c r="O27" s="48"/>
      <c r="P27" s="59"/>
      <c r="Q27" s="64"/>
      <c r="R27" s="155"/>
      <c r="S27" s="156"/>
      <c r="T27" s="432" t="s">
        <v>137</v>
      </c>
      <c r="U27" s="62"/>
      <c r="V27" s="429" t="s">
        <v>138</v>
      </c>
    </row>
    <row r="28" spans="1:22" ht="18" customHeight="1" x14ac:dyDescent="0.25">
      <c r="A28" s="428"/>
      <c r="C28" s="461"/>
      <c r="D28" s="62"/>
      <c r="E28" s="433"/>
      <c r="F28" s="67"/>
      <c r="G28" s="435">
        <v>2</v>
      </c>
      <c r="H28" s="68"/>
      <c r="I28" s="59"/>
      <c r="J28" s="172"/>
      <c r="K28" s="62"/>
      <c r="L28" s="439"/>
      <c r="M28" s="439"/>
      <c r="N28" s="62"/>
      <c r="O28" s="48"/>
      <c r="P28" s="60"/>
      <c r="Q28" s="69"/>
      <c r="R28" s="437">
        <v>2</v>
      </c>
      <c r="S28" s="70"/>
      <c r="T28" s="433"/>
      <c r="U28" s="62"/>
      <c r="V28" s="461"/>
    </row>
    <row r="29" spans="1:22" ht="18" customHeight="1" x14ac:dyDescent="0.25">
      <c r="A29" s="428">
        <v>24</v>
      </c>
      <c r="C29" s="461"/>
      <c r="D29" s="62"/>
      <c r="E29" s="432" t="s">
        <v>140</v>
      </c>
      <c r="F29" s="56"/>
      <c r="G29" s="436"/>
      <c r="H29" s="58"/>
      <c r="I29" s="71"/>
      <c r="J29" s="172"/>
      <c r="K29" s="62"/>
      <c r="L29" s="109"/>
      <c r="M29" s="126"/>
      <c r="N29" s="62"/>
      <c r="O29" s="173"/>
      <c r="P29" s="101"/>
      <c r="Q29" s="73"/>
      <c r="R29" s="438"/>
      <c r="S29" s="66"/>
      <c r="T29" s="432" t="s">
        <v>139</v>
      </c>
      <c r="U29" s="62"/>
      <c r="V29" s="461"/>
    </row>
    <row r="30" spans="1:22" ht="18" customHeight="1" x14ac:dyDescent="0.25">
      <c r="A30" s="428"/>
      <c r="C30" s="461"/>
      <c r="D30" s="62"/>
      <c r="E30" s="433"/>
      <c r="F30" s="63"/>
      <c r="G30" s="60"/>
      <c r="H30" s="434" t="s">
        <v>141</v>
      </c>
      <c r="I30" s="71"/>
      <c r="J30" s="172"/>
      <c r="K30" s="62"/>
      <c r="L30" s="447" t="s">
        <v>142</v>
      </c>
      <c r="M30" s="448"/>
      <c r="N30" s="62"/>
      <c r="O30" s="173"/>
      <c r="P30" s="101"/>
      <c r="Q30" s="440" t="s">
        <v>141</v>
      </c>
      <c r="R30" s="63"/>
      <c r="S30" s="60"/>
      <c r="T30" s="433"/>
      <c r="V30" s="461"/>
    </row>
    <row r="31" spans="1:22" ht="18" customHeight="1" x14ac:dyDescent="0.25">
      <c r="C31" s="461"/>
      <c r="D31" s="62"/>
      <c r="E31" s="432" t="s">
        <v>143</v>
      </c>
      <c r="F31" s="63"/>
      <c r="G31" s="60"/>
      <c r="H31" s="434"/>
      <c r="I31" s="158"/>
      <c r="J31" s="172"/>
      <c r="K31" s="62"/>
      <c r="L31" s="449"/>
      <c r="M31" s="450"/>
      <c r="N31" s="62"/>
      <c r="O31" s="173"/>
      <c r="P31" s="159"/>
      <c r="Q31" s="440"/>
      <c r="R31" s="63"/>
      <c r="S31" s="60"/>
      <c r="T31" s="432" t="s">
        <v>144</v>
      </c>
      <c r="V31" s="461"/>
    </row>
    <row r="32" spans="1:22" ht="18" customHeight="1" x14ac:dyDescent="0.25">
      <c r="C32" s="461"/>
      <c r="D32" s="62"/>
      <c r="E32" s="433"/>
      <c r="F32" s="463">
        <v>1</v>
      </c>
      <c r="G32" s="60"/>
      <c r="H32" s="434"/>
      <c r="I32" s="160"/>
      <c r="J32" s="172"/>
      <c r="K32" s="62"/>
      <c r="L32" s="62"/>
      <c r="M32" s="62"/>
      <c r="N32" s="62"/>
      <c r="O32" s="173"/>
      <c r="P32" s="161"/>
      <c r="Q32" s="440"/>
      <c r="R32" s="63"/>
      <c r="S32" s="463">
        <v>1</v>
      </c>
      <c r="T32" s="433"/>
      <c r="V32" s="461"/>
    </row>
    <row r="33" spans="1:22" ht="18" customHeight="1" x14ac:dyDescent="0.25">
      <c r="A33" s="85"/>
      <c r="C33" s="461"/>
      <c r="D33" s="62"/>
      <c r="E33" s="432" t="s">
        <v>145</v>
      </c>
      <c r="F33" s="464"/>
      <c r="G33" s="88"/>
      <c r="H33" s="434"/>
      <c r="I33" s="92"/>
      <c r="J33" s="60"/>
      <c r="K33" s="93"/>
      <c r="L33" s="62"/>
      <c r="M33" s="62"/>
      <c r="N33" s="130"/>
      <c r="O33" s="62"/>
      <c r="P33" s="94"/>
      <c r="Q33" s="440"/>
      <c r="R33" s="67"/>
      <c r="S33" s="464"/>
      <c r="T33" s="432" t="s">
        <v>146</v>
      </c>
      <c r="V33" s="461"/>
    </row>
    <row r="34" spans="1:22" ht="18" customHeight="1" x14ac:dyDescent="0.25">
      <c r="A34" s="87"/>
      <c r="C34" s="461"/>
      <c r="D34" s="55"/>
      <c r="E34" s="433"/>
      <c r="F34" s="77"/>
      <c r="G34" s="162">
        <v>3</v>
      </c>
      <c r="H34" s="163"/>
      <c r="I34" s="89"/>
      <c r="J34" s="60"/>
      <c r="K34" s="93"/>
      <c r="L34" s="467"/>
      <c r="M34" s="439"/>
      <c r="N34" s="130"/>
      <c r="O34" s="62"/>
      <c r="P34" s="94"/>
      <c r="Q34" s="81"/>
      <c r="R34" s="441">
        <v>3</v>
      </c>
      <c r="S34" s="60"/>
      <c r="T34" s="433"/>
      <c r="V34" s="461"/>
    </row>
    <row r="35" spans="1:22" ht="18" customHeight="1" x14ac:dyDescent="0.25">
      <c r="A35" s="428">
        <v>25</v>
      </c>
      <c r="C35" s="461"/>
      <c r="D35" s="55"/>
      <c r="E35" s="432" t="s">
        <v>147</v>
      </c>
      <c r="F35" s="77"/>
      <c r="G35" s="164"/>
      <c r="H35" s="165"/>
      <c r="I35" s="89"/>
      <c r="J35" s="60"/>
      <c r="K35" s="93"/>
      <c r="L35" s="439"/>
      <c r="M35" s="439"/>
      <c r="N35" s="130"/>
      <c r="O35" s="62"/>
      <c r="P35" s="77"/>
      <c r="Q35" s="84"/>
      <c r="R35" s="438"/>
      <c r="S35" s="66"/>
      <c r="T35" s="432" t="s">
        <v>148</v>
      </c>
      <c r="V35" s="461"/>
    </row>
    <row r="36" spans="1:22" ht="18" customHeight="1" x14ac:dyDescent="0.25">
      <c r="A36" s="428"/>
      <c r="C36" s="461"/>
      <c r="D36" s="55"/>
      <c r="E36" s="433"/>
      <c r="F36" s="67"/>
      <c r="G36" s="60"/>
      <c r="H36" s="58"/>
      <c r="I36" s="89"/>
      <c r="J36" s="60"/>
      <c r="K36" s="93"/>
      <c r="L36" s="62"/>
      <c r="M36" s="62"/>
      <c r="N36" s="130"/>
      <c r="O36" s="62"/>
      <c r="P36" s="90"/>
      <c r="Q36" s="64"/>
      <c r="R36" s="63"/>
      <c r="S36" s="70"/>
      <c r="T36" s="433"/>
      <c r="V36" s="461"/>
    </row>
    <row r="37" spans="1:22" ht="18" customHeight="1" x14ac:dyDescent="0.25">
      <c r="A37" s="428">
        <v>26</v>
      </c>
      <c r="C37" s="461"/>
      <c r="D37" s="55"/>
      <c r="E37" s="86"/>
      <c r="F37" s="63"/>
      <c r="G37" s="60"/>
      <c r="H37" s="60"/>
      <c r="I37" s="434" t="s">
        <v>149</v>
      </c>
      <c r="J37" s="57"/>
      <c r="K37" s="93"/>
      <c r="L37" s="62"/>
      <c r="M37" s="62"/>
      <c r="N37" s="130"/>
      <c r="O37" s="65"/>
      <c r="P37" s="441" t="s">
        <v>150</v>
      </c>
      <c r="Q37" s="64"/>
      <c r="R37" s="63"/>
      <c r="S37" s="60"/>
      <c r="T37" s="86"/>
      <c r="V37" s="461"/>
    </row>
    <row r="38" spans="1:22" ht="18" customHeight="1" x14ac:dyDescent="0.25">
      <c r="A38" s="428"/>
      <c r="C38" s="461"/>
      <c r="D38" s="55"/>
      <c r="E38" s="86"/>
      <c r="F38" s="63"/>
      <c r="G38" s="60"/>
      <c r="H38" s="60"/>
      <c r="I38" s="434"/>
      <c r="J38" s="174"/>
      <c r="K38" s="62"/>
      <c r="L38" s="62"/>
      <c r="M38" s="62"/>
      <c r="N38" s="62"/>
      <c r="O38" s="63"/>
      <c r="P38" s="441"/>
      <c r="Q38" s="64"/>
      <c r="R38" s="63"/>
      <c r="S38" s="60"/>
      <c r="T38" s="86"/>
      <c r="V38" s="461"/>
    </row>
    <row r="39" spans="1:22" ht="18" customHeight="1" x14ac:dyDescent="0.25">
      <c r="A39" s="428">
        <v>27</v>
      </c>
      <c r="C39" s="461"/>
      <c r="D39" s="55"/>
      <c r="E39" s="432" t="s">
        <v>151</v>
      </c>
      <c r="F39" s="56"/>
      <c r="G39" s="57"/>
      <c r="H39" s="58"/>
      <c r="I39" s="83"/>
      <c r="J39" s="60"/>
      <c r="K39" s="62"/>
      <c r="L39" s="62"/>
      <c r="M39" s="62"/>
      <c r="N39" s="62"/>
      <c r="O39" s="62"/>
      <c r="P39" s="167"/>
      <c r="Q39" s="64"/>
      <c r="R39" s="65"/>
      <c r="S39" s="66"/>
      <c r="T39" s="432" t="s">
        <v>152</v>
      </c>
      <c r="V39" s="461"/>
    </row>
    <row r="40" spans="1:22" ht="18" customHeight="1" x14ac:dyDescent="0.25">
      <c r="A40" s="428"/>
      <c r="C40" s="461"/>
      <c r="D40" s="55"/>
      <c r="E40" s="433"/>
      <c r="F40" s="63"/>
      <c r="G40" s="435">
        <v>6</v>
      </c>
      <c r="H40" s="168"/>
      <c r="I40" s="169"/>
      <c r="J40" s="60"/>
      <c r="K40" s="62"/>
      <c r="L40" s="62"/>
      <c r="M40" s="62"/>
      <c r="N40" s="62"/>
      <c r="O40" s="62"/>
      <c r="P40" s="167"/>
      <c r="Q40" s="170"/>
      <c r="R40" s="437">
        <v>6</v>
      </c>
      <c r="S40" s="70"/>
      <c r="T40" s="433"/>
      <c r="V40" s="461"/>
    </row>
    <row r="41" spans="1:22" ht="18" customHeight="1" x14ac:dyDescent="0.25">
      <c r="A41" s="428">
        <v>28</v>
      </c>
      <c r="C41" s="461"/>
      <c r="D41" s="55"/>
      <c r="E41" s="432" t="s">
        <v>153</v>
      </c>
      <c r="F41" s="63"/>
      <c r="G41" s="442"/>
      <c r="H41" s="124"/>
      <c r="I41" s="169"/>
      <c r="J41" s="63"/>
      <c r="K41" s="62"/>
      <c r="L41" s="175"/>
      <c r="M41" s="175"/>
      <c r="N41" s="62"/>
      <c r="O41" s="62"/>
      <c r="P41" s="167"/>
      <c r="Q41" s="171"/>
      <c r="R41" s="441"/>
      <c r="S41" s="66"/>
      <c r="T41" s="432" t="s">
        <v>154</v>
      </c>
      <c r="V41" s="461"/>
    </row>
    <row r="42" spans="1:22" ht="18" customHeight="1" x14ac:dyDescent="0.25">
      <c r="A42" s="428"/>
      <c r="C42" s="461"/>
      <c r="D42" s="55"/>
      <c r="E42" s="433"/>
      <c r="F42" s="463">
        <v>4</v>
      </c>
      <c r="G42" s="66"/>
      <c r="H42" s="434" t="s">
        <v>155</v>
      </c>
      <c r="I42" s="89"/>
      <c r="J42" s="63"/>
      <c r="K42" s="62"/>
      <c r="L42" s="175"/>
      <c r="M42" s="175"/>
      <c r="N42" s="62"/>
      <c r="O42" s="62"/>
      <c r="P42" s="128"/>
      <c r="Q42" s="440" t="s">
        <v>156</v>
      </c>
      <c r="R42" s="56"/>
      <c r="S42" s="463">
        <v>4</v>
      </c>
      <c r="T42" s="433"/>
      <c r="V42" s="461"/>
    </row>
    <row r="43" spans="1:22" ht="18" customHeight="1" x14ac:dyDescent="0.25">
      <c r="C43" s="461"/>
      <c r="D43" s="55"/>
      <c r="E43" s="432" t="s">
        <v>157</v>
      </c>
      <c r="F43" s="464"/>
      <c r="G43" s="60"/>
      <c r="H43" s="434"/>
      <c r="I43" s="156"/>
      <c r="J43" s="63"/>
      <c r="K43" s="62"/>
      <c r="L43" s="175"/>
      <c r="M43" s="175"/>
      <c r="N43" s="62"/>
      <c r="O43" s="62"/>
      <c r="P43" s="129"/>
      <c r="Q43" s="440"/>
      <c r="R43" s="63"/>
      <c r="S43" s="464"/>
      <c r="T43" s="432" t="s">
        <v>158</v>
      </c>
      <c r="V43" s="461"/>
    </row>
    <row r="44" spans="1:22" ht="18" customHeight="1" x14ac:dyDescent="0.25">
      <c r="C44" s="461"/>
      <c r="D44" s="55"/>
      <c r="E44" s="433"/>
      <c r="F44" s="77"/>
      <c r="G44" s="60"/>
      <c r="H44" s="434"/>
      <c r="I44" s="99"/>
      <c r="J44" s="63"/>
      <c r="K44" s="62"/>
      <c r="L44" s="175"/>
      <c r="M44" s="175"/>
      <c r="N44" s="62"/>
      <c r="O44" s="62"/>
      <c r="P44" s="88"/>
      <c r="Q44" s="440"/>
      <c r="R44" s="63"/>
      <c r="S44" s="60"/>
      <c r="T44" s="433"/>
      <c r="V44" s="461"/>
    </row>
    <row r="45" spans="1:22" ht="18" customHeight="1" x14ac:dyDescent="0.25">
      <c r="C45" s="461"/>
      <c r="D45" s="55"/>
      <c r="E45" s="432" t="s">
        <v>159</v>
      </c>
      <c r="F45" s="63"/>
      <c r="G45" s="60"/>
      <c r="H45" s="434"/>
      <c r="I45" s="71"/>
      <c r="J45" s="63"/>
      <c r="K45" s="62"/>
      <c r="L45" s="175"/>
      <c r="M45" s="175"/>
      <c r="N45" s="62"/>
      <c r="O45" s="62"/>
      <c r="P45" s="101"/>
      <c r="Q45" s="440"/>
      <c r="R45" s="65"/>
      <c r="S45" s="66"/>
      <c r="T45" s="432" t="s">
        <v>160</v>
      </c>
      <c r="V45" s="461"/>
    </row>
    <row r="46" spans="1:22" ht="18" customHeight="1" x14ac:dyDescent="0.25">
      <c r="C46" s="461"/>
      <c r="D46" s="55"/>
      <c r="E46" s="433"/>
      <c r="F46" s="67"/>
      <c r="G46" s="435">
        <v>5</v>
      </c>
      <c r="H46" s="78"/>
      <c r="I46" s="71"/>
      <c r="J46" s="63"/>
      <c r="K46" s="62"/>
      <c r="L46" s="175"/>
      <c r="M46" s="175"/>
      <c r="N46" s="62"/>
      <c r="O46" s="62"/>
      <c r="P46" s="101"/>
      <c r="Q46" s="64"/>
      <c r="R46" s="437">
        <v>5</v>
      </c>
      <c r="S46" s="60"/>
      <c r="T46" s="433"/>
      <c r="V46" s="461"/>
    </row>
    <row r="47" spans="1:22" ht="18" customHeight="1" x14ac:dyDescent="0.25">
      <c r="C47" s="461"/>
      <c r="D47" s="55"/>
      <c r="E47" s="432" t="s">
        <v>161</v>
      </c>
      <c r="F47" s="56"/>
      <c r="G47" s="436"/>
      <c r="H47" s="82"/>
      <c r="I47" s="138"/>
      <c r="J47" s="63"/>
      <c r="K47" s="62"/>
      <c r="L47" s="175"/>
      <c r="M47" s="175"/>
      <c r="N47" s="62"/>
      <c r="O47" s="62"/>
      <c r="P47" s="63"/>
      <c r="Q47" s="84"/>
      <c r="R47" s="438"/>
      <c r="S47" s="66"/>
      <c r="T47" s="432" t="s">
        <v>162</v>
      </c>
      <c r="V47" s="461"/>
    </row>
    <row r="48" spans="1:22" ht="18" customHeight="1" x14ac:dyDescent="0.25">
      <c r="C48" s="462"/>
      <c r="D48" s="55"/>
      <c r="E48" s="433"/>
      <c r="F48" s="63"/>
      <c r="G48" s="453"/>
      <c r="H48" s="453"/>
      <c r="I48" s="453"/>
      <c r="K48" s="27"/>
      <c r="N48" s="27"/>
      <c r="P48" s="451"/>
      <c r="Q48" s="451"/>
      <c r="R48" s="451"/>
      <c r="S48" s="70"/>
      <c r="T48" s="433"/>
      <c r="V48" s="462"/>
    </row>
    <row r="49" spans="1:22" s="53" customFormat="1" ht="18" customHeight="1" x14ac:dyDescent="0.25">
      <c r="A49" s="150"/>
      <c r="C49" s="54"/>
      <c r="D49" s="55"/>
      <c r="E49" s="138"/>
      <c r="F49" s="139"/>
      <c r="G49" s="74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74"/>
      <c r="S49" s="74"/>
      <c r="T49" s="59"/>
      <c r="V49" s="54"/>
    </row>
    <row r="50" spans="1:22" ht="18" customHeight="1" x14ac:dyDescent="0.25">
      <c r="B50" s="62"/>
      <c r="D50" s="55"/>
      <c r="E50" s="138"/>
      <c r="F50" s="458" t="s">
        <v>100</v>
      </c>
      <c r="G50" s="458"/>
      <c r="H50" s="74"/>
      <c r="I50" s="458" t="s">
        <v>101</v>
      </c>
      <c r="J50" s="458"/>
      <c r="L50" s="458" t="s">
        <v>48</v>
      </c>
      <c r="M50" s="458"/>
      <c r="O50" s="27"/>
      <c r="P50" s="27"/>
      <c r="Q50" s="74"/>
      <c r="R50" s="74"/>
      <c r="S50" s="74"/>
      <c r="T50" s="59"/>
    </row>
    <row r="51" spans="1:22" ht="18" customHeight="1" x14ac:dyDescent="0.25">
      <c r="B51" s="62"/>
      <c r="C51" s="52" t="s">
        <v>45</v>
      </c>
      <c r="D51" s="52"/>
      <c r="E51" s="52"/>
      <c r="F51" s="52">
        <v>1</v>
      </c>
      <c r="G51" s="140">
        <v>0.39583333333333331</v>
      </c>
      <c r="H51" s="141"/>
      <c r="I51" s="142" t="s">
        <v>163</v>
      </c>
      <c r="J51" s="140">
        <v>0.39583333333333331</v>
      </c>
      <c r="K51" s="142"/>
      <c r="N51" s="140"/>
      <c r="O51" s="27"/>
      <c r="P51" s="27"/>
      <c r="R51" s="144"/>
      <c r="S51" s="145"/>
      <c r="T51" s="146"/>
      <c r="U51" s="52"/>
    </row>
    <row r="52" spans="1:22" ht="18" customHeight="1" x14ac:dyDescent="0.25">
      <c r="B52" s="62"/>
      <c r="C52" s="53"/>
      <c r="D52" s="52"/>
      <c r="E52" s="52"/>
      <c r="F52" s="52">
        <v>2</v>
      </c>
      <c r="G52" s="140">
        <v>0.43055555555555558</v>
      </c>
      <c r="H52" s="141"/>
      <c r="I52" s="142" t="s">
        <v>164</v>
      </c>
      <c r="J52" s="140">
        <v>0.43055555555555558</v>
      </c>
      <c r="L52" s="144" t="s">
        <v>165</v>
      </c>
      <c r="M52" s="145">
        <v>0.39583333333333331</v>
      </c>
      <c r="O52" s="27"/>
      <c r="P52" s="27"/>
      <c r="R52" s="53"/>
      <c r="S52" s="53"/>
      <c r="T52" s="146"/>
      <c r="U52" s="52"/>
    </row>
    <row r="53" spans="1:22" ht="18" customHeight="1" x14ac:dyDescent="0.25">
      <c r="B53" s="62"/>
      <c r="D53" s="52"/>
      <c r="F53" s="52">
        <v>3</v>
      </c>
      <c r="G53" s="140">
        <v>0.46527777777777773</v>
      </c>
      <c r="H53" s="141"/>
      <c r="I53" s="142" t="s">
        <v>166</v>
      </c>
      <c r="J53" s="140">
        <v>0.46527777777777773</v>
      </c>
      <c r="L53" s="144" t="s">
        <v>84</v>
      </c>
      <c r="M53" s="145">
        <v>0.43055555555555558</v>
      </c>
      <c r="O53" s="27"/>
      <c r="P53" s="27"/>
      <c r="R53" s="53"/>
      <c r="S53" s="53"/>
      <c r="T53" s="146"/>
      <c r="U53" s="52"/>
    </row>
    <row r="54" spans="1:22" ht="18" customHeight="1" x14ac:dyDescent="0.25">
      <c r="B54" s="62"/>
      <c r="D54" s="52"/>
      <c r="F54" s="52">
        <v>4</v>
      </c>
      <c r="G54" s="140">
        <v>0.54166666666666663</v>
      </c>
      <c r="H54" s="141"/>
      <c r="I54" s="142" t="s">
        <v>74</v>
      </c>
      <c r="J54" s="140">
        <v>0.5</v>
      </c>
      <c r="L54" s="144" t="s">
        <v>103</v>
      </c>
      <c r="M54" s="145">
        <v>0.47916666666666669</v>
      </c>
      <c r="O54" s="27"/>
      <c r="P54" s="27"/>
      <c r="R54" s="53"/>
      <c r="S54" s="53"/>
      <c r="T54" s="146"/>
      <c r="U54" s="52"/>
    </row>
    <row r="55" spans="1:22" ht="18" customHeight="1" x14ac:dyDescent="0.25">
      <c r="B55" s="62"/>
      <c r="D55" s="52"/>
      <c r="F55" s="52">
        <v>5</v>
      </c>
      <c r="G55" s="140">
        <v>0.57638888888888895</v>
      </c>
      <c r="I55" s="142" t="s">
        <v>167</v>
      </c>
      <c r="J55" s="140">
        <v>0.53472222222222221</v>
      </c>
      <c r="L55" s="144" t="s">
        <v>168</v>
      </c>
      <c r="M55" s="145">
        <v>0.51388888888888895</v>
      </c>
      <c r="O55" s="27"/>
      <c r="P55" s="27"/>
      <c r="R55" s="53"/>
      <c r="S55" s="53"/>
      <c r="T55" s="146"/>
      <c r="U55" s="52"/>
    </row>
    <row r="56" spans="1:22" ht="18" customHeight="1" x14ac:dyDescent="0.25">
      <c r="B56" s="62"/>
      <c r="D56" s="52"/>
      <c r="F56" s="52">
        <v>6</v>
      </c>
      <c r="G56" s="140">
        <v>0.61111111111111105</v>
      </c>
      <c r="I56" s="142" t="s">
        <v>169</v>
      </c>
      <c r="J56" s="140">
        <v>0.56944444444444442</v>
      </c>
      <c r="L56" s="147" t="s">
        <v>6</v>
      </c>
      <c r="M56" s="145">
        <v>0.5625</v>
      </c>
      <c r="O56" s="147"/>
      <c r="P56" s="145"/>
      <c r="R56" s="53"/>
      <c r="S56" s="53"/>
      <c r="T56" s="146"/>
      <c r="U56" s="52"/>
    </row>
    <row r="57" spans="1:22" x14ac:dyDescent="0.25">
      <c r="B57" s="62"/>
      <c r="E57" s="148"/>
      <c r="F57" s="52"/>
      <c r="G57" s="140"/>
      <c r="H57" s="53"/>
      <c r="J57" s="148"/>
      <c r="K57" s="148"/>
      <c r="L57" s="148"/>
      <c r="M57" s="148"/>
    </row>
    <row r="58" spans="1:22" x14ac:dyDescent="0.25">
      <c r="D58" s="148"/>
      <c r="E58" s="148"/>
      <c r="F58" s="52"/>
      <c r="G58" s="140"/>
      <c r="H58" s="53"/>
    </row>
    <row r="59" spans="1:22" x14ac:dyDescent="0.25">
      <c r="H59" s="53"/>
    </row>
    <row r="63" spans="1:22" x14ac:dyDescent="0.25">
      <c r="K63" s="27"/>
      <c r="L63" s="27"/>
      <c r="M63" s="27"/>
      <c r="N63" s="27"/>
    </row>
    <row r="64" spans="1:22" x14ac:dyDescent="0.25">
      <c r="K64" s="27"/>
      <c r="L64" s="27"/>
      <c r="M64" s="27"/>
      <c r="N64" s="27"/>
    </row>
    <row r="65" spans="11:14" x14ac:dyDescent="0.25">
      <c r="K65" s="27"/>
      <c r="L65" s="27"/>
      <c r="M65" s="27"/>
      <c r="N65" s="27"/>
    </row>
    <row r="66" spans="11:14" x14ac:dyDescent="0.25">
      <c r="K66" s="27"/>
      <c r="L66" s="27"/>
      <c r="M66" s="27"/>
      <c r="N66" s="27"/>
    </row>
    <row r="67" spans="11:14" x14ac:dyDescent="0.25">
      <c r="K67" s="27"/>
      <c r="L67" s="27"/>
      <c r="M67" s="27"/>
      <c r="N67" s="27"/>
    </row>
    <row r="68" spans="11:14" x14ac:dyDescent="0.25">
      <c r="K68" s="27"/>
      <c r="L68" s="27"/>
      <c r="M68" s="27"/>
      <c r="N68" s="27"/>
    </row>
    <row r="69" spans="11:14" x14ac:dyDescent="0.25">
      <c r="K69" s="27"/>
      <c r="L69" s="27"/>
      <c r="M69" s="27"/>
      <c r="N69" s="27"/>
    </row>
    <row r="70" spans="11:14" x14ac:dyDescent="0.25">
      <c r="K70" s="27"/>
      <c r="L70" s="27"/>
      <c r="M70" s="27"/>
      <c r="N70" s="27"/>
    </row>
    <row r="71" spans="11:14" x14ac:dyDescent="0.25">
      <c r="K71" s="27"/>
      <c r="L71" s="27"/>
      <c r="M71" s="27"/>
      <c r="N71" s="27"/>
    </row>
  </sheetData>
  <mergeCells count="113">
    <mergeCell ref="G48:I48"/>
    <mergeCell ref="P48:R48"/>
    <mergeCell ref="F50:G50"/>
    <mergeCell ref="I50:J50"/>
    <mergeCell ref="L50:M50"/>
    <mergeCell ref="Q42:Q45"/>
    <mergeCell ref="S42:S43"/>
    <mergeCell ref="E43:E44"/>
    <mergeCell ref="T43:T44"/>
    <mergeCell ref="E45:E46"/>
    <mergeCell ref="T45:T46"/>
    <mergeCell ref="G46:G47"/>
    <mergeCell ref="R46:R47"/>
    <mergeCell ref="E47:E48"/>
    <mergeCell ref="T47:T48"/>
    <mergeCell ref="F32:F33"/>
    <mergeCell ref="S32:S33"/>
    <mergeCell ref="E33:E34"/>
    <mergeCell ref="T33:T34"/>
    <mergeCell ref="A39:A40"/>
    <mergeCell ref="E39:E40"/>
    <mergeCell ref="T39:T40"/>
    <mergeCell ref="G40:G41"/>
    <mergeCell ref="R40:R41"/>
    <mergeCell ref="A41:A42"/>
    <mergeCell ref="E41:E42"/>
    <mergeCell ref="T41:T42"/>
    <mergeCell ref="F42:F43"/>
    <mergeCell ref="H42:H45"/>
    <mergeCell ref="A27:A28"/>
    <mergeCell ref="C27:C48"/>
    <mergeCell ref="E27:E28"/>
    <mergeCell ref="L27:M28"/>
    <mergeCell ref="T27:T28"/>
    <mergeCell ref="V27:V48"/>
    <mergeCell ref="G28:G29"/>
    <mergeCell ref="R28:R29"/>
    <mergeCell ref="A29:A30"/>
    <mergeCell ref="E29:E30"/>
    <mergeCell ref="L34:M35"/>
    <mergeCell ref="R34:R35"/>
    <mergeCell ref="A35:A36"/>
    <mergeCell ref="E35:E36"/>
    <mergeCell ref="T35:T36"/>
    <mergeCell ref="A37:A38"/>
    <mergeCell ref="I37:I38"/>
    <mergeCell ref="P37:P38"/>
    <mergeCell ref="T29:T30"/>
    <mergeCell ref="H30:H33"/>
    <mergeCell ref="L30:M31"/>
    <mergeCell ref="Q30:Q33"/>
    <mergeCell ref="E31:E32"/>
    <mergeCell ref="T31:T32"/>
    <mergeCell ref="R22:R23"/>
    <mergeCell ref="A23:A24"/>
    <mergeCell ref="E23:E24"/>
    <mergeCell ref="T23:T24"/>
    <mergeCell ref="L24:M25"/>
    <mergeCell ref="A25:A26"/>
    <mergeCell ref="J25:J26"/>
    <mergeCell ref="O25:O26"/>
    <mergeCell ref="Q18:Q21"/>
    <mergeCell ref="S18:S19"/>
    <mergeCell ref="E19:E20"/>
    <mergeCell ref="T19:T20"/>
    <mergeCell ref="A21:A22"/>
    <mergeCell ref="E21:E22"/>
    <mergeCell ref="L21:M21"/>
    <mergeCell ref="T21:T22"/>
    <mergeCell ref="G22:G23"/>
    <mergeCell ref="L22:M22"/>
    <mergeCell ref="Q6:Q9"/>
    <mergeCell ref="E7:E8"/>
    <mergeCell ref="T7:T8"/>
    <mergeCell ref="F8:F9"/>
    <mergeCell ref="S8:S9"/>
    <mergeCell ref="E9:E10"/>
    <mergeCell ref="T9:T10"/>
    <mergeCell ref="R10:R11"/>
    <mergeCell ref="A15:A16"/>
    <mergeCell ref="E15:E16"/>
    <mergeCell ref="T15:T16"/>
    <mergeCell ref="G16:G17"/>
    <mergeCell ref="R16:R17"/>
    <mergeCell ref="A17:A18"/>
    <mergeCell ref="E17:E18"/>
    <mergeCell ref="T17:T18"/>
    <mergeCell ref="F18:F19"/>
    <mergeCell ref="H18:H21"/>
    <mergeCell ref="A1:A2"/>
    <mergeCell ref="E1:V1"/>
    <mergeCell ref="F2:H2"/>
    <mergeCell ref="I2:J2"/>
    <mergeCell ref="K2:N2"/>
    <mergeCell ref="O2:P2"/>
    <mergeCell ref="Q2:S2"/>
    <mergeCell ref="A3:A4"/>
    <mergeCell ref="C3:C24"/>
    <mergeCell ref="E3:E4"/>
    <mergeCell ref="T3:T4"/>
    <mergeCell ref="V3:V24"/>
    <mergeCell ref="G4:G5"/>
    <mergeCell ref="R4:R5"/>
    <mergeCell ref="A5:A6"/>
    <mergeCell ref="E5:E6"/>
    <mergeCell ref="T5:T6"/>
    <mergeCell ref="A11:A12"/>
    <mergeCell ref="E11:E12"/>
    <mergeCell ref="T11:T12"/>
    <mergeCell ref="A13:A14"/>
    <mergeCell ref="I13:I14"/>
    <mergeCell ref="P13:P14"/>
    <mergeCell ref="H6:H9"/>
  </mergeCells>
  <phoneticPr fontId="4"/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622BD-2F4F-4B26-AE98-C1EE07B3D0D6}">
  <sheetPr>
    <tabColor rgb="FFCCFF66"/>
  </sheetPr>
  <dimension ref="A1:BN52"/>
  <sheetViews>
    <sheetView view="pageLayout" topLeftCell="A16" zoomScale="75" zoomScaleNormal="100" zoomScalePageLayoutView="75" workbookViewId="0">
      <selection activeCell="AB16" sqref="AB16"/>
    </sheetView>
  </sheetViews>
  <sheetFormatPr defaultColWidth="9" defaultRowHeight="12.75" x14ac:dyDescent="0.25"/>
  <cols>
    <col min="1" max="1" width="3.1328125" style="13" customWidth="1"/>
    <col min="2" max="2" width="3" style="13" customWidth="1"/>
    <col min="3" max="3" width="8.265625" style="13" customWidth="1"/>
    <col min="4" max="28" width="2.46484375" style="13" customWidth="1"/>
    <col min="29" max="29" width="4.73046875" style="13" customWidth="1"/>
    <col min="30" max="30" width="4.265625" style="13" customWidth="1"/>
    <col min="31" max="31" width="9.59765625" style="13" customWidth="1"/>
    <col min="32" max="32" width="4.265625" style="13" customWidth="1"/>
    <col min="33" max="33" width="3.1328125" style="13" customWidth="1"/>
    <col min="34" max="34" width="3" style="13" customWidth="1"/>
    <col min="35" max="35" width="8.265625" style="13" customWidth="1"/>
    <col min="36" max="60" width="2.46484375" style="13" customWidth="1"/>
    <col min="61" max="61" width="5.59765625" style="13" customWidth="1"/>
    <col min="62" max="62" width="4.265625" style="13" customWidth="1"/>
    <col min="63" max="63" width="1.1328125" style="13" customWidth="1"/>
    <col min="64" max="65" width="2.59765625" style="13" customWidth="1"/>
    <col min="66" max="66" width="9.86328125" style="13" customWidth="1"/>
    <col min="67" max="77" width="2.59765625" style="13" customWidth="1"/>
    <col min="78" max="16384" width="9" style="13"/>
  </cols>
  <sheetData>
    <row r="1" spans="1:66" ht="34.5" customHeight="1" x14ac:dyDescent="0.25">
      <c r="A1" s="236" t="s">
        <v>28</v>
      </c>
      <c r="B1" s="236"/>
      <c r="C1" s="237" t="s">
        <v>10</v>
      </c>
      <c r="D1" s="237"/>
      <c r="E1" s="237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211"/>
      <c r="V1" s="2"/>
      <c r="W1" s="2"/>
      <c r="X1" s="2"/>
      <c r="Y1" s="2"/>
      <c r="Z1" s="2"/>
      <c r="AA1" s="2"/>
      <c r="AB1" s="2"/>
      <c r="AC1" s="2"/>
      <c r="AD1" s="2"/>
      <c r="AE1" s="222"/>
      <c r="AF1" s="222"/>
      <c r="AG1" s="236" t="str">
        <f>A1</f>
        <v>B</v>
      </c>
      <c r="AH1" s="236"/>
      <c r="AI1" s="237" t="s">
        <v>10</v>
      </c>
      <c r="AJ1" s="237"/>
      <c r="AK1" s="237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211"/>
      <c r="BB1" s="2"/>
      <c r="BC1" s="2"/>
      <c r="BD1" s="2"/>
      <c r="BE1" s="2"/>
      <c r="BF1" s="2"/>
      <c r="BG1" s="2"/>
      <c r="BH1" s="2"/>
      <c r="BI1" s="2"/>
      <c r="BJ1" s="2"/>
    </row>
    <row r="2" spans="1:66" ht="17.100000000000001" customHeight="1" x14ac:dyDescent="0.25">
      <c r="A2" s="33"/>
      <c r="B2" s="252" t="str">
        <f>A1</f>
        <v>B</v>
      </c>
      <c r="C2" s="239"/>
      <c r="D2" s="242" t="str">
        <f>B4</f>
        <v>八ヶ岳グランデ</v>
      </c>
      <c r="E2" s="243"/>
      <c r="F2" s="244"/>
      <c r="G2" s="242" t="str">
        <f>B6</f>
        <v>エルドラードFC</v>
      </c>
      <c r="H2" s="243"/>
      <c r="I2" s="244"/>
      <c r="J2" s="242" t="str">
        <f>B8</f>
        <v>FCレックス</v>
      </c>
      <c r="K2" s="243"/>
      <c r="L2" s="244"/>
      <c r="M2" s="242" t="str">
        <f>B10</f>
        <v>勝沼SSS</v>
      </c>
      <c r="N2" s="243"/>
      <c r="O2" s="244"/>
      <c r="P2" s="242" t="str">
        <f>B12</f>
        <v>身延ユナイテッド</v>
      </c>
      <c r="Q2" s="243"/>
      <c r="R2" s="243"/>
      <c r="S2" s="242"/>
      <c r="T2" s="243"/>
      <c r="U2" s="244"/>
      <c r="V2" s="248" t="s">
        <v>12</v>
      </c>
      <c r="W2" s="248"/>
      <c r="X2" s="248"/>
      <c r="Y2" s="249" t="s">
        <v>13</v>
      </c>
      <c r="Z2" s="249"/>
      <c r="AA2" s="249" t="s">
        <v>21</v>
      </c>
      <c r="AB2" s="249"/>
      <c r="AC2" s="34" t="s">
        <v>22</v>
      </c>
      <c r="AD2" s="251" t="s">
        <v>11</v>
      </c>
      <c r="AE2" s="18"/>
      <c r="AF2" s="18"/>
      <c r="AG2" s="44"/>
      <c r="AH2" s="252" t="str">
        <f>AG1</f>
        <v>B</v>
      </c>
      <c r="AI2" s="239"/>
      <c r="AJ2" s="242" t="str">
        <f>AH4</f>
        <v>八ヶ岳グランデ</v>
      </c>
      <c r="AK2" s="243"/>
      <c r="AL2" s="244"/>
      <c r="AM2" s="242" t="str">
        <f>AH6</f>
        <v>エルドラードFC</v>
      </c>
      <c r="AN2" s="243"/>
      <c r="AO2" s="244"/>
      <c r="AP2" s="242" t="str">
        <f>AH8</f>
        <v>FCレックス</v>
      </c>
      <c r="AQ2" s="243"/>
      <c r="AR2" s="244"/>
      <c r="AS2" s="242" t="str">
        <f>AH10</f>
        <v>勝沼SSS</v>
      </c>
      <c r="AT2" s="243"/>
      <c r="AU2" s="244"/>
      <c r="AV2" s="242" t="str">
        <f>AH12</f>
        <v>身延ユナイテッド</v>
      </c>
      <c r="AW2" s="243"/>
      <c r="AX2" s="243"/>
      <c r="AY2" s="242"/>
      <c r="AZ2" s="243"/>
      <c r="BA2" s="244"/>
      <c r="BB2" s="248" t="s">
        <v>12</v>
      </c>
      <c r="BC2" s="248"/>
      <c r="BD2" s="248"/>
      <c r="BE2" s="249" t="s">
        <v>13</v>
      </c>
      <c r="BF2" s="249"/>
      <c r="BG2" s="249" t="s">
        <v>21</v>
      </c>
      <c r="BH2" s="249"/>
      <c r="BI2" s="38" t="s">
        <v>22</v>
      </c>
      <c r="BJ2" s="251" t="s">
        <v>11</v>
      </c>
      <c r="BK2" s="326"/>
    </row>
    <row r="3" spans="1:66" ht="17.100000000000001" customHeight="1" x14ac:dyDescent="0.25">
      <c r="A3" s="35"/>
      <c r="B3" s="253"/>
      <c r="C3" s="241"/>
      <c r="D3" s="245"/>
      <c r="E3" s="246"/>
      <c r="F3" s="247"/>
      <c r="G3" s="245"/>
      <c r="H3" s="246"/>
      <c r="I3" s="247"/>
      <c r="J3" s="245"/>
      <c r="K3" s="246"/>
      <c r="L3" s="247"/>
      <c r="M3" s="245"/>
      <c r="N3" s="246"/>
      <c r="O3" s="247"/>
      <c r="P3" s="245"/>
      <c r="Q3" s="246"/>
      <c r="R3" s="246"/>
      <c r="S3" s="245"/>
      <c r="T3" s="246"/>
      <c r="U3" s="247"/>
      <c r="V3" s="248"/>
      <c r="W3" s="248"/>
      <c r="X3" s="248"/>
      <c r="Y3" s="249"/>
      <c r="Z3" s="249"/>
      <c r="AA3" s="249"/>
      <c r="AB3" s="249"/>
      <c r="AC3" s="36" t="s">
        <v>23</v>
      </c>
      <c r="AD3" s="251"/>
      <c r="AE3" s="18"/>
      <c r="AF3" s="18"/>
      <c r="AG3" s="45"/>
      <c r="AH3" s="253"/>
      <c r="AI3" s="241"/>
      <c r="AJ3" s="245"/>
      <c r="AK3" s="246"/>
      <c r="AL3" s="247"/>
      <c r="AM3" s="245"/>
      <c r="AN3" s="246"/>
      <c r="AO3" s="247"/>
      <c r="AP3" s="245"/>
      <c r="AQ3" s="246"/>
      <c r="AR3" s="247"/>
      <c r="AS3" s="245"/>
      <c r="AT3" s="246"/>
      <c r="AU3" s="247"/>
      <c r="AV3" s="245"/>
      <c r="AW3" s="246"/>
      <c r="AX3" s="246"/>
      <c r="AY3" s="245"/>
      <c r="AZ3" s="246"/>
      <c r="BA3" s="247"/>
      <c r="BB3" s="248"/>
      <c r="BC3" s="248"/>
      <c r="BD3" s="248"/>
      <c r="BE3" s="249"/>
      <c r="BF3" s="249"/>
      <c r="BG3" s="249"/>
      <c r="BH3" s="249"/>
      <c r="BI3" s="223" t="s">
        <v>23</v>
      </c>
      <c r="BJ3" s="251"/>
      <c r="BK3" s="326"/>
    </row>
    <row r="4" spans="1:66" ht="17.100000000000001" customHeight="1" x14ac:dyDescent="0.25">
      <c r="A4" s="261">
        <v>1</v>
      </c>
      <c r="B4" s="263" t="s">
        <v>178</v>
      </c>
      <c r="C4" s="264"/>
      <c r="D4" s="267"/>
      <c r="E4" s="268"/>
      <c r="F4" s="269"/>
      <c r="G4" s="217">
        <f>F6</f>
        <v>1</v>
      </c>
      <c r="H4" s="220" t="s">
        <v>16</v>
      </c>
      <c r="I4" s="220">
        <f>D6</f>
        <v>1</v>
      </c>
      <c r="J4" s="217" t="str">
        <f>F8</f>
        <v/>
      </c>
      <c r="K4" s="220" t="s">
        <v>14</v>
      </c>
      <c r="L4" s="221" t="str">
        <f>D8</f>
        <v/>
      </c>
      <c r="M4" s="220" t="str">
        <f>F10</f>
        <v/>
      </c>
      <c r="N4" s="220" t="s">
        <v>16</v>
      </c>
      <c r="O4" s="220" t="str">
        <f>D10</f>
        <v/>
      </c>
      <c r="P4" s="217">
        <f>F12</f>
        <v>9</v>
      </c>
      <c r="Q4" s="220" t="s">
        <v>16</v>
      </c>
      <c r="R4" s="221">
        <f>D12</f>
        <v>0</v>
      </c>
      <c r="S4" s="273"/>
      <c r="T4" s="327"/>
      <c r="U4" s="328"/>
      <c r="V4" s="249"/>
      <c r="W4" s="249"/>
      <c r="X4" s="249"/>
      <c r="Y4" s="249"/>
      <c r="Z4" s="249"/>
      <c r="AA4" s="249"/>
      <c r="AB4" s="249"/>
      <c r="AC4" s="256"/>
      <c r="AD4" s="251"/>
      <c r="AE4" s="255">
        <f>10000*V4+100*AC4+Y4</f>
        <v>0</v>
      </c>
      <c r="AF4" s="18"/>
      <c r="AG4" s="328">
        <v>1</v>
      </c>
      <c r="AH4" s="330" t="str">
        <f>B4</f>
        <v>八ヶ岳グランデ</v>
      </c>
      <c r="AI4" s="331"/>
      <c r="AJ4" s="267"/>
      <c r="AK4" s="268"/>
      <c r="AL4" s="269"/>
      <c r="AM4" s="217">
        <f>AL6</f>
        <v>0</v>
      </c>
      <c r="AN4" s="220" t="s">
        <v>16</v>
      </c>
      <c r="AO4" s="220">
        <f>AJ6</f>
        <v>0</v>
      </c>
      <c r="AP4" s="217">
        <f>AL8</f>
        <v>0</v>
      </c>
      <c r="AQ4" s="220" t="s">
        <v>14</v>
      </c>
      <c r="AR4" s="221">
        <f>AJ8</f>
        <v>0</v>
      </c>
      <c r="AS4" s="220">
        <f>AL10</f>
        <v>0</v>
      </c>
      <c r="AT4" s="220" t="s">
        <v>16</v>
      </c>
      <c r="AU4" s="220">
        <f>AJ10</f>
        <v>0</v>
      </c>
      <c r="AV4" s="217">
        <f>AL12</f>
        <v>0</v>
      </c>
      <c r="AW4" s="220" t="s">
        <v>16</v>
      </c>
      <c r="AX4" s="221">
        <f>AJ12</f>
        <v>0</v>
      </c>
      <c r="AY4" s="273"/>
      <c r="AZ4" s="327"/>
      <c r="BA4" s="328"/>
      <c r="BB4" s="249">
        <f>(COUNTIF(AJ5:AX5,"○")*3)+(COUNTIF(AJ5:AX5,"△")*1)</f>
        <v>4</v>
      </c>
      <c r="BC4" s="249"/>
      <c r="BD4" s="249"/>
      <c r="BE4" s="249">
        <f>SUM(AL4:AL13)</f>
        <v>0</v>
      </c>
      <c r="BF4" s="249"/>
      <c r="BG4" s="249">
        <f>SUM(AJ4:AJ13)</f>
        <v>0</v>
      </c>
      <c r="BH4" s="249"/>
      <c r="BI4" s="256">
        <f>BE4-BG4</f>
        <v>0</v>
      </c>
      <c r="BJ4" s="251">
        <f>RANK(BN5,$BN$5:$BN$13)</f>
        <v>1</v>
      </c>
      <c r="BK4" s="326"/>
    </row>
    <row r="5" spans="1:66" ht="17.100000000000001" customHeight="1" x14ac:dyDescent="0.25">
      <c r="A5" s="262"/>
      <c r="B5" s="265"/>
      <c r="C5" s="266"/>
      <c r="D5" s="270"/>
      <c r="E5" s="271"/>
      <c r="F5" s="272"/>
      <c r="G5" s="258" t="str">
        <f>IF(G4="","",IF(G4-I4&gt;0,"○",IF(G4-I4=0,"△","●")))</f>
        <v>△</v>
      </c>
      <c r="H5" s="259"/>
      <c r="I5" s="260"/>
      <c r="J5" s="258" t="str">
        <f>IF(J4="","",IF(J4-L4&gt;0,"○",IF(J4-L4=0,"△","●")))</f>
        <v/>
      </c>
      <c r="K5" s="259"/>
      <c r="L5" s="260"/>
      <c r="M5" s="258" t="str">
        <f>IF(M4="","",IF(M4-O4&gt;0,"○",IF(M4-O4=0,"△","●")))</f>
        <v/>
      </c>
      <c r="N5" s="259"/>
      <c r="O5" s="260"/>
      <c r="P5" s="258" t="str">
        <f>IF(P4="","",IF(P4-R4&gt;0,"○",IF(P4-R4=0,"△","●")))</f>
        <v>○</v>
      </c>
      <c r="Q5" s="259"/>
      <c r="R5" s="259"/>
      <c r="S5" s="258"/>
      <c r="T5" s="259"/>
      <c r="U5" s="260"/>
      <c r="V5" s="249"/>
      <c r="W5" s="249"/>
      <c r="X5" s="249"/>
      <c r="Y5" s="249"/>
      <c r="Z5" s="249"/>
      <c r="AA5" s="249"/>
      <c r="AB5" s="249"/>
      <c r="AC5" s="257"/>
      <c r="AD5" s="251"/>
      <c r="AE5" s="255"/>
      <c r="AF5" s="18"/>
      <c r="AG5" s="260"/>
      <c r="AH5" s="332"/>
      <c r="AI5" s="333"/>
      <c r="AJ5" s="270"/>
      <c r="AK5" s="271"/>
      <c r="AL5" s="272"/>
      <c r="AM5" s="258" t="str">
        <f>IF(AM4="","",IF(AM4-AO4&gt;0,"○",IF(AM4-AO4=0,"△","●")))</f>
        <v>△</v>
      </c>
      <c r="AN5" s="259"/>
      <c r="AO5" s="260"/>
      <c r="AP5" s="258" t="str">
        <f>IF(AP4="","",IF(AP4-AR4&gt;0,"○",IF(AP4-AR4=0,"△","●")))</f>
        <v>△</v>
      </c>
      <c r="AQ5" s="259"/>
      <c r="AR5" s="260"/>
      <c r="AS5" s="258" t="str">
        <f>IF(AS4="","",IF(AS4-AU4&gt;0,"○",IF(AS4-AU4=0,"△","●")))</f>
        <v>△</v>
      </c>
      <c r="AT5" s="259"/>
      <c r="AU5" s="260"/>
      <c r="AV5" s="258" t="str">
        <f>IF(AV4="","",IF(AV4-AX4&gt;0,"○",IF(AV4-AX4=0,"△","●")))</f>
        <v>△</v>
      </c>
      <c r="AW5" s="259"/>
      <c r="AX5" s="259"/>
      <c r="AY5" s="258"/>
      <c r="AZ5" s="259"/>
      <c r="BA5" s="260"/>
      <c r="BB5" s="249"/>
      <c r="BC5" s="249"/>
      <c r="BD5" s="249"/>
      <c r="BE5" s="249"/>
      <c r="BF5" s="249"/>
      <c r="BG5" s="249"/>
      <c r="BH5" s="249"/>
      <c r="BI5" s="257"/>
      <c r="BJ5" s="251"/>
      <c r="BK5" s="329"/>
      <c r="BN5" s="39">
        <f>(BB4*1000)+(BI4*100)+BE4</f>
        <v>4000</v>
      </c>
    </row>
    <row r="6" spans="1:66" ht="17.100000000000001" customHeight="1" x14ac:dyDescent="0.25">
      <c r="A6" s="249">
        <v>2</v>
      </c>
      <c r="B6" s="334" t="s">
        <v>47</v>
      </c>
      <c r="C6" s="279"/>
      <c r="D6" s="3">
        <f>P23</f>
        <v>1</v>
      </c>
      <c r="E6" s="4" t="s">
        <v>16</v>
      </c>
      <c r="F6" s="5">
        <f>I23</f>
        <v>1</v>
      </c>
      <c r="G6" s="267"/>
      <c r="H6" s="268"/>
      <c r="I6" s="269"/>
      <c r="J6" s="217" t="str">
        <f>I8</f>
        <v/>
      </c>
      <c r="K6" s="220" t="s">
        <v>14</v>
      </c>
      <c r="L6" s="221" t="str">
        <f>G8</f>
        <v/>
      </c>
      <c r="M6" s="220">
        <f>I10</f>
        <v>6</v>
      </c>
      <c r="N6" s="220" t="s">
        <v>14</v>
      </c>
      <c r="O6" s="220">
        <f>G10</f>
        <v>0</v>
      </c>
      <c r="P6" s="217" t="str">
        <f>I12</f>
        <v/>
      </c>
      <c r="Q6" s="220" t="s">
        <v>14</v>
      </c>
      <c r="R6" s="221" t="str">
        <f>G12</f>
        <v/>
      </c>
      <c r="S6" s="40"/>
      <c r="T6" s="41"/>
      <c r="U6" s="38"/>
      <c r="V6" s="249"/>
      <c r="W6" s="249"/>
      <c r="X6" s="249"/>
      <c r="Y6" s="249"/>
      <c r="Z6" s="249"/>
      <c r="AA6" s="249"/>
      <c r="AB6" s="249"/>
      <c r="AC6" s="256"/>
      <c r="AD6" s="251"/>
      <c r="AE6" s="255">
        <f t="shared" ref="AE6" si="0">10000*V6+100*AC6+Y6</f>
        <v>0</v>
      </c>
      <c r="AF6" s="18"/>
      <c r="AG6" s="339">
        <v>2</v>
      </c>
      <c r="AH6" s="330" t="str">
        <f>B6</f>
        <v>エルドラードFC</v>
      </c>
      <c r="AI6" s="331"/>
      <c r="AJ6" s="3">
        <f>AV23</f>
        <v>0</v>
      </c>
      <c r="AK6" s="4" t="s">
        <v>16</v>
      </c>
      <c r="AL6" s="5">
        <f>AO23</f>
        <v>0</v>
      </c>
      <c r="AM6" s="267"/>
      <c r="AN6" s="268"/>
      <c r="AO6" s="269"/>
      <c r="AP6" s="217">
        <f>AO8</f>
        <v>0</v>
      </c>
      <c r="AQ6" s="220" t="s">
        <v>14</v>
      </c>
      <c r="AR6" s="221">
        <f>AM8</f>
        <v>0</v>
      </c>
      <c r="AS6" s="220">
        <f>AO10</f>
        <v>0</v>
      </c>
      <c r="AT6" s="220" t="s">
        <v>14</v>
      </c>
      <c r="AU6" s="220">
        <f>AM10</f>
        <v>0</v>
      </c>
      <c r="AV6" s="217">
        <f>AO12</f>
        <v>0</v>
      </c>
      <c r="AW6" s="220" t="s">
        <v>14</v>
      </c>
      <c r="AX6" s="221">
        <f>AM12</f>
        <v>0</v>
      </c>
      <c r="AY6" s="40"/>
      <c r="AZ6" s="41"/>
      <c r="BA6" s="38"/>
      <c r="BB6" s="249">
        <f>(COUNTIF(AJ7:AX7,"○")*3)+(COUNTIF(AJ7:AX7,"△")*1)</f>
        <v>4</v>
      </c>
      <c r="BC6" s="249"/>
      <c r="BD6" s="249"/>
      <c r="BE6" s="249">
        <f>SUM(AO4:AO13)</f>
        <v>0</v>
      </c>
      <c r="BF6" s="249"/>
      <c r="BG6" s="249">
        <f>SUM(AM4:AM13)</f>
        <v>0</v>
      </c>
      <c r="BH6" s="249"/>
      <c r="BI6" s="256">
        <f>BE6-BG6</f>
        <v>0</v>
      </c>
      <c r="BJ6" s="251">
        <f>RANK(BN7,$BN$5:$BN$13)</f>
        <v>1</v>
      </c>
      <c r="BK6" s="326"/>
    </row>
    <row r="7" spans="1:66" ht="17.100000000000001" customHeight="1" x14ac:dyDescent="0.25">
      <c r="A7" s="249"/>
      <c r="B7" s="335"/>
      <c r="C7" s="281"/>
      <c r="D7" s="274" t="str">
        <f>IF(D6="","",IF(D6-F6&gt;0,"○",IF(D6-F6=0,"△","●")))</f>
        <v>△</v>
      </c>
      <c r="E7" s="275"/>
      <c r="F7" s="276"/>
      <c r="G7" s="270"/>
      <c r="H7" s="271"/>
      <c r="I7" s="272"/>
      <c r="J7" s="258" t="str">
        <f>IF(J6="","",IF(J6-L6&gt;0,"○",IF(J6-L6=0,"△","●")))</f>
        <v/>
      </c>
      <c r="K7" s="259"/>
      <c r="L7" s="260"/>
      <c r="M7" s="258" t="str">
        <f>IF(M6="","",IF(M6-O6&gt;0,"○",IF(M6-O6=0,"△","●")))</f>
        <v>○</v>
      </c>
      <c r="N7" s="259"/>
      <c r="O7" s="260"/>
      <c r="P7" s="258" t="str">
        <f>IF(P6="","",IF(P6-R6&gt;0,"○",IF(P6-R6=0,"△","●")))</f>
        <v/>
      </c>
      <c r="Q7" s="259"/>
      <c r="R7" s="259"/>
      <c r="S7" s="336"/>
      <c r="T7" s="337"/>
      <c r="U7" s="338"/>
      <c r="V7" s="249"/>
      <c r="W7" s="249"/>
      <c r="X7" s="249"/>
      <c r="Y7" s="249"/>
      <c r="Z7" s="249"/>
      <c r="AA7" s="249"/>
      <c r="AB7" s="249"/>
      <c r="AC7" s="257"/>
      <c r="AD7" s="251"/>
      <c r="AE7" s="255"/>
      <c r="AF7" s="18"/>
      <c r="AG7" s="339"/>
      <c r="AH7" s="332"/>
      <c r="AI7" s="333"/>
      <c r="AJ7" s="274" t="str">
        <f>IF(AJ6="","",IF(AJ6-AL6&gt;0,"○",IF(AJ6-AL6=0,"△","●")))</f>
        <v>△</v>
      </c>
      <c r="AK7" s="275"/>
      <c r="AL7" s="276"/>
      <c r="AM7" s="270"/>
      <c r="AN7" s="271"/>
      <c r="AO7" s="272"/>
      <c r="AP7" s="258" t="str">
        <f>IF(AP6="","",IF(AP6-AR6&gt;0,"○",IF(AP6-AR6=0,"△","●")))</f>
        <v>△</v>
      </c>
      <c r="AQ7" s="259"/>
      <c r="AR7" s="260"/>
      <c r="AS7" s="258" t="str">
        <f>IF(AS6="","",IF(AS6-AU6&gt;0,"○",IF(AS6-AU6=0,"△","●")))</f>
        <v>△</v>
      </c>
      <c r="AT7" s="259"/>
      <c r="AU7" s="260"/>
      <c r="AV7" s="258" t="str">
        <f>IF(AV6="","",IF(AV6-AX6&gt;0,"○",IF(AV6-AX6=0,"△","●")))</f>
        <v>△</v>
      </c>
      <c r="AW7" s="259"/>
      <c r="AX7" s="259"/>
      <c r="AY7" s="336"/>
      <c r="AZ7" s="337"/>
      <c r="BA7" s="338"/>
      <c r="BB7" s="249"/>
      <c r="BC7" s="249"/>
      <c r="BD7" s="249"/>
      <c r="BE7" s="249"/>
      <c r="BF7" s="249"/>
      <c r="BG7" s="249"/>
      <c r="BH7" s="249"/>
      <c r="BI7" s="257"/>
      <c r="BJ7" s="251"/>
      <c r="BK7" s="329"/>
      <c r="BN7" s="39">
        <f>(BB6*1000)+(BI6*100)+BE6</f>
        <v>4000</v>
      </c>
    </row>
    <row r="8" spans="1:66" ht="17.100000000000001" customHeight="1" x14ac:dyDescent="0.25">
      <c r="A8" s="261">
        <v>3</v>
      </c>
      <c r="B8" s="263" t="s">
        <v>179</v>
      </c>
      <c r="C8" s="264"/>
      <c r="D8" s="3" t="str">
        <f>P37</f>
        <v/>
      </c>
      <c r="E8" s="4" t="s">
        <v>16</v>
      </c>
      <c r="F8" s="5" t="str">
        <f>I37</f>
        <v/>
      </c>
      <c r="G8" s="4" t="str">
        <f>P43</f>
        <v/>
      </c>
      <c r="H8" s="4" t="s">
        <v>16</v>
      </c>
      <c r="I8" s="5" t="str">
        <f>I43</f>
        <v/>
      </c>
      <c r="J8" s="267"/>
      <c r="K8" s="268"/>
      <c r="L8" s="269"/>
      <c r="M8" s="217">
        <f>L10</f>
        <v>0</v>
      </c>
      <c r="N8" s="220" t="s">
        <v>14</v>
      </c>
      <c r="O8" s="221">
        <f>J10</f>
        <v>0</v>
      </c>
      <c r="P8" s="220">
        <f>L12</f>
        <v>14</v>
      </c>
      <c r="Q8" s="220" t="s">
        <v>14</v>
      </c>
      <c r="R8" s="221">
        <f>J12</f>
        <v>0</v>
      </c>
      <c r="S8" s="40"/>
      <c r="T8" s="41"/>
      <c r="U8" s="38"/>
      <c r="V8" s="249"/>
      <c r="W8" s="249"/>
      <c r="X8" s="249"/>
      <c r="Y8" s="249"/>
      <c r="Z8" s="249"/>
      <c r="AA8" s="249"/>
      <c r="AB8" s="249"/>
      <c r="AC8" s="256"/>
      <c r="AD8" s="251"/>
      <c r="AE8" s="255">
        <f t="shared" ref="AE8" si="1">10000*V8+100*AC8+Y8</f>
        <v>0</v>
      </c>
      <c r="AF8" s="18"/>
      <c r="AG8" s="328">
        <v>3</v>
      </c>
      <c r="AH8" s="330" t="str">
        <f>B8</f>
        <v>FCレックス</v>
      </c>
      <c r="AI8" s="331"/>
      <c r="AJ8" s="3">
        <f>AV37</f>
        <v>0</v>
      </c>
      <c r="AK8" s="4" t="s">
        <v>16</v>
      </c>
      <c r="AL8" s="5">
        <f>AO37</f>
        <v>0</v>
      </c>
      <c r="AM8" s="4">
        <f>AV27</f>
        <v>0</v>
      </c>
      <c r="AN8" s="4" t="s">
        <v>16</v>
      </c>
      <c r="AO8" s="5">
        <f>AO27</f>
        <v>0</v>
      </c>
      <c r="AP8" s="267"/>
      <c r="AQ8" s="268"/>
      <c r="AR8" s="269"/>
      <c r="AS8" s="217">
        <f>AR10</f>
        <v>0</v>
      </c>
      <c r="AT8" s="220" t="s">
        <v>14</v>
      </c>
      <c r="AU8" s="221">
        <f>AP10</f>
        <v>0</v>
      </c>
      <c r="AV8" s="220">
        <f>AR12</f>
        <v>0</v>
      </c>
      <c r="AW8" s="220" t="s">
        <v>14</v>
      </c>
      <c r="AX8" s="221">
        <f>AP12</f>
        <v>0</v>
      </c>
      <c r="AY8" s="40"/>
      <c r="AZ8" s="41"/>
      <c r="BA8" s="38"/>
      <c r="BB8" s="249">
        <f>(COUNTIF(AJ9:AX9,"○")*3)+(COUNTIF(AJ9:AX9,"△")*1)</f>
        <v>4</v>
      </c>
      <c r="BC8" s="249"/>
      <c r="BD8" s="249"/>
      <c r="BE8" s="249">
        <f>SUM(AR4:AR13)</f>
        <v>0</v>
      </c>
      <c r="BF8" s="249"/>
      <c r="BG8" s="249">
        <f>SUM(AP4:AP13)</f>
        <v>0</v>
      </c>
      <c r="BH8" s="249"/>
      <c r="BI8" s="256">
        <f>BE8-BG8</f>
        <v>0</v>
      </c>
      <c r="BJ8" s="251">
        <f>RANK(BN9,$BN$5:$BN$13)</f>
        <v>1</v>
      </c>
      <c r="BK8" s="326"/>
    </row>
    <row r="9" spans="1:66" ht="17.100000000000001" customHeight="1" x14ac:dyDescent="0.25">
      <c r="A9" s="262"/>
      <c r="B9" s="265"/>
      <c r="C9" s="266"/>
      <c r="D9" s="274" t="str">
        <f>IF(D8="","",IF(D8-F8&gt;0,"○",IF(D8-F8=0,"△","●")))</f>
        <v/>
      </c>
      <c r="E9" s="275"/>
      <c r="F9" s="276"/>
      <c r="G9" s="274" t="str">
        <f>IF(G8="","",IF(G8-I8&gt;0,"○",IF(G8-I8=0,"△","●")))</f>
        <v/>
      </c>
      <c r="H9" s="275"/>
      <c r="I9" s="276"/>
      <c r="J9" s="270"/>
      <c r="K9" s="271"/>
      <c r="L9" s="272"/>
      <c r="M9" s="258" t="str">
        <f>IF(M8="","",IF(M8-O8&gt;0,"○",IF(M8-O8=0,"△","●")))</f>
        <v>△</v>
      </c>
      <c r="N9" s="259"/>
      <c r="O9" s="260"/>
      <c r="P9" s="258" t="str">
        <f>IF(P8="","",IF(P8-R8&gt;0,"○",IF(P8-R8=0,"△","●")))</f>
        <v>○</v>
      </c>
      <c r="Q9" s="259"/>
      <c r="R9" s="259"/>
      <c r="S9" s="336"/>
      <c r="T9" s="337"/>
      <c r="U9" s="338"/>
      <c r="V9" s="249"/>
      <c r="W9" s="249"/>
      <c r="X9" s="249"/>
      <c r="Y9" s="249"/>
      <c r="Z9" s="249"/>
      <c r="AA9" s="249"/>
      <c r="AB9" s="249"/>
      <c r="AC9" s="257"/>
      <c r="AD9" s="251"/>
      <c r="AE9" s="255"/>
      <c r="AF9" s="18"/>
      <c r="AG9" s="260"/>
      <c r="AH9" s="332"/>
      <c r="AI9" s="333"/>
      <c r="AJ9" s="274" t="str">
        <f>IF(AJ8="","",IF(AJ8-AL8&gt;0,"○",IF(AJ8-AL8=0,"△","●")))</f>
        <v>△</v>
      </c>
      <c r="AK9" s="275"/>
      <c r="AL9" s="276"/>
      <c r="AM9" s="274" t="str">
        <f>IF(AM8="","",IF(AM8-AO8&gt;0,"○",IF(AM8-AO8=0,"△","●")))</f>
        <v>△</v>
      </c>
      <c r="AN9" s="275"/>
      <c r="AO9" s="276"/>
      <c r="AP9" s="270"/>
      <c r="AQ9" s="271"/>
      <c r="AR9" s="272"/>
      <c r="AS9" s="258" t="str">
        <f>IF(AS8="","",IF(AS8-AU8&gt;0,"○",IF(AS8-AU8=0,"△","●")))</f>
        <v>△</v>
      </c>
      <c r="AT9" s="259"/>
      <c r="AU9" s="260"/>
      <c r="AV9" s="258" t="str">
        <f>IF(AV8="","",IF(AV8-AX8&gt;0,"○",IF(AV8-AX8=0,"△","●")))</f>
        <v>△</v>
      </c>
      <c r="AW9" s="259"/>
      <c r="AX9" s="259"/>
      <c r="AY9" s="336"/>
      <c r="AZ9" s="337"/>
      <c r="BA9" s="338"/>
      <c r="BB9" s="249"/>
      <c r="BC9" s="249"/>
      <c r="BD9" s="249"/>
      <c r="BE9" s="249"/>
      <c r="BF9" s="249"/>
      <c r="BG9" s="249"/>
      <c r="BH9" s="249"/>
      <c r="BI9" s="257"/>
      <c r="BJ9" s="251"/>
      <c r="BK9" s="329"/>
      <c r="BN9" s="39">
        <f>(BB8*1000)+(BI8*100)+BE8</f>
        <v>4000</v>
      </c>
    </row>
    <row r="10" spans="1:66" ht="17.100000000000001" customHeight="1" x14ac:dyDescent="0.25">
      <c r="A10" s="249">
        <v>4</v>
      </c>
      <c r="B10" s="263" t="s">
        <v>180</v>
      </c>
      <c r="C10" s="264"/>
      <c r="D10" s="3" t="str">
        <f>P41</f>
        <v/>
      </c>
      <c r="E10" s="4" t="s">
        <v>14</v>
      </c>
      <c r="F10" s="5" t="str">
        <f>I41</f>
        <v/>
      </c>
      <c r="G10" s="4">
        <f>P29</f>
        <v>0</v>
      </c>
      <c r="H10" s="4" t="s">
        <v>16</v>
      </c>
      <c r="I10" s="4">
        <f>I29</f>
        <v>6</v>
      </c>
      <c r="J10" s="3">
        <f>P25</f>
        <v>0</v>
      </c>
      <c r="K10" s="4" t="s">
        <v>16</v>
      </c>
      <c r="L10" s="5">
        <f>I25</f>
        <v>0</v>
      </c>
      <c r="M10" s="267"/>
      <c r="N10" s="268"/>
      <c r="O10" s="269"/>
      <c r="P10" s="217" t="str">
        <f>O12</f>
        <v/>
      </c>
      <c r="Q10" s="220" t="s">
        <v>14</v>
      </c>
      <c r="R10" s="220" t="str">
        <f>M12</f>
        <v/>
      </c>
      <c r="S10" s="40"/>
      <c r="T10" s="41"/>
      <c r="U10" s="38"/>
      <c r="V10" s="249"/>
      <c r="W10" s="249"/>
      <c r="X10" s="249"/>
      <c r="Y10" s="249"/>
      <c r="Z10" s="249"/>
      <c r="AA10" s="249"/>
      <c r="AB10" s="249"/>
      <c r="AC10" s="256"/>
      <c r="AD10" s="251"/>
      <c r="AE10" s="255">
        <f t="shared" ref="AE10" si="2">10000*V10+100*AC10+Y10</f>
        <v>0</v>
      </c>
      <c r="AF10" s="18"/>
      <c r="AG10" s="339">
        <v>4</v>
      </c>
      <c r="AH10" s="330" t="str">
        <f>B10</f>
        <v>勝沼SSS</v>
      </c>
      <c r="AI10" s="331"/>
      <c r="AJ10" s="3">
        <f>AV29</f>
        <v>0</v>
      </c>
      <c r="AK10" s="4" t="s">
        <v>14</v>
      </c>
      <c r="AL10" s="5">
        <f>AO29</f>
        <v>0</v>
      </c>
      <c r="AM10" s="4">
        <f>AV35</f>
        <v>0</v>
      </c>
      <c r="AN10" s="4" t="s">
        <v>16</v>
      </c>
      <c r="AO10" s="4">
        <f>AO35</f>
        <v>0</v>
      </c>
      <c r="AP10" s="3">
        <f>AV41</f>
        <v>0</v>
      </c>
      <c r="AQ10" s="4" t="s">
        <v>16</v>
      </c>
      <c r="AR10" s="5">
        <f>AO41</f>
        <v>0</v>
      </c>
      <c r="AS10" s="267"/>
      <c r="AT10" s="268"/>
      <c r="AU10" s="269"/>
      <c r="AV10" s="217">
        <f>AU12</f>
        <v>0</v>
      </c>
      <c r="AW10" s="220" t="s">
        <v>14</v>
      </c>
      <c r="AX10" s="220">
        <f>AS12</f>
        <v>0</v>
      </c>
      <c r="AY10" s="40"/>
      <c r="AZ10" s="41"/>
      <c r="BA10" s="38"/>
      <c r="BB10" s="249">
        <f>(COUNTIF(AJ11:AX11,"○")*3)+(COUNTIF(AJ11:AX11,"△")*1)</f>
        <v>4</v>
      </c>
      <c r="BC10" s="249"/>
      <c r="BD10" s="249"/>
      <c r="BE10" s="249">
        <f>SUM(AU4:AU13)</f>
        <v>0</v>
      </c>
      <c r="BF10" s="249"/>
      <c r="BG10" s="249">
        <f>SUM(AS4:AS13)</f>
        <v>0</v>
      </c>
      <c r="BH10" s="249"/>
      <c r="BI10" s="256">
        <f>BE10-BG10</f>
        <v>0</v>
      </c>
      <c r="BJ10" s="251">
        <f>RANK(BN11,$BN$5:$BN$13)</f>
        <v>1</v>
      </c>
      <c r="BK10" s="326"/>
    </row>
    <row r="11" spans="1:66" ht="17.100000000000001" customHeight="1" x14ac:dyDescent="0.25">
      <c r="A11" s="249"/>
      <c r="B11" s="265"/>
      <c r="C11" s="266"/>
      <c r="D11" s="274" t="str">
        <f>IF(D10="","",IF(D10-F10&gt;0,"○",IF(D10-F10=0,"△","●")))</f>
        <v/>
      </c>
      <c r="E11" s="275"/>
      <c r="F11" s="276"/>
      <c r="G11" s="274" t="str">
        <f>IF(G10="","",IF(G10-I10&gt;0,"○",IF(G10-I10=0,"△","●")))</f>
        <v>●</v>
      </c>
      <c r="H11" s="275"/>
      <c r="I11" s="276"/>
      <c r="J11" s="274" t="str">
        <f>IF(J10="","",IF(J10-L10&gt;0,"○",IF(J10-L10=0,"△","●")))</f>
        <v>△</v>
      </c>
      <c r="K11" s="275"/>
      <c r="L11" s="276"/>
      <c r="M11" s="270"/>
      <c r="N11" s="271"/>
      <c r="O11" s="272"/>
      <c r="P11" s="258" t="str">
        <f>IF(P10="","",IF(P10-R10&gt;0,"○",IF(P10-R10=0,"△","●")))</f>
        <v/>
      </c>
      <c r="Q11" s="259"/>
      <c r="R11" s="260"/>
      <c r="S11" s="336"/>
      <c r="T11" s="337"/>
      <c r="U11" s="338"/>
      <c r="V11" s="249"/>
      <c r="W11" s="249"/>
      <c r="X11" s="249"/>
      <c r="Y11" s="249"/>
      <c r="Z11" s="249"/>
      <c r="AA11" s="249"/>
      <c r="AB11" s="249"/>
      <c r="AC11" s="257"/>
      <c r="AD11" s="251"/>
      <c r="AE11" s="255"/>
      <c r="AF11" s="18"/>
      <c r="AG11" s="339"/>
      <c r="AH11" s="332"/>
      <c r="AI11" s="333"/>
      <c r="AJ11" s="274" t="str">
        <f>IF(AJ10="","",IF(AJ10-AL10&gt;0,"○",IF(AJ10-AL10=0,"△","●")))</f>
        <v>△</v>
      </c>
      <c r="AK11" s="275"/>
      <c r="AL11" s="276"/>
      <c r="AM11" s="274" t="str">
        <f>IF(AM10="","",IF(AM10-AO10&gt;0,"○",IF(AM10-AO10=0,"△","●")))</f>
        <v>△</v>
      </c>
      <c r="AN11" s="275"/>
      <c r="AO11" s="276"/>
      <c r="AP11" s="274" t="str">
        <f>IF(AP10="","",IF(AP10-AR10&gt;0,"○",IF(AP10-AR10=0,"△","●")))</f>
        <v>△</v>
      </c>
      <c r="AQ11" s="275"/>
      <c r="AR11" s="276"/>
      <c r="AS11" s="270"/>
      <c r="AT11" s="271"/>
      <c r="AU11" s="272"/>
      <c r="AV11" s="258" t="str">
        <f>IF(AV10="","",IF(AV10-AX10&gt;0,"○",IF(AV10-AX10=0,"△","●")))</f>
        <v>△</v>
      </c>
      <c r="AW11" s="259"/>
      <c r="AX11" s="260"/>
      <c r="AY11" s="336"/>
      <c r="AZ11" s="337"/>
      <c r="BA11" s="338"/>
      <c r="BB11" s="249"/>
      <c r="BC11" s="249"/>
      <c r="BD11" s="249"/>
      <c r="BE11" s="249"/>
      <c r="BF11" s="249"/>
      <c r="BG11" s="249"/>
      <c r="BH11" s="249"/>
      <c r="BI11" s="257"/>
      <c r="BJ11" s="251"/>
      <c r="BK11" s="329"/>
      <c r="BN11" s="39">
        <f>(BB10*1000)+(BI10*100)+BE10</f>
        <v>4000</v>
      </c>
    </row>
    <row r="12" spans="1:66" ht="17.100000000000001" customHeight="1" x14ac:dyDescent="0.25">
      <c r="A12" s="261">
        <v>5</v>
      </c>
      <c r="B12" s="340" t="s">
        <v>181</v>
      </c>
      <c r="C12" s="341"/>
      <c r="D12" s="3">
        <f>P27</f>
        <v>0</v>
      </c>
      <c r="E12" s="4" t="s">
        <v>14</v>
      </c>
      <c r="F12" s="5">
        <f>I27</f>
        <v>9</v>
      </c>
      <c r="G12" s="4" t="str">
        <f>P39</f>
        <v/>
      </c>
      <c r="H12" s="4" t="s">
        <v>14</v>
      </c>
      <c r="I12" s="4" t="str">
        <f>I39</f>
        <v/>
      </c>
      <c r="J12" s="3">
        <f>P21</f>
        <v>0</v>
      </c>
      <c r="K12" s="4" t="s">
        <v>14</v>
      </c>
      <c r="L12" s="5">
        <f>I21</f>
        <v>14</v>
      </c>
      <c r="M12" s="4" t="str">
        <f>P35</f>
        <v/>
      </c>
      <c r="N12" s="4" t="s">
        <v>14</v>
      </c>
      <c r="O12" s="5" t="str">
        <f>I35</f>
        <v/>
      </c>
      <c r="P12" s="267"/>
      <c r="Q12" s="268"/>
      <c r="R12" s="269"/>
      <c r="S12" s="40"/>
      <c r="T12" s="41"/>
      <c r="U12" s="38"/>
      <c r="V12" s="249"/>
      <c r="W12" s="249"/>
      <c r="X12" s="249"/>
      <c r="Y12" s="249"/>
      <c r="Z12" s="249"/>
      <c r="AA12" s="249"/>
      <c r="AB12" s="249"/>
      <c r="AC12" s="256"/>
      <c r="AD12" s="251"/>
      <c r="AE12" s="255">
        <f t="shared" ref="AE12" si="3">10000*V12+100*AC12+Y12</f>
        <v>0</v>
      </c>
      <c r="AF12" s="18"/>
      <c r="AG12" s="328">
        <v>5</v>
      </c>
      <c r="AH12" s="330" t="str">
        <f>B12</f>
        <v>身延ユナイテッド</v>
      </c>
      <c r="AI12" s="331"/>
      <c r="AJ12" s="3">
        <f>AV43</f>
        <v>0</v>
      </c>
      <c r="AK12" s="4" t="s">
        <v>14</v>
      </c>
      <c r="AL12" s="5">
        <f>AO43</f>
        <v>0</v>
      </c>
      <c r="AM12" s="4">
        <f>AV39</f>
        <v>0</v>
      </c>
      <c r="AN12" s="4" t="s">
        <v>14</v>
      </c>
      <c r="AO12" s="4">
        <f>AO39</f>
        <v>0</v>
      </c>
      <c r="AP12" s="3">
        <f>AV21</f>
        <v>0</v>
      </c>
      <c r="AQ12" s="4" t="s">
        <v>14</v>
      </c>
      <c r="AR12" s="5">
        <f>AO21</f>
        <v>0</v>
      </c>
      <c r="AS12" s="4">
        <f>AV25</f>
        <v>0</v>
      </c>
      <c r="AT12" s="4" t="s">
        <v>14</v>
      </c>
      <c r="AU12" s="5">
        <f>AO25</f>
        <v>0</v>
      </c>
      <c r="AV12" s="267"/>
      <c r="AW12" s="268"/>
      <c r="AX12" s="269"/>
      <c r="AY12" s="40"/>
      <c r="AZ12" s="41"/>
      <c r="BA12" s="38"/>
      <c r="BB12" s="249">
        <f>(COUNTIF(AJ13:AX13,"○")*3)+(COUNTIF(AJ13:AX13,"△")*1)</f>
        <v>4</v>
      </c>
      <c r="BC12" s="249"/>
      <c r="BD12" s="249"/>
      <c r="BE12" s="249">
        <f>SUM(AX4:AX13)</f>
        <v>0</v>
      </c>
      <c r="BF12" s="249"/>
      <c r="BG12" s="249">
        <f>SUM(AV4:AV13)</f>
        <v>0</v>
      </c>
      <c r="BH12" s="249"/>
      <c r="BI12" s="256">
        <f>BE12-BG12</f>
        <v>0</v>
      </c>
      <c r="BJ12" s="251">
        <f>RANK(BN13,$BN$5:$BN$13)</f>
        <v>1</v>
      </c>
      <c r="BK12" s="326"/>
    </row>
    <row r="13" spans="1:66" ht="17.100000000000001" customHeight="1" x14ac:dyDescent="0.25">
      <c r="A13" s="262"/>
      <c r="B13" s="283"/>
      <c r="C13" s="266"/>
      <c r="D13" s="274" t="str">
        <f>IF(D12="","",IF(D12-F12&gt;0,"○",IF(D12-F12=0,"△","●")))</f>
        <v>●</v>
      </c>
      <c r="E13" s="275"/>
      <c r="F13" s="276"/>
      <c r="G13" s="274" t="str">
        <f>IF(G12="","",IF(G12-I12&gt;0,"○",IF(G12-I12=0,"△","●")))</f>
        <v/>
      </c>
      <c r="H13" s="275"/>
      <c r="I13" s="276"/>
      <c r="J13" s="274" t="str">
        <f>IF(J12="","",IF(J12-L12&gt;0,"○",IF(J12-L12=0,"△","●")))</f>
        <v>●</v>
      </c>
      <c r="K13" s="275"/>
      <c r="L13" s="276"/>
      <c r="M13" s="274" t="str">
        <f>IF(M12="","",IF(M12-O12&gt;0,"○",IF(M12-O12=0,"△","●")))</f>
        <v/>
      </c>
      <c r="N13" s="275"/>
      <c r="O13" s="276"/>
      <c r="P13" s="270"/>
      <c r="Q13" s="271"/>
      <c r="R13" s="272"/>
      <c r="S13" s="336"/>
      <c r="T13" s="337"/>
      <c r="U13" s="338"/>
      <c r="V13" s="249"/>
      <c r="W13" s="249"/>
      <c r="X13" s="249"/>
      <c r="Y13" s="249"/>
      <c r="Z13" s="249"/>
      <c r="AA13" s="249"/>
      <c r="AB13" s="249"/>
      <c r="AC13" s="257"/>
      <c r="AD13" s="251"/>
      <c r="AE13" s="255"/>
      <c r="AF13" s="18"/>
      <c r="AG13" s="260"/>
      <c r="AH13" s="332"/>
      <c r="AI13" s="333"/>
      <c r="AJ13" s="274" t="str">
        <f>IF(AJ12="","",IF(AJ12-AL12&gt;0,"○",IF(AJ12-AL12=0,"△","●")))</f>
        <v>△</v>
      </c>
      <c r="AK13" s="275"/>
      <c r="AL13" s="276"/>
      <c r="AM13" s="274" t="str">
        <f>IF(AM12="","",IF(AM12-AO12&gt;0,"○",IF(AM12-AO12=0,"△","●")))</f>
        <v>△</v>
      </c>
      <c r="AN13" s="275"/>
      <c r="AO13" s="276"/>
      <c r="AP13" s="274" t="str">
        <f>IF(AP12="","",IF(AP12-AR12&gt;0,"○",IF(AP12-AR12=0,"△","●")))</f>
        <v>△</v>
      </c>
      <c r="AQ13" s="275"/>
      <c r="AR13" s="276"/>
      <c r="AS13" s="274" t="str">
        <f>IF(AS12="","",IF(AS12-AU12&gt;0,"○",IF(AS12-AU12=0,"△","●")))</f>
        <v>△</v>
      </c>
      <c r="AT13" s="275"/>
      <c r="AU13" s="276"/>
      <c r="AV13" s="270"/>
      <c r="AW13" s="271"/>
      <c r="AX13" s="272"/>
      <c r="AY13" s="336"/>
      <c r="AZ13" s="337"/>
      <c r="BA13" s="338"/>
      <c r="BB13" s="249"/>
      <c r="BC13" s="249"/>
      <c r="BD13" s="249"/>
      <c r="BE13" s="249"/>
      <c r="BF13" s="249"/>
      <c r="BG13" s="249"/>
      <c r="BH13" s="249"/>
      <c r="BI13" s="257"/>
      <c r="BJ13" s="251"/>
      <c r="BK13" s="329"/>
      <c r="BN13" s="39">
        <f>(BB12*1000)+(BI12*100)+BE12</f>
        <v>4000</v>
      </c>
    </row>
    <row r="14" spans="1:66" ht="17.100000000000001" customHeight="1" x14ac:dyDescent="0.25">
      <c r="A14" s="222"/>
      <c r="B14" s="222"/>
      <c r="C14" s="2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28"/>
      <c r="T14" s="28"/>
      <c r="U14" s="28"/>
      <c r="V14" s="219"/>
      <c r="W14" s="219"/>
      <c r="X14" s="219"/>
      <c r="Y14" s="219"/>
      <c r="Z14" s="219"/>
      <c r="AA14" s="219"/>
      <c r="AB14" s="219"/>
      <c r="AC14" s="46">
        <f>SUM(AC4:AC13)</f>
        <v>0</v>
      </c>
      <c r="AD14" s="18"/>
      <c r="AE14" s="18"/>
      <c r="AF14" s="18"/>
      <c r="AG14" s="222"/>
      <c r="AH14" s="222"/>
      <c r="AI14" s="222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28"/>
      <c r="AZ14" s="28"/>
      <c r="BA14" s="28"/>
      <c r="BB14" s="219"/>
      <c r="BC14" s="219"/>
      <c r="BD14" s="219"/>
      <c r="BE14" s="219"/>
      <c r="BF14" s="219"/>
      <c r="BG14" s="219"/>
      <c r="BH14" s="219"/>
      <c r="BI14" s="219"/>
      <c r="BJ14" s="18"/>
      <c r="BK14" s="222"/>
      <c r="BN14" s="39"/>
    </row>
    <row r="15" spans="1:66" ht="17.100000000000001" customHeight="1" thickBot="1" x14ac:dyDescent="0.3">
      <c r="A15" s="222"/>
      <c r="B15" s="28"/>
      <c r="C15" s="227" t="s">
        <v>177</v>
      </c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19"/>
      <c r="X15" s="219"/>
      <c r="Y15" s="219"/>
      <c r="Z15" s="219"/>
      <c r="AA15" s="219"/>
      <c r="AB15" s="219"/>
      <c r="AC15" s="46"/>
      <c r="AD15" s="18"/>
      <c r="AE15" s="18"/>
      <c r="AF15" s="18"/>
      <c r="AG15" s="222"/>
      <c r="AH15" s="222"/>
      <c r="AI15" s="222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28"/>
      <c r="AZ15" s="28"/>
      <c r="BA15" s="28"/>
      <c r="BB15" s="219"/>
      <c r="BC15" s="219"/>
      <c r="BD15" s="219"/>
      <c r="BE15" s="219"/>
      <c r="BF15" s="219"/>
      <c r="BG15" s="219"/>
      <c r="BH15" s="219"/>
      <c r="BI15" s="219"/>
      <c r="BJ15" s="18"/>
      <c r="BK15" s="222"/>
      <c r="BN15" s="39"/>
    </row>
    <row r="16" spans="1:66" ht="17.100000000000001" customHeight="1" x14ac:dyDescent="0.25">
      <c r="A16" s="222"/>
      <c r="B16" s="222"/>
      <c r="C16" s="228" t="s">
        <v>174</v>
      </c>
      <c r="D16" s="229"/>
      <c r="E16" s="232"/>
      <c r="F16" s="232"/>
      <c r="G16" s="232" t="str">
        <f>B4</f>
        <v>八ヶ岳グランデ</v>
      </c>
      <c r="H16" s="232"/>
      <c r="I16" s="232"/>
      <c r="J16" s="232"/>
      <c r="K16" s="232"/>
      <c r="L16" s="232"/>
      <c r="M16" s="232" t="str">
        <f>B6</f>
        <v>エルドラードFC</v>
      </c>
      <c r="N16" s="232"/>
      <c r="O16" s="232"/>
      <c r="P16" s="232"/>
      <c r="Q16" s="232"/>
      <c r="R16" s="232"/>
      <c r="S16" s="232" t="str">
        <f>B8</f>
        <v>FCレックス</v>
      </c>
      <c r="T16" s="232"/>
      <c r="U16" s="232"/>
      <c r="V16" s="233"/>
      <c r="W16" s="219"/>
      <c r="X16" s="219"/>
      <c r="Y16" s="219"/>
      <c r="Z16" s="219"/>
      <c r="AA16" s="219"/>
      <c r="AB16" s="219"/>
      <c r="AC16" s="46"/>
      <c r="AD16" s="18"/>
      <c r="AE16" s="18"/>
      <c r="AF16" s="18"/>
      <c r="AG16" s="222"/>
      <c r="AH16" s="222"/>
      <c r="AI16" s="222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28"/>
      <c r="AZ16" s="28"/>
      <c r="BA16" s="28"/>
      <c r="BB16" s="219"/>
      <c r="BC16" s="219"/>
      <c r="BD16" s="219"/>
      <c r="BE16" s="219"/>
      <c r="BF16" s="219"/>
      <c r="BG16" s="219"/>
      <c r="BH16" s="219"/>
      <c r="BI16" s="219"/>
      <c r="BJ16" s="18"/>
      <c r="BK16" s="222"/>
      <c r="BN16" s="39"/>
    </row>
    <row r="17" spans="1:66" ht="17.100000000000001" customHeight="1" thickBot="1" x14ac:dyDescent="0.3">
      <c r="A17" s="222"/>
      <c r="C17" s="230" t="s">
        <v>175</v>
      </c>
      <c r="D17" s="231"/>
      <c r="E17" s="234"/>
      <c r="F17" s="234"/>
      <c r="G17" s="234" t="str">
        <f>B10</f>
        <v>勝沼SSS</v>
      </c>
      <c r="H17" s="234"/>
      <c r="I17" s="234"/>
      <c r="J17" s="234"/>
      <c r="K17" s="234"/>
      <c r="L17" s="234"/>
      <c r="M17" s="234" t="str">
        <f>B12</f>
        <v>身延ユナイテッド</v>
      </c>
      <c r="N17" s="234"/>
      <c r="O17" s="234"/>
      <c r="P17" s="234"/>
      <c r="Q17" s="234"/>
      <c r="R17" s="234"/>
      <c r="S17" s="234"/>
      <c r="T17" s="234"/>
      <c r="U17" s="234"/>
      <c r="V17" s="235"/>
      <c r="W17" s="219"/>
      <c r="X17" s="219"/>
      <c r="Y17" s="219"/>
      <c r="Z17" s="219"/>
      <c r="AA17" s="219"/>
      <c r="AB17" s="219"/>
      <c r="AC17" s="46"/>
      <c r="AD17" s="18"/>
      <c r="AE17" s="18"/>
      <c r="AF17" s="18"/>
      <c r="AG17" s="222"/>
      <c r="AH17" s="222"/>
      <c r="AI17" s="222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28"/>
      <c r="AZ17" s="28"/>
      <c r="BA17" s="28"/>
      <c r="BB17" s="219"/>
      <c r="BC17" s="219"/>
      <c r="BD17" s="219"/>
      <c r="BE17" s="219"/>
      <c r="BF17" s="219"/>
      <c r="BG17" s="219"/>
      <c r="BH17" s="219"/>
      <c r="BI17" s="219"/>
      <c r="BJ17" s="18"/>
      <c r="BK17" s="222"/>
      <c r="BN17" s="39"/>
    </row>
    <row r="18" spans="1:66" ht="17.100000000000001" customHeight="1" x14ac:dyDescent="0.25">
      <c r="B18" s="222"/>
      <c r="C18" s="2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28"/>
      <c r="T18" s="28"/>
      <c r="U18" s="28"/>
      <c r="V18" s="219"/>
      <c r="W18" s="219"/>
      <c r="X18" s="219"/>
      <c r="Y18" s="219"/>
      <c r="Z18" s="219"/>
      <c r="AA18" s="219"/>
      <c r="AB18" s="219"/>
      <c r="AC18" s="219"/>
      <c r="AD18" s="18"/>
      <c r="AE18" s="18"/>
      <c r="AF18" s="18"/>
      <c r="AH18" s="222"/>
      <c r="AI18" s="222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28"/>
      <c r="AZ18" s="28"/>
      <c r="BA18" s="28"/>
      <c r="BB18" s="219"/>
      <c r="BC18" s="219"/>
      <c r="BD18" s="219"/>
      <c r="BE18" s="219"/>
      <c r="BF18" s="219"/>
      <c r="BG18" s="219"/>
      <c r="BH18" s="219"/>
      <c r="BI18" s="219"/>
      <c r="BJ18" s="18"/>
      <c r="BK18" s="222"/>
      <c r="BN18" s="39"/>
    </row>
    <row r="19" spans="1:66" ht="15.5" customHeight="1" x14ac:dyDescent="0.25">
      <c r="A19" s="356" t="s">
        <v>0</v>
      </c>
      <c r="B19" s="301">
        <v>44325</v>
      </c>
      <c r="C19" s="358"/>
      <c r="D19" s="300" t="str">
        <f>B2</f>
        <v>B</v>
      </c>
      <c r="E19" s="282"/>
      <c r="F19" s="282" t="s">
        <v>10</v>
      </c>
      <c r="G19" s="282"/>
      <c r="H19" s="282"/>
      <c r="I19" s="282" t="s">
        <v>19</v>
      </c>
      <c r="J19" s="282"/>
      <c r="K19" s="282"/>
      <c r="L19" s="282" t="s">
        <v>194</v>
      </c>
      <c r="M19" s="282"/>
      <c r="N19" s="282"/>
      <c r="O19" s="282"/>
      <c r="P19" s="282"/>
      <c r="Q19" s="282"/>
      <c r="R19" s="282"/>
      <c r="S19" s="282"/>
      <c r="T19" s="282"/>
      <c r="U19" s="282"/>
      <c r="V19" s="264"/>
      <c r="W19" s="242" t="s">
        <v>15</v>
      </c>
      <c r="X19" s="243"/>
      <c r="Y19" s="243"/>
      <c r="Z19" s="243"/>
      <c r="AA19" s="244"/>
      <c r="AB19" s="248" t="s">
        <v>2</v>
      </c>
      <c r="AC19" s="248"/>
      <c r="AD19" s="248"/>
      <c r="AE19" s="19"/>
      <c r="AF19" s="19"/>
      <c r="AG19" s="355" t="s">
        <v>0</v>
      </c>
      <c r="AH19" s="242" t="s">
        <v>1</v>
      </c>
      <c r="AI19" s="244"/>
      <c r="AJ19" s="300" t="str">
        <f>AH2</f>
        <v>B</v>
      </c>
      <c r="AK19" s="282"/>
      <c r="AL19" s="282" t="s">
        <v>10</v>
      </c>
      <c r="AM19" s="282"/>
      <c r="AN19" s="282"/>
      <c r="AO19" s="282" t="s">
        <v>19</v>
      </c>
      <c r="AP19" s="282"/>
      <c r="AQ19" s="282"/>
      <c r="AR19" s="342" t="str">
        <f>L19</f>
        <v>塩山総合G</v>
      </c>
      <c r="AS19" s="342"/>
      <c r="AT19" s="342"/>
      <c r="AU19" s="342"/>
      <c r="AV19" s="342"/>
      <c r="AW19" s="342"/>
      <c r="AX19" s="342"/>
      <c r="AY19" s="342"/>
      <c r="AZ19" s="342"/>
      <c r="BA19" s="342"/>
      <c r="BB19" s="343"/>
      <c r="BC19" s="248" t="s">
        <v>15</v>
      </c>
      <c r="BD19" s="248"/>
      <c r="BE19" s="299"/>
      <c r="BF19" s="299"/>
      <c r="BG19" s="299"/>
      <c r="BH19" s="248" t="s">
        <v>2</v>
      </c>
      <c r="BI19" s="248"/>
      <c r="BJ19" s="248"/>
    </row>
    <row r="20" spans="1:66" ht="15.5" customHeight="1" x14ac:dyDescent="0.25">
      <c r="A20" s="357"/>
      <c r="B20" s="359"/>
      <c r="C20" s="360"/>
      <c r="D20" s="265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66"/>
      <c r="W20" s="245"/>
      <c r="X20" s="246"/>
      <c r="Y20" s="246"/>
      <c r="Z20" s="246"/>
      <c r="AA20" s="247"/>
      <c r="AB20" s="248"/>
      <c r="AC20" s="248"/>
      <c r="AD20" s="248"/>
      <c r="AE20" s="19"/>
      <c r="AF20" s="19"/>
      <c r="AG20" s="355"/>
      <c r="AH20" s="245"/>
      <c r="AI20" s="247"/>
      <c r="AJ20" s="265"/>
      <c r="AK20" s="283"/>
      <c r="AL20" s="283"/>
      <c r="AM20" s="283"/>
      <c r="AN20" s="283"/>
      <c r="AO20" s="283"/>
      <c r="AP20" s="283"/>
      <c r="AQ20" s="283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5"/>
      <c r="BC20" s="248"/>
      <c r="BD20" s="248"/>
      <c r="BE20" s="299"/>
      <c r="BF20" s="299"/>
      <c r="BG20" s="299"/>
      <c r="BH20" s="248"/>
      <c r="BI20" s="248"/>
      <c r="BJ20" s="248"/>
    </row>
    <row r="21" spans="1:66" ht="15.5" customHeight="1" x14ac:dyDescent="0.3">
      <c r="A21" s="346">
        <v>1</v>
      </c>
      <c r="B21" s="287">
        <v>0.4375</v>
      </c>
      <c r="C21" s="288"/>
      <c r="D21" s="348" t="str">
        <f>B8</f>
        <v>FCレックス</v>
      </c>
      <c r="E21" s="349"/>
      <c r="F21" s="349"/>
      <c r="G21" s="349"/>
      <c r="H21" s="350"/>
      <c r="I21" s="293">
        <f>IF(L21:L22="","",(L21+L22))</f>
        <v>14</v>
      </c>
      <c r="J21" s="303"/>
      <c r="K21" s="297" t="s">
        <v>17</v>
      </c>
      <c r="L21" s="209">
        <v>5</v>
      </c>
      <c r="M21" s="209" t="s">
        <v>16</v>
      </c>
      <c r="N21" s="209">
        <v>0</v>
      </c>
      <c r="O21" s="297" t="s">
        <v>18</v>
      </c>
      <c r="P21" s="303">
        <f>IF(N21:N22="","",(N21+N22))</f>
        <v>0</v>
      </c>
      <c r="Q21" s="304"/>
      <c r="R21" s="300" t="str">
        <f>B12</f>
        <v>身延ユナイテッド</v>
      </c>
      <c r="S21" s="282"/>
      <c r="T21" s="282"/>
      <c r="U21" s="282"/>
      <c r="V21" s="264"/>
      <c r="W21" s="242" t="str">
        <f>B6</f>
        <v>エルドラードFC</v>
      </c>
      <c r="X21" s="243"/>
      <c r="Y21" s="243"/>
      <c r="Z21" s="243"/>
      <c r="AA21" s="244"/>
      <c r="AB21" s="248" t="str">
        <f>B10</f>
        <v>勝沼SSS</v>
      </c>
      <c r="AC21" s="248"/>
      <c r="AD21" s="248"/>
      <c r="AE21" s="19"/>
      <c r="AF21" s="19"/>
      <c r="AG21" s="370">
        <v>1</v>
      </c>
      <c r="AH21" s="287">
        <v>0.4375</v>
      </c>
      <c r="AI21" s="288"/>
      <c r="AJ21" s="363" t="str">
        <f>AH8</f>
        <v>FCレックス</v>
      </c>
      <c r="AK21" s="363"/>
      <c r="AL21" s="363"/>
      <c r="AM21" s="363"/>
      <c r="AN21" s="363"/>
      <c r="AO21" s="309">
        <f>AR21+AR22</f>
        <v>0</v>
      </c>
      <c r="AP21" s="310"/>
      <c r="AQ21" s="313" t="s">
        <v>17</v>
      </c>
      <c r="AR21" s="1"/>
      <c r="AS21" s="7" t="s">
        <v>16</v>
      </c>
      <c r="AT21" s="1"/>
      <c r="AU21" s="315" t="s">
        <v>18</v>
      </c>
      <c r="AV21" s="365">
        <f>AT21+AT22</f>
        <v>0</v>
      </c>
      <c r="AW21" s="366"/>
      <c r="AX21" s="369" t="str">
        <f>AH12</f>
        <v>身延ユナイテッド</v>
      </c>
      <c r="AY21" s="369"/>
      <c r="AZ21" s="369"/>
      <c r="BA21" s="369"/>
      <c r="BB21" s="369"/>
      <c r="BC21" s="248" t="str">
        <f>AH10</f>
        <v>勝沼SSS</v>
      </c>
      <c r="BD21" s="248"/>
      <c r="BE21" s="299"/>
      <c r="BF21" s="299"/>
      <c r="BG21" s="299"/>
      <c r="BH21" s="248" t="str">
        <f>AH4</f>
        <v>八ヶ岳グランデ</v>
      </c>
      <c r="BI21" s="248"/>
      <c r="BJ21" s="248"/>
    </row>
    <row r="22" spans="1:66" ht="15.5" customHeight="1" x14ac:dyDescent="0.3">
      <c r="A22" s="347"/>
      <c r="B22" s="289"/>
      <c r="C22" s="290"/>
      <c r="D22" s="351"/>
      <c r="E22" s="352"/>
      <c r="F22" s="352"/>
      <c r="G22" s="352"/>
      <c r="H22" s="353"/>
      <c r="I22" s="354"/>
      <c r="J22" s="305"/>
      <c r="K22" s="298"/>
      <c r="L22" s="210">
        <v>9</v>
      </c>
      <c r="M22" s="210" t="s">
        <v>16</v>
      </c>
      <c r="N22" s="210">
        <v>0</v>
      </c>
      <c r="O22" s="298"/>
      <c r="P22" s="305"/>
      <c r="Q22" s="306"/>
      <c r="R22" s="265"/>
      <c r="S22" s="283"/>
      <c r="T22" s="283"/>
      <c r="U22" s="283"/>
      <c r="V22" s="266"/>
      <c r="W22" s="245"/>
      <c r="X22" s="246"/>
      <c r="Y22" s="246"/>
      <c r="Z22" s="246"/>
      <c r="AA22" s="247"/>
      <c r="AB22" s="248"/>
      <c r="AC22" s="248"/>
      <c r="AD22" s="248"/>
      <c r="AE22" s="19"/>
      <c r="AF22" s="19"/>
      <c r="AG22" s="370"/>
      <c r="AH22" s="289"/>
      <c r="AI22" s="290"/>
      <c r="AJ22" s="364"/>
      <c r="AK22" s="364"/>
      <c r="AL22" s="364"/>
      <c r="AM22" s="364"/>
      <c r="AN22" s="364"/>
      <c r="AO22" s="311"/>
      <c r="AP22" s="312"/>
      <c r="AQ22" s="314"/>
      <c r="AR22" s="2"/>
      <c r="AS22" s="8" t="s">
        <v>16</v>
      </c>
      <c r="AT22" s="2"/>
      <c r="AU22" s="316"/>
      <c r="AV22" s="367"/>
      <c r="AW22" s="368"/>
      <c r="AX22" s="249"/>
      <c r="AY22" s="249"/>
      <c r="AZ22" s="249"/>
      <c r="BA22" s="249"/>
      <c r="BB22" s="249"/>
      <c r="BC22" s="248"/>
      <c r="BD22" s="248"/>
      <c r="BE22" s="299"/>
      <c r="BF22" s="299"/>
      <c r="BG22" s="299"/>
      <c r="BH22" s="248"/>
      <c r="BI22" s="248"/>
      <c r="BJ22" s="248"/>
    </row>
    <row r="23" spans="1:66" ht="15.5" customHeight="1" x14ac:dyDescent="0.3">
      <c r="A23" s="346">
        <v>2</v>
      </c>
      <c r="B23" s="287">
        <v>0.47222222222222227</v>
      </c>
      <c r="C23" s="288"/>
      <c r="D23" s="361" t="str">
        <f>B4</f>
        <v>八ヶ岳グランデ</v>
      </c>
      <c r="E23" s="362"/>
      <c r="F23" s="362"/>
      <c r="G23" s="362"/>
      <c r="H23" s="279"/>
      <c r="I23" s="293">
        <f t="shared" ref="I23" si="4">IF(L23:L24="","",(L23+L24))</f>
        <v>1</v>
      </c>
      <c r="J23" s="303"/>
      <c r="K23" s="297" t="s">
        <v>17</v>
      </c>
      <c r="L23" s="209">
        <v>1</v>
      </c>
      <c r="M23" s="209" t="s">
        <v>16</v>
      </c>
      <c r="N23" s="209">
        <v>0</v>
      </c>
      <c r="O23" s="297" t="s">
        <v>18</v>
      </c>
      <c r="P23" s="303">
        <f t="shared" ref="P23" si="5">IF(N23:N24="","",(N23+N24))</f>
        <v>1</v>
      </c>
      <c r="Q23" s="304"/>
      <c r="R23" s="300" t="str">
        <f>B6</f>
        <v>エルドラードFC</v>
      </c>
      <c r="S23" s="282"/>
      <c r="T23" s="282"/>
      <c r="U23" s="282"/>
      <c r="V23" s="264"/>
      <c r="W23" s="242" t="str">
        <f>B8</f>
        <v>FCレックス</v>
      </c>
      <c r="X23" s="243"/>
      <c r="Y23" s="243"/>
      <c r="Z23" s="243"/>
      <c r="AA23" s="244"/>
      <c r="AB23" s="248" t="str">
        <f>B12</f>
        <v>身延ユナイテッド</v>
      </c>
      <c r="AC23" s="248"/>
      <c r="AD23" s="248"/>
      <c r="AE23" s="19"/>
      <c r="AF23" s="19"/>
      <c r="AG23" s="370">
        <v>2</v>
      </c>
      <c r="AH23" s="287">
        <v>0.47916666666666669</v>
      </c>
      <c r="AI23" s="288"/>
      <c r="AJ23" s="308" t="str">
        <f>AH4</f>
        <v>八ヶ岳グランデ</v>
      </c>
      <c r="AK23" s="308"/>
      <c r="AL23" s="308"/>
      <c r="AM23" s="308"/>
      <c r="AN23" s="308"/>
      <c r="AO23" s="309">
        <f>AR23+AR24</f>
        <v>0</v>
      </c>
      <c r="AP23" s="310"/>
      <c r="AQ23" s="313" t="s">
        <v>17</v>
      </c>
      <c r="AR23" s="1"/>
      <c r="AS23" s="7" t="s">
        <v>16</v>
      </c>
      <c r="AT23" s="1"/>
      <c r="AU23" s="315" t="s">
        <v>18</v>
      </c>
      <c r="AV23" s="365">
        <f>AT23+AT24</f>
        <v>0</v>
      </c>
      <c r="AW23" s="366"/>
      <c r="AX23" s="371" t="str">
        <f>AH6</f>
        <v>エルドラードFC</v>
      </c>
      <c r="AY23" s="371"/>
      <c r="AZ23" s="371"/>
      <c r="BA23" s="371"/>
      <c r="BB23" s="371"/>
      <c r="BC23" s="248" t="str">
        <f>AH8</f>
        <v>FCレックス</v>
      </c>
      <c r="BD23" s="248"/>
      <c r="BE23" s="299"/>
      <c r="BF23" s="299"/>
      <c r="BG23" s="299"/>
      <c r="BH23" s="248" t="str">
        <f>AH12</f>
        <v>身延ユナイテッド</v>
      </c>
      <c r="BI23" s="248"/>
      <c r="BJ23" s="248"/>
    </row>
    <row r="24" spans="1:66" ht="15.5" customHeight="1" x14ac:dyDescent="0.3">
      <c r="A24" s="347"/>
      <c r="B24" s="289"/>
      <c r="C24" s="290"/>
      <c r="D24" s="280"/>
      <c r="E24" s="335"/>
      <c r="F24" s="335"/>
      <c r="G24" s="335"/>
      <c r="H24" s="281"/>
      <c r="I24" s="354"/>
      <c r="J24" s="305"/>
      <c r="K24" s="298"/>
      <c r="L24" s="210">
        <v>0</v>
      </c>
      <c r="M24" s="210" t="s">
        <v>16</v>
      </c>
      <c r="N24" s="210">
        <v>1</v>
      </c>
      <c r="O24" s="298"/>
      <c r="P24" s="305"/>
      <c r="Q24" s="306"/>
      <c r="R24" s="265"/>
      <c r="S24" s="283"/>
      <c r="T24" s="283"/>
      <c r="U24" s="283"/>
      <c r="V24" s="266"/>
      <c r="W24" s="245"/>
      <c r="X24" s="246"/>
      <c r="Y24" s="246"/>
      <c r="Z24" s="246"/>
      <c r="AA24" s="247"/>
      <c r="AB24" s="248"/>
      <c r="AC24" s="248"/>
      <c r="AD24" s="248"/>
      <c r="AE24" s="19"/>
      <c r="AF24" s="19"/>
      <c r="AG24" s="370"/>
      <c r="AH24" s="289"/>
      <c r="AI24" s="290"/>
      <c r="AJ24" s="308"/>
      <c r="AK24" s="308"/>
      <c r="AL24" s="308"/>
      <c r="AM24" s="308"/>
      <c r="AN24" s="308"/>
      <c r="AO24" s="311"/>
      <c r="AP24" s="312"/>
      <c r="AQ24" s="314"/>
      <c r="AR24" s="2"/>
      <c r="AS24" s="8" t="s">
        <v>16</v>
      </c>
      <c r="AT24" s="2"/>
      <c r="AU24" s="316"/>
      <c r="AV24" s="367"/>
      <c r="AW24" s="368"/>
      <c r="AX24" s="371"/>
      <c r="AY24" s="371"/>
      <c r="AZ24" s="371"/>
      <c r="BA24" s="371"/>
      <c r="BB24" s="371"/>
      <c r="BC24" s="248"/>
      <c r="BD24" s="248"/>
      <c r="BE24" s="299"/>
      <c r="BF24" s="299"/>
      <c r="BG24" s="299"/>
      <c r="BH24" s="248"/>
      <c r="BI24" s="248"/>
      <c r="BJ24" s="248"/>
    </row>
    <row r="25" spans="1:66" ht="15.5" customHeight="1" x14ac:dyDescent="0.3">
      <c r="A25" s="346">
        <v>3</v>
      </c>
      <c r="B25" s="287">
        <v>0.50694444444444442</v>
      </c>
      <c r="C25" s="288"/>
      <c r="D25" s="361" t="str">
        <f>B8</f>
        <v>FCレックス</v>
      </c>
      <c r="E25" s="362"/>
      <c r="F25" s="362"/>
      <c r="G25" s="362"/>
      <c r="H25" s="279"/>
      <c r="I25" s="293">
        <f t="shared" ref="I25" si="6">IF(L25:L26="","",(L25+L26))</f>
        <v>0</v>
      </c>
      <c r="J25" s="303"/>
      <c r="K25" s="297" t="s">
        <v>17</v>
      </c>
      <c r="L25" s="209">
        <v>0</v>
      </c>
      <c r="M25" s="209" t="s">
        <v>16</v>
      </c>
      <c r="N25" s="209">
        <v>0</v>
      </c>
      <c r="O25" s="297" t="s">
        <v>18</v>
      </c>
      <c r="P25" s="303">
        <f t="shared" ref="P25" si="7">IF(N25:N26="","",(N25+N26))</f>
        <v>0</v>
      </c>
      <c r="Q25" s="304"/>
      <c r="R25" s="300" t="str">
        <f>B10</f>
        <v>勝沼SSS</v>
      </c>
      <c r="S25" s="282"/>
      <c r="T25" s="282"/>
      <c r="U25" s="282"/>
      <c r="V25" s="264"/>
      <c r="W25" s="242" t="str">
        <f>B4</f>
        <v>八ヶ岳グランデ</v>
      </c>
      <c r="X25" s="243"/>
      <c r="Y25" s="243"/>
      <c r="Z25" s="243"/>
      <c r="AA25" s="244"/>
      <c r="AB25" s="248" t="str">
        <f>B6</f>
        <v>エルドラードFC</v>
      </c>
      <c r="AC25" s="248"/>
      <c r="AD25" s="248"/>
      <c r="AE25" s="19"/>
      <c r="AF25" s="19"/>
      <c r="AG25" s="370">
        <v>3</v>
      </c>
      <c r="AH25" s="287">
        <v>0.52083333333333337</v>
      </c>
      <c r="AI25" s="288"/>
      <c r="AJ25" s="308" t="str">
        <f>AH10</f>
        <v>勝沼SSS</v>
      </c>
      <c r="AK25" s="308"/>
      <c r="AL25" s="308"/>
      <c r="AM25" s="308"/>
      <c r="AN25" s="308"/>
      <c r="AO25" s="309">
        <f>AR25+AR26</f>
        <v>0</v>
      </c>
      <c r="AP25" s="310"/>
      <c r="AQ25" s="313" t="s">
        <v>17</v>
      </c>
      <c r="AR25" s="1"/>
      <c r="AS25" s="7" t="s">
        <v>16</v>
      </c>
      <c r="AT25" s="1"/>
      <c r="AU25" s="315" t="s">
        <v>18</v>
      </c>
      <c r="AV25" s="365">
        <f>AT25+AT26</f>
        <v>0</v>
      </c>
      <c r="AW25" s="366"/>
      <c r="AX25" s="371" t="str">
        <f>AH12</f>
        <v>身延ユナイテッド</v>
      </c>
      <c r="AY25" s="371"/>
      <c r="AZ25" s="371"/>
      <c r="BA25" s="371"/>
      <c r="BB25" s="371"/>
      <c r="BC25" s="248" t="str">
        <f>AH4</f>
        <v>八ヶ岳グランデ</v>
      </c>
      <c r="BD25" s="248"/>
      <c r="BE25" s="299"/>
      <c r="BF25" s="299"/>
      <c r="BG25" s="299"/>
      <c r="BH25" s="248" t="str">
        <f>AH6</f>
        <v>エルドラードFC</v>
      </c>
      <c r="BI25" s="248"/>
      <c r="BJ25" s="248"/>
    </row>
    <row r="26" spans="1:66" ht="15.5" customHeight="1" x14ac:dyDescent="0.3">
      <c r="A26" s="347"/>
      <c r="B26" s="289"/>
      <c r="C26" s="290"/>
      <c r="D26" s="280"/>
      <c r="E26" s="335"/>
      <c r="F26" s="335"/>
      <c r="G26" s="335"/>
      <c r="H26" s="281"/>
      <c r="I26" s="354"/>
      <c r="J26" s="305"/>
      <c r="K26" s="298"/>
      <c r="L26" s="210">
        <v>0</v>
      </c>
      <c r="M26" s="210" t="s">
        <v>16</v>
      </c>
      <c r="N26" s="210">
        <v>0</v>
      </c>
      <c r="O26" s="298"/>
      <c r="P26" s="305"/>
      <c r="Q26" s="306"/>
      <c r="R26" s="265"/>
      <c r="S26" s="283"/>
      <c r="T26" s="283"/>
      <c r="U26" s="283"/>
      <c r="V26" s="266"/>
      <c r="W26" s="245"/>
      <c r="X26" s="246"/>
      <c r="Y26" s="246"/>
      <c r="Z26" s="246"/>
      <c r="AA26" s="247"/>
      <c r="AB26" s="248"/>
      <c r="AC26" s="248"/>
      <c r="AD26" s="248"/>
      <c r="AE26" s="19"/>
      <c r="AF26" s="19"/>
      <c r="AG26" s="370"/>
      <c r="AH26" s="289"/>
      <c r="AI26" s="290"/>
      <c r="AJ26" s="308"/>
      <c r="AK26" s="308"/>
      <c r="AL26" s="308"/>
      <c r="AM26" s="308"/>
      <c r="AN26" s="308"/>
      <c r="AO26" s="311"/>
      <c r="AP26" s="312"/>
      <c r="AQ26" s="314"/>
      <c r="AR26" s="2"/>
      <c r="AS26" s="8" t="s">
        <v>16</v>
      </c>
      <c r="AT26" s="2"/>
      <c r="AU26" s="316"/>
      <c r="AV26" s="367"/>
      <c r="AW26" s="368"/>
      <c r="AX26" s="371"/>
      <c r="AY26" s="371"/>
      <c r="AZ26" s="371"/>
      <c r="BA26" s="371"/>
      <c r="BB26" s="371"/>
      <c r="BC26" s="248"/>
      <c r="BD26" s="248"/>
      <c r="BE26" s="299"/>
      <c r="BF26" s="299"/>
      <c r="BG26" s="299"/>
      <c r="BH26" s="248"/>
      <c r="BI26" s="248"/>
      <c r="BJ26" s="248"/>
    </row>
    <row r="27" spans="1:66" ht="15.5" customHeight="1" x14ac:dyDescent="0.3">
      <c r="A27" s="346">
        <v>4</v>
      </c>
      <c r="B27" s="287">
        <v>0.54166666666666663</v>
      </c>
      <c r="C27" s="288"/>
      <c r="D27" s="361" t="str">
        <f>B4</f>
        <v>八ヶ岳グランデ</v>
      </c>
      <c r="E27" s="362"/>
      <c r="F27" s="362"/>
      <c r="G27" s="362"/>
      <c r="H27" s="279"/>
      <c r="I27" s="293">
        <f t="shared" ref="I27" si="8">IF(L27:L28="","",(L27+L28))</f>
        <v>9</v>
      </c>
      <c r="J27" s="303"/>
      <c r="K27" s="297" t="s">
        <v>17</v>
      </c>
      <c r="L27" s="218">
        <v>6</v>
      </c>
      <c r="M27" s="218" t="s">
        <v>16</v>
      </c>
      <c r="N27" s="218">
        <v>0</v>
      </c>
      <c r="O27" s="297" t="s">
        <v>18</v>
      </c>
      <c r="P27" s="303">
        <f t="shared" ref="P27" si="9">IF(N27:N28="","",(N27+N28))</f>
        <v>0</v>
      </c>
      <c r="Q27" s="304"/>
      <c r="R27" s="300" t="str">
        <f>B12</f>
        <v>身延ユナイテッド</v>
      </c>
      <c r="S27" s="282"/>
      <c r="T27" s="282"/>
      <c r="U27" s="282"/>
      <c r="V27" s="264"/>
      <c r="W27" s="242" t="str">
        <f>B10</f>
        <v>勝沼SSS</v>
      </c>
      <c r="X27" s="243"/>
      <c r="Y27" s="243"/>
      <c r="Z27" s="243"/>
      <c r="AA27" s="244"/>
      <c r="AB27" s="248" t="str">
        <f>B8</f>
        <v>FCレックス</v>
      </c>
      <c r="AC27" s="248"/>
      <c r="AD27" s="248"/>
      <c r="AE27" s="19"/>
      <c r="AF27" s="19"/>
      <c r="AG27" s="370">
        <v>4</v>
      </c>
      <c r="AH27" s="287">
        <v>0.5625</v>
      </c>
      <c r="AI27" s="288"/>
      <c r="AJ27" s="308" t="str">
        <f>AH6</f>
        <v>エルドラードFC</v>
      </c>
      <c r="AK27" s="308"/>
      <c r="AL27" s="308"/>
      <c r="AM27" s="308"/>
      <c r="AN27" s="308"/>
      <c r="AO27" s="318">
        <f>AR27+AR28</f>
        <v>0</v>
      </c>
      <c r="AP27" s="319"/>
      <c r="AQ27" s="320" t="s">
        <v>17</v>
      </c>
      <c r="AR27" s="222"/>
      <c r="AS27" s="9" t="s">
        <v>16</v>
      </c>
      <c r="AT27" s="222"/>
      <c r="AU27" s="321" t="s">
        <v>18</v>
      </c>
      <c r="AV27" s="372">
        <f>AT27+AT28</f>
        <v>0</v>
      </c>
      <c r="AW27" s="373"/>
      <c r="AX27" s="371" t="str">
        <f>AH8</f>
        <v>FCレックス</v>
      </c>
      <c r="AY27" s="371"/>
      <c r="AZ27" s="371"/>
      <c r="BA27" s="371"/>
      <c r="BB27" s="371"/>
      <c r="BC27" s="248" t="str">
        <f>AH12</f>
        <v>身延ユナイテッド</v>
      </c>
      <c r="BD27" s="248"/>
      <c r="BE27" s="299"/>
      <c r="BF27" s="299"/>
      <c r="BG27" s="299"/>
      <c r="BH27" s="248" t="str">
        <f>AH10</f>
        <v>勝沼SSS</v>
      </c>
      <c r="BI27" s="248"/>
      <c r="BJ27" s="248"/>
    </row>
    <row r="28" spans="1:66" ht="15.5" customHeight="1" x14ac:dyDescent="0.3">
      <c r="A28" s="347"/>
      <c r="B28" s="289"/>
      <c r="C28" s="290"/>
      <c r="D28" s="280"/>
      <c r="E28" s="335"/>
      <c r="F28" s="335"/>
      <c r="G28" s="335"/>
      <c r="H28" s="281"/>
      <c r="I28" s="354"/>
      <c r="J28" s="305"/>
      <c r="K28" s="298"/>
      <c r="L28" s="210">
        <v>3</v>
      </c>
      <c r="M28" s="210" t="s">
        <v>16</v>
      </c>
      <c r="N28" s="210">
        <v>0</v>
      </c>
      <c r="O28" s="298"/>
      <c r="P28" s="305"/>
      <c r="Q28" s="306"/>
      <c r="R28" s="265"/>
      <c r="S28" s="283"/>
      <c r="T28" s="283"/>
      <c r="U28" s="283"/>
      <c r="V28" s="266"/>
      <c r="W28" s="245"/>
      <c r="X28" s="246"/>
      <c r="Y28" s="246"/>
      <c r="Z28" s="246"/>
      <c r="AA28" s="247"/>
      <c r="AB28" s="248"/>
      <c r="AC28" s="248"/>
      <c r="AD28" s="248"/>
      <c r="AE28" s="19"/>
      <c r="AF28" s="19"/>
      <c r="AG28" s="370"/>
      <c r="AH28" s="289"/>
      <c r="AI28" s="290"/>
      <c r="AJ28" s="308"/>
      <c r="AK28" s="308"/>
      <c r="AL28" s="308"/>
      <c r="AM28" s="308"/>
      <c r="AN28" s="308"/>
      <c r="AO28" s="311"/>
      <c r="AP28" s="312"/>
      <c r="AQ28" s="314"/>
      <c r="AR28" s="2"/>
      <c r="AS28" s="8" t="s">
        <v>16</v>
      </c>
      <c r="AT28" s="2"/>
      <c r="AU28" s="316"/>
      <c r="AV28" s="367"/>
      <c r="AW28" s="368"/>
      <c r="AX28" s="371"/>
      <c r="AY28" s="371"/>
      <c r="AZ28" s="371"/>
      <c r="BA28" s="371"/>
      <c r="BB28" s="371"/>
      <c r="BC28" s="248"/>
      <c r="BD28" s="248"/>
      <c r="BE28" s="299"/>
      <c r="BF28" s="299"/>
      <c r="BG28" s="299"/>
      <c r="BH28" s="248"/>
      <c r="BI28" s="248"/>
      <c r="BJ28" s="248"/>
    </row>
    <row r="29" spans="1:66" ht="15.5" customHeight="1" x14ac:dyDescent="0.3">
      <c r="A29" s="346">
        <v>5</v>
      </c>
      <c r="B29" s="287">
        <v>0.57638888888888895</v>
      </c>
      <c r="C29" s="288"/>
      <c r="D29" s="361" t="str">
        <f>B6</f>
        <v>エルドラードFC</v>
      </c>
      <c r="E29" s="362"/>
      <c r="F29" s="362"/>
      <c r="G29" s="362"/>
      <c r="H29" s="279"/>
      <c r="I29" s="293">
        <f t="shared" ref="I29" si="10">IF(L29:L30="","",(L29+L30))</f>
        <v>6</v>
      </c>
      <c r="J29" s="303"/>
      <c r="K29" s="297" t="s">
        <v>17</v>
      </c>
      <c r="L29" s="209">
        <v>2</v>
      </c>
      <c r="M29" s="209" t="s">
        <v>16</v>
      </c>
      <c r="N29" s="209">
        <v>0</v>
      </c>
      <c r="O29" s="297" t="s">
        <v>18</v>
      </c>
      <c r="P29" s="303">
        <f t="shared" ref="P29" si="11">IF(N29:N30="","",(N29+N30))</f>
        <v>0</v>
      </c>
      <c r="Q29" s="304"/>
      <c r="R29" s="300" t="str">
        <f>B10</f>
        <v>勝沼SSS</v>
      </c>
      <c r="S29" s="282"/>
      <c r="T29" s="282"/>
      <c r="U29" s="282"/>
      <c r="V29" s="264"/>
      <c r="W29" s="242" t="str">
        <f>B12</f>
        <v>身延ユナイテッド</v>
      </c>
      <c r="X29" s="243"/>
      <c r="Y29" s="243"/>
      <c r="Z29" s="243"/>
      <c r="AA29" s="244"/>
      <c r="AB29" s="248" t="str">
        <f>B4</f>
        <v>八ヶ岳グランデ</v>
      </c>
      <c r="AC29" s="248"/>
      <c r="AD29" s="248"/>
      <c r="AE29" s="19"/>
      <c r="AF29" s="19"/>
      <c r="AG29" s="370">
        <v>5</v>
      </c>
      <c r="AH29" s="287">
        <v>0.60416666666666663</v>
      </c>
      <c r="AI29" s="288"/>
      <c r="AJ29" s="308" t="str">
        <f>AH4</f>
        <v>八ヶ岳グランデ</v>
      </c>
      <c r="AK29" s="308"/>
      <c r="AL29" s="308"/>
      <c r="AM29" s="308"/>
      <c r="AN29" s="308"/>
      <c r="AO29" s="309">
        <f>AR29+AR30</f>
        <v>0</v>
      </c>
      <c r="AP29" s="310"/>
      <c r="AQ29" s="313" t="s">
        <v>17</v>
      </c>
      <c r="AR29" s="1"/>
      <c r="AS29" s="7" t="s">
        <v>16</v>
      </c>
      <c r="AT29" s="1"/>
      <c r="AU29" s="315" t="s">
        <v>18</v>
      </c>
      <c r="AV29" s="365">
        <f>AT29+AT30</f>
        <v>0</v>
      </c>
      <c r="AW29" s="366"/>
      <c r="AX29" s="371" t="str">
        <f>AH10</f>
        <v>勝沼SSS</v>
      </c>
      <c r="AY29" s="371"/>
      <c r="AZ29" s="371"/>
      <c r="BA29" s="371"/>
      <c r="BB29" s="371"/>
      <c r="BC29" s="248" t="str">
        <f>AH6</f>
        <v>エルドラードFC</v>
      </c>
      <c r="BD29" s="248"/>
      <c r="BE29" s="299"/>
      <c r="BF29" s="299"/>
      <c r="BG29" s="299"/>
      <c r="BH29" s="248" t="str">
        <f>AH8</f>
        <v>FCレックス</v>
      </c>
      <c r="BI29" s="248"/>
      <c r="BJ29" s="248"/>
    </row>
    <row r="30" spans="1:66" ht="15.5" customHeight="1" x14ac:dyDescent="0.3">
      <c r="A30" s="347"/>
      <c r="B30" s="289"/>
      <c r="C30" s="290"/>
      <c r="D30" s="280"/>
      <c r="E30" s="335"/>
      <c r="F30" s="335"/>
      <c r="G30" s="335"/>
      <c r="H30" s="281"/>
      <c r="I30" s="354"/>
      <c r="J30" s="305"/>
      <c r="K30" s="298"/>
      <c r="L30" s="210">
        <v>4</v>
      </c>
      <c r="M30" s="210" t="s">
        <v>16</v>
      </c>
      <c r="N30" s="210">
        <v>0</v>
      </c>
      <c r="O30" s="298"/>
      <c r="P30" s="305"/>
      <c r="Q30" s="306"/>
      <c r="R30" s="265"/>
      <c r="S30" s="283"/>
      <c r="T30" s="283"/>
      <c r="U30" s="283"/>
      <c r="V30" s="266"/>
      <c r="W30" s="245"/>
      <c r="X30" s="246"/>
      <c r="Y30" s="246"/>
      <c r="Z30" s="246"/>
      <c r="AA30" s="247"/>
      <c r="AB30" s="248"/>
      <c r="AC30" s="248"/>
      <c r="AD30" s="248"/>
      <c r="AE30" s="19"/>
      <c r="AF30" s="19"/>
      <c r="AG30" s="370"/>
      <c r="AH30" s="289"/>
      <c r="AI30" s="290"/>
      <c r="AJ30" s="308"/>
      <c r="AK30" s="308"/>
      <c r="AL30" s="308"/>
      <c r="AM30" s="308"/>
      <c r="AN30" s="308"/>
      <c r="AO30" s="311"/>
      <c r="AP30" s="312"/>
      <c r="AQ30" s="314"/>
      <c r="AR30" s="2"/>
      <c r="AS30" s="8" t="s">
        <v>16</v>
      </c>
      <c r="AT30" s="2"/>
      <c r="AU30" s="316"/>
      <c r="AV30" s="367"/>
      <c r="AW30" s="368"/>
      <c r="AX30" s="371"/>
      <c r="AY30" s="371"/>
      <c r="AZ30" s="371"/>
      <c r="BA30" s="371"/>
      <c r="BB30" s="371"/>
      <c r="BC30" s="248"/>
      <c r="BD30" s="248"/>
      <c r="BE30" s="299"/>
      <c r="BF30" s="299"/>
      <c r="BG30" s="299"/>
      <c r="BH30" s="248"/>
      <c r="BI30" s="248"/>
      <c r="BJ30" s="248"/>
    </row>
    <row r="31" spans="1:66" ht="15.5" customHeight="1" x14ac:dyDescent="0.25">
      <c r="A31" s="213"/>
      <c r="B31" s="213"/>
      <c r="C31" s="20"/>
      <c r="D31" s="10"/>
      <c r="E31" s="11"/>
      <c r="F31" s="11"/>
      <c r="G31" s="11"/>
      <c r="H31" s="11"/>
      <c r="I31" s="12"/>
      <c r="K31" s="14"/>
      <c r="M31" s="15"/>
      <c r="O31" s="14"/>
      <c r="P31" s="12"/>
      <c r="R31" s="11"/>
      <c r="S31" s="11"/>
      <c r="T31" s="11"/>
      <c r="U31" s="11"/>
      <c r="V31" s="11"/>
      <c r="AE31" s="222"/>
      <c r="AF31" s="222"/>
      <c r="AG31" s="213"/>
      <c r="AH31" s="213"/>
      <c r="AI31" s="20"/>
      <c r="AJ31" s="10"/>
      <c r="AK31" s="11"/>
      <c r="AL31" s="11"/>
      <c r="AM31" s="11"/>
      <c r="AN31" s="11"/>
      <c r="AO31" s="12"/>
      <c r="AQ31" s="14"/>
      <c r="AS31" s="15"/>
      <c r="AU31" s="14"/>
      <c r="AV31" s="12"/>
      <c r="AX31" s="11"/>
      <c r="AY31" s="11"/>
      <c r="AZ31" s="11"/>
      <c r="BA31" s="11"/>
      <c r="BB31" s="11"/>
    </row>
    <row r="32" spans="1:66" ht="15.5" customHeight="1" x14ac:dyDescent="0.25">
      <c r="A32" s="222"/>
      <c r="B32" s="222"/>
      <c r="AE32" s="222"/>
      <c r="AF32" s="222"/>
      <c r="AG32" s="222"/>
      <c r="AH32" s="222"/>
    </row>
    <row r="33" spans="1:62" ht="15.5" customHeight="1" x14ac:dyDescent="0.25">
      <c r="A33" s="299" t="s">
        <v>0</v>
      </c>
      <c r="B33" s="301">
        <v>44339</v>
      </c>
      <c r="C33" s="244"/>
      <c r="D33" s="300" t="str">
        <f>D19</f>
        <v>B</v>
      </c>
      <c r="E33" s="282"/>
      <c r="F33" s="282" t="s">
        <v>10</v>
      </c>
      <c r="G33" s="282"/>
      <c r="H33" s="282"/>
      <c r="I33" s="282" t="s">
        <v>9</v>
      </c>
      <c r="J33" s="282"/>
      <c r="K33" s="282"/>
      <c r="L33" s="282" t="s">
        <v>257</v>
      </c>
      <c r="M33" s="282"/>
      <c r="N33" s="282"/>
      <c r="O33" s="282"/>
      <c r="P33" s="282"/>
      <c r="Q33" s="282"/>
      <c r="R33" s="282"/>
      <c r="S33" s="282"/>
      <c r="T33" s="282"/>
      <c r="U33" s="282"/>
      <c r="V33" s="264"/>
      <c r="W33" s="248" t="s">
        <v>15</v>
      </c>
      <c r="X33" s="248"/>
      <c r="Y33" s="299"/>
      <c r="Z33" s="299"/>
      <c r="AA33" s="299"/>
      <c r="AB33" s="248" t="s">
        <v>2</v>
      </c>
      <c r="AC33" s="248"/>
      <c r="AD33" s="248"/>
      <c r="AE33" s="19"/>
      <c r="AF33" s="19"/>
      <c r="AG33" s="355" t="s">
        <v>0</v>
      </c>
      <c r="AH33" s="242" t="s">
        <v>1</v>
      </c>
      <c r="AI33" s="244"/>
      <c r="AJ33" s="300" t="str">
        <f>AJ19</f>
        <v>B</v>
      </c>
      <c r="AK33" s="282"/>
      <c r="AL33" s="282" t="s">
        <v>10</v>
      </c>
      <c r="AM33" s="282"/>
      <c r="AN33" s="282"/>
      <c r="AO33" s="282" t="s">
        <v>9</v>
      </c>
      <c r="AP33" s="282"/>
      <c r="AQ33" s="282"/>
      <c r="AR33" s="342" t="str">
        <f>L33</f>
        <v>東雲小学校G</v>
      </c>
      <c r="AS33" s="342"/>
      <c r="AT33" s="342"/>
      <c r="AU33" s="342"/>
      <c r="AV33" s="342"/>
      <c r="AW33" s="342"/>
      <c r="AX33" s="342"/>
      <c r="AY33" s="342"/>
      <c r="AZ33" s="342"/>
      <c r="BA33" s="342"/>
      <c r="BB33" s="343"/>
      <c r="BC33" s="248" t="s">
        <v>15</v>
      </c>
      <c r="BD33" s="248"/>
      <c r="BE33" s="299"/>
      <c r="BF33" s="299"/>
      <c r="BG33" s="299"/>
      <c r="BH33" s="248" t="s">
        <v>2</v>
      </c>
      <c r="BI33" s="248"/>
      <c r="BJ33" s="248"/>
    </row>
    <row r="34" spans="1:62" ht="15.5" customHeight="1" x14ac:dyDescent="0.25">
      <c r="A34" s="299"/>
      <c r="B34" s="245"/>
      <c r="C34" s="247"/>
      <c r="D34" s="265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66"/>
      <c r="W34" s="248"/>
      <c r="X34" s="248"/>
      <c r="Y34" s="299"/>
      <c r="Z34" s="299"/>
      <c r="AA34" s="299"/>
      <c r="AB34" s="248"/>
      <c r="AC34" s="248"/>
      <c r="AD34" s="248"/>
      <c r="AE34" s="19"/>
      <c r="AF34" s="19"/>
      <c r="AG34" s="355"/>
      <c r="AH34" s="245"/>
      <c r="AI34" s="247"/>
      <c r="AJ34" s="265"/>
      <c r="AK34" s="283"/>
      <c r="AL34" s="283"/>
      <c r="AM34" s="283"/>
      <c r="AN34" s="283"/>
      <c r="AO34" s="283"/>
      <c r="AP34" s="283"/>
      <c r="AQ34" s="283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5"/>
      <c r="BC34" s="248"/>
      <c r="BD34" s="248"/>
      <c r="BE34" s="299"/>
      <c r="BF34" s="299"/>
      <c r="BG34" s="299"/>
      <c r="BH34" s="248"/>
      <c r="BI34" s="248"/>
      <c r="BJ34" s="248"/>
    </row>
    <row r="35" spans="1:62" ht="15.5" customHeight="1" x14ac:dyDescent="0.3">
      <c r="A35" s="286">
        <v>1</v>
      </c>
      <c r="B35" s="287">
        <v>0.41666666666666669</v>
      </c>
      <c r="C35" s="288"/>
      <c r="D35" s="307" t="str">
        <f>B10</f>
        <v>勝沼SSS</v>
      </c>
      <c r="E35" s="307"/>
      <c r="F35" s="307"/>
      <c r="G35" s="307"/>
      <c r="H35" s="307"/>
      <c r="I35" s="293" t="str">
        <f t="shared" ref="I35" si="12">IF(L35:L36="","",(L35+L36))</f>
        <v/>
      </c>
      <c r="J35" s="303"/>
      <c r="K35" s="374" t="s">
        <v>17</v>
      </c>
      <c r="L35" s="42"/>
      <c r="M35" s="209" t="s">
        <v>16</v>
      </c>
      <c r="N35" s="42"/>
      <c r="O35" s="376" t="s">
        <v>18</v>
      </c>
      <c r="P35" s="303" t="str">
        <f t="shared" ref="P35" si="13">IF(N35:N36="","",(N35+N36))</f>
        <v/>
      </c>
      <c r="Q35" s="304"/>
      <c r="R35" s="369" t="str">
        <f>B12</f>
        <v>身延ユナイテッド</v>
      </c>
      <c r="S35" s="369"/>
      <c r="T35" s="369"/>
      <c r="U35" s="369"/>
      <c r="V35" s="369"/>
      <c r="W35" s="248" t="str">
        <f>B6</f>
        <v>エルドラードFC</v>
      </c>
      <c r="X35" s="248"/>
      <c r="Y35" s="299"/>
      <c r="Z35" s="299"/>
      <c r="AA35" s="299"/>
      <c r="AB35" s="248" t="str">
        <f>B8</f>
        <v>FCレックス</v>
      </c>
      <c r="AC35" s="248"/>
      <c r="AD35" s="248"/>
      <c r="AE35" s="19"/>
      <c r="AF35" s="19"/>
      <c r="AG35" s="370">
        <v>1</v>
      </c>
      <c r="AH35" s="287">
        <v>0.41666666666666669</v>
      </c>
      <c r="AI35" s="288"/>
      <c r="AJ35" s="307" t="str">
        <f>AH6</f>
        <v>エルドラードFC</v>
      </c>
      <c r="AK35" s="307"/>
      <c r="AL35" s="307"/>
      <c r="AM35" s="307"/>
      <c r="AN35" s="307"/>
      <c r="AO35" s="309">
        <f>AR35+AR36</f>
        <v>0</v>
      </c>
      <c r="AP35" s="310"/>
      <c r="AQ35" s="313" t="s">
        <v>17</v>
      </c>
      <c r="AR35" s="1"/>
      <c r="AS35" s="7" t="s">
        <v>16</v>
      </c>
      <c r="AT35" s="1"/>
      <c r="AU35" s="315" t="s">
        <v>18</v>
      </c>
      <c r="AV35" s="365">
        <f>AT35+AT36</f>
        <v>0</v>
      </c>
      <c r="AW35" s="366"/>
      <c r="AX35" s="369" t="str">
        <f>AH10</f>
        <v>勝沼SSS</v>
      </c>
      <c r="AY35" s="369"/>
      <c r="AZ35" s="369"/>
      <c r="BA35" s="369"/>
      <c r="BB35" s="369"/>
      <c r="BC35" s="248" t="str">
        <f>AH4</f>
        <v>八ヶ岳グランデ</v>
      </c>
      <c r="BD35" s="248"/>
      <c r="BE35" s="299"/>
      <c r="BF35" s="299"/>
      <c r="BG35" s="299"/>
      <c r="BH35" s="248" t="str">
        <f>AH12</f>
        <v>身延ユナイテッド</v>
      </c>
      <c r="BI35" s="248"/>
      <c r="BJ35" s="248"/>
    </row>
    <row r="36" spans="1:62" ht="15.5" customHeight="1" x14ac:dyDescent="0.3">
      <c r="A36" s="286"/>
      <c r="B36" s="289"/>
      <c r="C36" s="290"/>
      <c r="D36" s="308"/>
      <c r="E36" s="308"/>
      <c r="F36" s="308"/>
      <c r="G36" s="308"/>
      <c r="H36" s="308"/>
      <c r="I36" s="354"/>
      <c r="J36" s="305"/>
      <c r="K36" s="375"/>
      <c r="L36" s="43"/>
      <c r="M36" s="210" t="s">
        <v>16</v>
      </c>
      <c r="N36" s="43"/>
      <c r="O36" s="377"/>
      <c r="P36" s="305"/>
      <c r="Q36" s="306"/>
      <c r="R36" s="371"/>
      <c r="S36" s="371"/>
      <c r="T36" s="371"/>
      <c r="U36" s="371"/>
      <c r="V36" s="371"/>
      <c r="W36" s="248"/>
      <c r="X36" s="248"/>
      <c r="Y36" s="299"/>
      <c r="Z36" s="299"/>
      <c r="AA36" s="299"/>
      <c r="AB36" s="248"/>
      <c r="AC36" s="248"/>
      <c r="AD36" s="248"/>
      <c r="AE36" s="19"/>
      <c r="AF36" s="19"/>
      <c r="AG36" s="370"/>
      <c r="AH36" s="289"/>
      <c r="AI36" s="290"/>
      <c r="AJ36" s="308"/>
      <c r="AK36" s="308"/>
      <c r="AL36" s="308"/>
      <c r="AM36" s="308"/>
      <c r="AN36" s="308"/>
      <c r="AO36" s="311"/>
      <c r="AP36" s="312"/>
      <c r="AQ36" s="314"/>
      <c r="AR36" s="2"/>
      <c r="AS36" s="8" t="s">
        <v>16</v>
      </c>
      <c r="AT36" s="2"/>
      <c r="AU36" s="316"/>
      <c r="AV36" s="367"/>
      <c r="AW36" s="368"/>
      <c r="AX36" s="371"/>
      <c r="AY36" s="371"/>
      <c r="AZ36" s="371"/>
      <c r="BA36" s="371"/>
      <c r="BB36" s="371"/>
      <c r="BC36" s="248"/>
      <c r="BD36" s="248"/>
      <c r="BE36" s="299"/>
      <c r="BF36" s="299"/>
      <c r="BG36" s="299"/>
      <c r="BH36" s="248"/>
      <c r="BI36" s="248"/>
      <c r="BJ36" s="248"/>
    </row>
    <row r="37" spans="1:62" ht="15.5" customHeight="1" x14ac:dyDescent="0.3">
      <c r="A37" s="286">
        <v>2</v>
      </c>
      <c r="B37" s="287">
        <v>0.4513888888888889</v>
      </c>
      <c r="C37" s="288"/>
      <c r="D37" s="308" t="str">
        <f>B4</f>
        <v>八ヶ岳グランデ</v>
      </c>
      <c r="E37" s="308"/>
      <c r="F37" s="308"/>
      <c r="G37" s="308"/>
      <c r="H37" s="308"/>
      <c r="I37" s="293" t="str">
        <f t="shared" ref="I37" si="14">IF(L37:L38="","",(L37+L38))</f>
        <v/>
      </c>
      <c r="J37" s="303"/>
      <c r="K37" s="374" t="s">
        <v>17</v>
      </c>
      <c r="L37" s="42"/>
      <c r="M37" s="209" t="s">
        <v>16</v>
      </c>
      <c r="N37" s="42"/>
      <c r="O37" s="376" t="s">
        <v>18</v>
      </c>
      <c r="P37" s="303" t="str">
        <f t="shared" ref="P37" si="15">IF(N37:N38="","",(N37+N38))</f>
        <v/>
      </c>
      <c r="Q37" s="304"/>
      <c r="R37" s="371" t="str">
        <f>B8</f>
        <v>FCレックス</v>
      </c>
      <c r="S37" s="371"/>
      <c r="T37" s="371"/>
      <c r="U37" s="371"/>
      <c r="V37" s="371"/>
      <c r="W37" s="248" t="str">
        <f>B10</f>
        <v>勝沼SSS</v>
      </c>
      <c r="X37" s="248"/>
      <c r="Y37" s="299"/>
      <c r="Z37" s="299"/>
      <c r="AA37" s="299"/>
      <c r="AB37" s="248" t="str">
        <f>B12</f>
        <v>身延ユナイテッド</v>
      </c>
      <c r="AC37" s="248"/>
      <c r="AD37" s="248"/>
      <c r="AE37" s="19"/>
      <c r="AF37" s="19"/>
      <c r="AG37" s="370">
        <v>2</v>
      </c>
      <c r="AH37" s="287">
        <v>0.45833333333333331</v>
      </c>
      <c r="AI37" s="288"/>
      <c r="AJ37" s="308" t="str">
        <f>AH4</f>
        <v>八ヶ岳グランデ</v>
      </c>
      <c r="AK37" s="308"/>
      <c r="AL37" s="308"/>
      <c r="AM37" s="308"/>
      <c r="AN37" s="308"/>
      <c r="AO37" s="309">
        <f>AR37+AR38</f>
        <v>0</v>
      </c>
      <c r="AP37" s="310"/>
      <c r="AQ37" s="313" t="s">
        <v>17</v>
      </c>
      <c r="AR37" s="1"/>
      <c r="AS37" s="7" t="s">
        <v>16</v>
      </c>
      <c r="AT37" s="1"/>
      <c r="AU37" s="315" t="s">
        <v>18</v>
      </c>
      <c r="AV37" s="365">
        <f>AT37+AT38</f>
        <v>0</v>
      </c>
      <c r="AW37" s="366"/>
      <c r="AX37" s="371" t="str">
        <f>AH8</f>
        <v>FCレックス</v>
      </c>
      <c r="AY37" s="371"/>
      <c r="AZ37" s="371"/>
      <c r="BA37" s="371"/>
      <c r="BB37" s="371"/>
      <c r="BC37" s="248" t="str">
        <f>AH6</f>
        <v>エルドラードFC</v>
      </c>
      <c r="BD37" s="248"/>
      <c r="BE37" s="299"/>
      <c r="BF37" s="299"/>
      <c r="BG37" s="299"/>
      <c r="BH37" s="248" t="str">
        <f>AH10</f>
        <v>勝沼SSS</v>
      </c>
      <c r="BI37" s="248"/>
      <c r="BJ37" s="248"/>
    </row>
    <row r="38" spans="1:62" ht="15.5" customHeight="1" x14ac:dyDescent="0.3">
      <c r="A38" s="286"/>
      <c r="B38" s="289"/>
      <c r="C38" s="290"/>
      <c r="D38" s="308"/>
      <c r="E38" s="308"/>
      <c r="F38" s="308"/>
      <c r="G38" s="308"/>
      <c r="H38" s="308"/>
      <c r="I38" s="354"/>
      <c r="J38" s="305"/>
      <c r="K38" s="375"/>
      <c r="L38" s="43"/>
      <c r="M38" s="210" t="s">
        <v>16</v>
      </c>
      <c r="N38" s="43"/>
      <c r="O38" s="377"/>
      <c r="P38" s="305"/>
      <c r="Q38" s="306"/>
      <c r="R38" s="371"/>
      <c r="S38" s="371"/>
      <c r="T38" s="371"/>
      <c r="U38" s="371"/>
      <c r="V38" s="371"/>
      <c r="W38" s="248"/>
      <c r="X38" s="248"/>
      <c r="Y38" s="299"/>
      <c r="Z38" s="299"/>
      <c r="AA38" s="299"/>
      <c r="AB38" s="248"/>
      <c r="AC38" s="248"/>
      <c r="AD38" s="248"/>
      <c r="AE38" s="19"/>
      <c r="AF38" s="19"/>
      <c r="AG38" s="370"/>
      <c r="AH38" s="289"/>
      <c r="AI38" s="290"/>
      <c r="AJ38" s="308"/>
      <c r="AK38" s="308"/>
      <c r="AL38" s="308"/>
      <c r="AM38" s="308"/>
      <c r="AN38" s="308"/>
      <c r="AO38" s="311"/>
      <c r="AP38" s="312"/>
      <c r="AQ38" s="314"/>
      <c r="AR38" s="2"/>
      <c r="AS38" s="8" t="s">
        <v>16</v>
      </c>
      <c r="AT38" s="2"/>
      <c r="AU38" s="316"/>
      <c r="AV38" s="367"/>
      <c r="AW38" s="368"/>
      <c r="AX38" s="371"/>
      <c r="AY38" s="371"/>
      <c r="AZ38" s="371"/>
      <c r="BA38" s="371"/>
      <c r="BB38" s="371"/>
      <c r="BC38" s="248"/>
      <c r="BD38" s="248"/>
      <c r="BE38" s="299"/>
      <c r="BF38" s="299"/>
      <c r="BG38" s="299"/>
      <c r="BH38" s="248"/>
      <c r="BI38" s="248"/>
      <c r="BJ38" s="248"/>
    </row>
    <row r="39" spans="1:62" ht="15.5" customHeight="1" x14ac:dyDescent="0.3">
      <c r="A39" s="286">
        <v>3</v>
      </c>
      <c r="B39" s="287">
        <v>0.4861111111111111</v>
      </c>
      <c r="C39" s="288"/>
      <c r="D39" s="308" t="str">
        <f>B6</f>
        <v>エルドラードFC</v>
      </c>
      <c r="E39" s="308"/>
      <c r="F39" s="308"/>
      <c r="G39" s="308"/>
      <c r="H39" s="308"/>
      <c r="I39" s="293" t="str">
        <f t="shared" ref="I39" si="16">IF(L39:L40="","",(L39+L40))</f>
        <v/>
      </c>
      <c r="J39" s="303"/>
      <c r="K39" s="374" t="s">
        <v>17</v>
      </c>
      <c r="L39" s="42"/>
      <c r="M39" s="209" t="s">
        <v>16</v>
      </c>
      <c r="N39" s="42"/>
      <c r="O39" s="376" t="s">
        <v>18</v>
      </c>
      <c r="P39" s="303" t="str">
        <f t="shared" ref="P39" si="17">IF(N39:N40="","",(N39+N40))</f>
        <v/>
      </c>
      <c r="Q39" s="304"/>
      <c r="R39" s="371" t="str">
        <f>B12</f>
        <v>身延ユナイテッド</v>
      </c>
      <c r="S39" s="371"/>
      <c r="T39" s="371"/>
      <c r="U39" s="371"/>
      <c r="V39" s="371"/>
      <c r="W39" s="248" t="str">
        <f>B8</f>
        <v>FCレックス</v>
      </c>
      <c r="X39" s="248"/>
      <c r="Y39" s="299"/>
      <c r="Z39" s="299"/>
      <c r="AA39" s="299"/>
      <c r="AB39" s="248" t="str">
        <f>B4</f>
        <v>八ヶ岳グランデ</v>
      </c>
      <c r="AC39" s="248"/>
      <c r="AD39" s="248"/>
      <c r="AE39" s="19"/>
      <c r="AF39" s="19"/>
      <c r="AG39" s="370">
        <v>3</v>
      </c>
      <c r="AH39" s="287">
        <v>0.5</v>
      </c>
      <c r="AI39" s="288"/>
      <c r="AJ39" s="308" t="str">
        <f>AH6</f>
        <v>エルドラードFC</v>
      </c>
      <c r="AK39" s="308"/>
      <c r="AL39" s="308"/>
      <c r="AM39" s="308"/>
      <c r="AN39" s="308"/>
      <c r="AO39" s="309">
        <f>AR39+AR40</f>
        <v>0</v>
      </c>
      <c r="AP39" s="310"/>
      <c r="AQ39" s="313" t="s">
        <v>17</v>
      </c>
      <c r="AR39" s="1"/>
      <c r="AS39" s="7" t="s">
        <v>16</v>
      </c>
      <c r="AT39" s="1"/>
      <c r="AU39" s="315" t="s">
        <v>18</v>
      </c>
      <c r="AV39" s="365">
        <f>AT39+AT40</f>
        <v>0</v>
      </c>
      <c r="AW39" s="366"/>
      <c r="AX39" s="371" t="str">
        <f>AH12</f>
        <v>身延ユナイテッド</v>
      </c>
      <c r="AY39" s="371"/>
      <c r="AZ39" s="371"/>
      <c r="BA39" s="371"/>
      <c r="BB39" s="371"/>
      <c r="BC39" s="248" t="str">
        <f>AH8</f>
        <v>FCレックス</v>
      </c>
      <c r="BD39" s="248"/>
      <c r="BE39" s="299"/>
      <c r="BF39" s="299"/>
      <c r="BG39" s="299"/>
      <c r="BH39" s="248" t="str">
        <f>AH4</f>
        <v>八ヶ岳グランデ</v>
      </c>
      <c r="BI39" s="248"/>
      <c r="BJ39" s="248"/>
    </row>
    <row r="40" spans="1:62" ht="15.5" customHeight="1" x14ac:dyDescent="0.3">
      <c r="A40" s="286"/>
      <c r="B40" s="289"/>
      <c r="C40" s="290"/>
      <c r="D40" s="308"/>
      <c r="E40" s="308"/>
      <c r="F40" s="308"/>
      <c r="G40" s="308"/>
      <c r="H40" s="308"/>
      <c r="I40" s="354"/>
      <c r="J40" s="305"/>
      <c r="K40" s="375"/>
      <c r="L40" s="43"/>
      <c r="M40" s="210" t="s">
        <v>16</v>
      </c>
      <c r="N40" s="43"/>
      <c r="O40" s="377"/>
      <c r="P40" s="305"/>
      <c r="Q40" s="306"/>
      <c r="R40" s="371"/>
      <c r="S40" s="371"/>
      <c r="T40" s="371"/>
      <c r="U40" s="371"/>
      <c r="V40" s="371"/>
      <c r="W40" s="248"/>
      <c r="X40" s="248"/>
      <c r="Y40" s="299"/>
      <c r="Z40" s="299"/>
      <c r="AA40" s="299"/>
      <c r="AB40" s="248"/>
      <c r="AC40" s="248"/>
      <c r="AD40" s="248"/>
      <c r="AE40" s="19"/>
      <c r="AF40" s="19"/>
      <c r="AG40" s="370"/>
      <c r="AH40" s="289"/>
      <c r="AI40" s="290"/>
      <c r="AJ40" s="308"/>
      <c r="AK40" s="308"/>
      <c r="AL40" s="308"/>
      <c r="AM40" s="308"/>
      <c r="AN40" s="308"/>
      <c r="AO40" s="311"/>
      <c r="AP40" s="312"/>
      <c r="AQ40" s="314"/>
      <c r="AR40" s="2"/>
      <c r="AS40" s="8" t="s">
        <v>16</v>
      </c>
      <c r="AT40" s="2"/>
      <c r="AU40" s="316"/>
      <c r="AV40" s="367"/>
      <c r="AW40" s="368"/>
      <c r="AX40" s="371"/>
      <c r="AY40" s="371"/>
      <c r="AZ40" s="371"/>
      <c r="BA40" s="371"/>
      <c r="BB40" s="371"/>
      <c r="BC40" s="248"/>
      <c r="BD40" s="248"/>
      <c r="BE40" s="299"/>
      <c r="BF40" s="299"/>
      <c r="BG40" s="299"/>
      <c r="BH40" s="248"/>
      <c r="BI40" s="248"/>
      <c r="BJ40" s="248"/>
    </row>
    <row r="41" spans="1:62" ht="15.5" customHeight="1" x14ac:dyDescent="0.3">
      <c r="A41" s="286">
        <v>4</v>
      </c>
      <c r="B41" s="287">
        <v>0.52083333333333337</v>
      </c>
      <c r="C41" s="288"/>
      <c r="D41" s="308" t="str">
        <f>B4</f>
        <v>八ヶ岳グランデ</v>
      </c>
      <c r="E41" s="308"/>
      <c r="F41" s="308"/>
      <c r="G41" s="308"/>
      <c r="H41" s="308"/>
      <c r="I41" s="293" t="str">
        <f t="shared" ref="I41" si="18">IF(L41:L42="","",(L41+L42))</f>
        <v/>
      </c>
      <c r="J41" s="303"/>
      <c r="K41" s="374" t="s">
        <v>17</v>
      </c>
      <c r="L41" s="42"/>
      <c r="M41" s="209" t="s">
        <v>16</v>
      </c>
      <c r="N41" s="42"/>
      <c r="O41" s="376" t="s">
        <v>18</v>
      </c>
      <c r="P41" s="303" t="str">
        <f t="shared" ref="P41" si="19">IF(N41:N42="","",(N41+N42))</f>
        <v/>
      </c>
      <c r="Q41" s="304"/>
      <c r="R41" s="371" t="str">
        <f>B10</f>
        <v>勝沼SSS</v>
      </c>
      <c r="S41" s="371"/>
      <c r="T41" s="371"/>
      <c r="U41" s="371"/>
      <c r="V41" s="371"/>
      <c r="W41" s="248" t="str">
        <f>B12</f>
        <v>身延ユナイテッド</v>
      </c>
      <c r="X41" s="248"/>
      <c r="Y41" s="299"/>
      <c r="Z41" s="299"/>
      <c r="AA41" s="299"/>
      <c r="AB41" s="248" t="str">
        <f>B6</f>
        <v>エルドラードFC</v>
      </c>
      <c r="AC41" s="248"/>
      <c r="AD41" s="248"/>
      <c r="AE41" s="19"/>
      <c r="AF41" s="19"/>
      <c r="AG41" s="370">
        <v>4</v>
      </c>
      <c r="AH41" s="287">
        <v>0.54166666666666663</v>
      </c>
      <c r="AI41" s="288"/>
      <c r="AJ41" s="308" t="str">
        <f>AH8</f>
        <v>FCレックス</v>
      </c>
      <c r="AK41" s="308"/>
      <c r="AL41" s="308"/>
      <c r="AM41" s="308"/>
      <c r="AN41" s="308"/>
      <c r="AO41" s="309">
        <f>AR41+AR42</f>
        <v>0</v>
      </c>
      <c r="AP41" s="310"/>
      <c r="AQ41" s="313" t="s">
        <v>17</v>
      </c>
      <c r="AR41" s="1"/>
      <c r="AS41" s="7" t="s">
        <v>16</v>
      </c>
      <c r="AT41" s="1"/>
      <c r="AU41" s="315" t="s">
        <v>18</v>
      </c>
      <c r="AV41" s="365">
        <f>AT41+AT42</f>
        <v>0</v>
      </c>
      <c r="AW41" s="366"/>
      <c r="AX41" s="371" t="str">
        <f>AH10</f>
        <v>勝沼SSS</v>
      </c>
      <c r="AY41" s="371"/>
      <c r="AZ41" s="371"/>
      <c r="BA41" s="371"/>
      <c r="BB41" s="371"/>
      <c r="BC41" s="248" t="str">
        <f>AH12</f>
        <v>身延ユナイテッド</v>
      </c>
      <c r="BD41" s="248"/>
      <c r="BE41" s="299"/>
      <c r="BF41" s="299"/>
      <c r="BG41" s="299"/>
      <c r="BH41" s="248" t="str">
        <f>AH6</f>
        <v>エルドラードFC</v>
      </c>
      <c r="BI41" s="248"/>
      <c r="BJ41" s="248"/>
    </row>
    <row r="42" spans="1:62" ht="15.5" customHeight="1" x14ac:dyDescent="0.3">
      <c r="A42" s="286"/>
      <c r="B42" s="289"/>
      <c r="C42" s="290"/>
      <c r="D42" s="308"/>
      <c r="E42" s="308"/>
      <c r="F42" s="308"/>
      <c r="G42" s="308"/>
      <c r="H42" s="308"/>
      <c r="I42" s="354"/>
      <c r="J42" s="305"/>
      <c r="K42" s="375"/>
      <c r="L42" s="43"/>
      <c r="M42" s="210" t="s">
        <v>16</v>
      </c>
      <c r="N42" s="43"/>
      <c r="O42" s="377"/>
      <c r="P42" s="305"/>
      <c r="Q42" s="306"/>
      <c r="R42" s="371"/>
      <c r="S42" s="371"/>
      <c r="T42" s="371"/>
      <c r="U42" s="371"/>
      <c r="V42" s="371"/>
      <c r="W42" s="248"/>
      <c r="X42" s="248"/>
      <c r="Y42" s="299"/>
      <c r="Z42" s="299"/>
      <c r="AA42" s="299"/>
      <c r="AB42" s="248"/>
      <c r="AC42" s="248"/>
      <c r="AD42" s="248"/>
      <c r="AE42" s="19"/>
      <c r="AF42" s="19"/>
      <c r="AG42" s="370"/>
      <c r="AH42" s="289"/>
      <c r="AI42" s="290"/>
      <c r="AJ42" s="308"/>
      <c r="AK42" s="308"/>
      <c r="AL42" s="308"/>
      <c r="AM42" s="308"/>
      <c r="AN42" s="308"/>
      <c r="AO42" s="311"/>
      <c r="AP42" s="312"/>
      <c r="AQ42" s="314"/>
      <c r="AR42" s="2"/>
      <c r="AS42" s="8" t="s">
        <v>16</v>
      </c>
      <c r="AT42" s="2"/>
      <c r="AU42" s="316"/>
      <c r="AV42" s="367"/>
      <c r="AW42" s="368"/>
      <c r="AX42" s="371"/>
      <c r="AY42" s="371"/>
      <c r="AZ42" s="371"/>
      <c r="BA42" s="371"/>
      <c r="BB42" s="371"/>
      <c r="BC42" s="248"/>
      <c r="BD42" s="248"/>
      <c r="BE42" s="299"/>
      <c r="BF42" s="299"/>
      <c r="BG42" s="299"/>
      <c r="BH42" s="248"/>
      <c r="BI42" s="248"/>
      <c r="BJ42" s="248"/>
    </row>
    <row r="43" spans="1:62" ht="15.5" customHeight="1" x14ac:dyDescent="0.3">
      <c r="A43" s="286">
        <v>5</v>
      </c>
      <c r="B43" s="287">
        <v>0.55555555555555558</v>
      </c>
      <c r="C43" s="288"/>
      <c r="D43" s="308" t="str">
        <f>B6</f>
        <v>エルドラードFC</v>
      </c>
      <c r="E43" s="308"/>
      <c r="F43" s="308"/>
      <c r="G43" s="308"/>
      <c r="H43" s="308"/>
      <c r="I43" s="293" t="str">
        <f t="shared" ref="I43" si="20">IF(L43:L44="","",(L43+L44))</f>
        <v/>
      </c>
      <c r="J43" s="303"/>
      <c r="K43" s="374" t="s">
        <v>17</v>
      </c>
      <c r="L43" s="42"/>
      <c r="M43" s="209" t="s">
        <v>16</v>
      </c>
      <c r="N43" s="42"/>
      <c r="O43" s="376" t="s">
        <v>18</v>
      </c>
      <c r="P43" s="303" t="str">
        <f t="shared" ref="P43" si="21">IF(N43:N44="","",(N43+N44))</f>
        <v/>
      </c>
      <c r="Q43" s="304"/>
      <c r="R43" s="371" t="str">
        <f>B8</f>
        <v>FCレックス</v>
      </c>
      <c r="S43" s="371"/>
      <c r="T43" s="371"/>
      <c r="U43" s="371"/>
      <c r="V43" s="371"/>
      <c r="W43" s="248" t="str">
        <f>B4</f>
        <v>八ヶ岳グランデ</v>
      </c>
      <c r="X43" s="248"/>
      <c r="Y43" s="299"/>
      <c r="Z43" s="299"/>
      <c r="AA43" s="299"/>
      <c r="AB43" s="248" t="str">
        <f>B10</f>
        <v>勝沼SSS</v>
      </c>
      <c r="AC43" s="248"/>
      <c r="AD43" s="248"/>
      <c r="AE43" s="19"/>
      <c r="AF43" s="19"/>
      <c r="AG43" s="370">
        <v>5</v>
      </c>
      <c r="AH43" s="287">
        <v>0.58333333333333337</v>
      </c>
      <c r="AI43" s="288"/>
      <c r="AJ43" s="308" t="str">
        <f>AH4</f>
        <v>八ヶ岳グランデ</v>
      </c>
      <c r="AK43" s="308"/>
      <c r="AL43" s="308"/>
      <c r="AM43" s="308"/>
      <c r="AN43" s="308"/>
      <c r="AO43" s="309">
        <f>AR43+AR44</f>
        <v>0</v>
      </c>
      <c r="AP43" s="310"/>
      <c r="AQ43" s="313" t="s">
        <v>17</v>
      </c>
      <c r="AR43" s="1"/>
      <c r="AS43" s="7" t="s">
        <v>16</v>
      </c>
      <c r="AT43" s="1"/>
      <c r="AU43" s="315" t="s">
        <v>18</v>
      </c>
      <c r="AV43" s="365">
        <f>AT43+AT44</f>
        <v>0</v>
      </c>
      <c r="AW43" s="366"/>
      <c r="AX43" s="371" t="str">
        <f>AH12</f>
        <v>身延ユナイテッド</v>
      </c>
      <c r="AY43" s="371"/>
      <c r="AZ43" s="371"/>
      <c r="BA43" s="371"/>
      <c r="BB43" s="371"/>
      <c r="BC43" s="248" t="str">
        <f>AH10</f>
        <v>勝沼SSS</v>
      </c>
      <c r="BD43" s="248"/>
      <c r="BE43" s="299"/>
      <c r="BF43" s="299"/>
      <c r="BG43" s="299"/>
      <c r="BH43" s="248" t="str">
        <f>AH8</f>
        <v>FCレックス</v>
      </c>
      <c r="BI43" s="248"/>
      <c r="BJ43" s="248"/>
    </row>
    <row r="44" spans="1:62" ht="15.5" customHeight="1" x14ac:dyDescent="0.3">
      <c r="A44" s="286"/>
      <c r="B44" s="289"/>
      <c r="C44" s="290"/>
      <c r="D44" s="308"/>
      <c r="E44" s="308"/>
      <c r="F44" s="308"/>
      <c r="G44" s="308"/>
      <c r="H44" s="308"/>
      <c r="I44" s="354"/>
      <c r="J44" s="305"/>
      <c r="K44" s="375"/>
      <c r="L44" s="43"/>
      <c r="M44" s="210" t="s">
        <v>16</v>
      </c>
      <c r="N44" s="43"/>
      <c r="O44" s="377"/>
      <c r="P44" s="305"/>
      <c r="Q44" s="306"/>
      <c r="R44" s="371"/>
      <c r="S44" s="371"/>
      <c r="T44" s="371"/>
      <c r="U44" s="371"/>
      <c r="V44" s="371"/>
      <c r="W44" s="248"/>
      <c r="X44" s="248"/>
      <c r="Y44" s="299"/>
      <c r="Z44" s="299"/>
      <c r="AA44" s="299"/>
      <c r="AB44" s="248"/>
      <c r="AC44" s="248"/>
      <c r="AD44" s="248"/>
      <c r="AE44" s="19"/>
      <c r="AF44" s="19"/>
      <c r="AG44" s="370"/>
      <c r="AH44" s="289"/>
      <c r="AI44" s="290"/>
      <c r="AJ44" s="308"/>
      <c r="AK44" s="308"/>
      <c r="AL44" s="308"/>
      <c r="AM44" s="308"/>
      <c r="AN44" s="308"/>
      <c r="AO44" s="311"/>
      <c r="AP44" s="312"/>
      <c r="AQ44" s="314"/>
      <c r="AR44" s="2"/>
      <c r="AS44" s="8" t="s">
        <v>16</v>
      </c>
      <c r="AT44" s="2"/>
      <c r="AU44" s="316"/>
      <c r="AV44" s="367"/>
      <c r="AW44" s="368"/>
      <c r="AX44" s="371"/>
      <c r="AY44" s="371"/>
      <c r="AZ44" s="371"/>
      <c r="BA44" s="371"/>
      <c r="BB44" s="371"/>
      <c r="BC44" s="248"/>
      <c r="BD44" s="248"/>
      <c r="BE44" s="299"/>
      <c r="BF44" s="299"/>
      <c r="BG44" s="299"/>
      <c r="BH44" s="248"/>
      <c r="BI44" s="248"/>
      <c r="BJ44" s="248"/>
    </row>
    <row r="46" spans="1:62" ht="14.25" x14ac:dyDescent="0.25">
      <c r="B46" s="213"/>
      <c r="C46" s="28"/>
      <c r="D46" s="16"/>
      <c r="E46" s="16"/>
      <c r="F46" s="16"/>
      <c r="G46" s="16"/>
      <c r="H46" s="16"/>
      <c r="I46" s="214"/>
      <c r="J46" s="214"/>
      <c r="K46" s="212"/>
      <c r="L46" s="222"/>
      <c r="M46" s="9"/>
      <c r="N46" s="222"/>
      <c r="O46" s="213"/>
      <c r="P46" s="215"/>
      <c r="Q46" s="17"/>
      <c r="R46" s="216"/>
      <c r="S46" s="216"/>
      <c r="T46" s="216"/>
      <c r="U46" s="216"/>
      <c r="V46" s="216"/>
      <c r="W46" s="19"/>
      <c r="X46" s="19"/>
      <c r="Y46" s="19"/>
      <c r="Z46" s="19"/>
      <c r="AA46" s="19"/>
      <c r="AB46" s="19"/>
      <c r="AC46" s="19"/>
      <c r="AH46" s="213"/>
      <c r="AI46" s="28"/>
      <c r="AJ46" s="16"/>
      <c r="AK46" s="16"/>
      <c r="AL46" s="16"/>
      <c r="AM46" s="16"/>
      <c r="AN46" s="16"/>
      <c r="AO46" s="214"/>
      <c r="AP46" s="214"/>
      <c r="AQ46" s="212"/>
      <c r="AR46" s="222"/>
      <c r="AS46" s="9"/>
      <c r="AT46" s="222"/>
      <c r="AU46" s="213"/>
      <c r="AV46" s="215"/>
      <c r="AW46" s="17"/>
      <c r="AX46" s="216"/>
      <c r="AY46" s="216"/>
      <c r="AZ46" s="216"/>
      <c r="BA46" s="216"/>
      <c r="BB46" s="216"/>
      <c r="BC46" s="19"/>
      <c r="BD46" s="19"/>
      <c r="BE46" s="19"/>
      <c r="BF46" s="19"/>
      <c r="BG46" s="19"/>
      <c r="BH46" s="19"/>
      <c r="BI46" s="19"/>
    </row>
    <row r="47" spans="1:62" ht="14.25" x14ac:dyDescent="0.25">
      <c r="B47" s="213"/>
      <c r="C47" s="14"/>
      <c r="D47" s="11"/>
      <c r="E47" s="11"/>
      <c r="F47" s="11"/>
      <c r="G47" s="11"/>
      <c r="H47" s="11"/>
      <c r="K47" s="14"/>
      <c r="M47" s="15"/>
      <c r="O47" s="14"/>
      <c r="P47" s="12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21"/>
      <c r="AC47" s="21"/>
      <c r="AH47" s="213"/>
      <c r="AI47" s="14"/>
      <c r="AJ47" s="11"/>
      <c r="AK47" s="11"/>
      <c r="AL47" s="11"/>
      <c r="AM47" s="11"/>
      <c r="AN47" s="11"/>
      <c r="AQ47" s="14"/>
      <c r="AS47" s="15"/>
      <c r="AU47" s="14"/>
      <c r="AV47" s="12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21"/>
      <c r="BI47" s="21"/>
    </row>
    <row r="48" spans="1:62" ht="13.5" customHeight="1" x14ac:dyDescent="0.25">
      <c r="B48" s="213"/>
      <c r="C48" s="20"/>
      <c r="D48" s="10"/>
      <c r="E48" s="11"/>
      <c r="F48" s="11"/>
      <c r="G48" s="11"/>
      <c r="H48" s="11"/>
      <c r="I48" s="12"/>
      <c r="K48" s="14"/>
      <c r="M48" s="15"/>
      <c r="O48" s="14"/>
      <c r="P48" s="12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H48" s="213"/>
      <c r="AI48" s="20"/>
      <c r="AJ48" s="10"/>
      <c r="AK48" s="11"/>
      <c r="AL48" s="11"/>
      <c r="AM48" s="11"/>
      <c r="AN48" s="11"/>
      <c r="AO48" s="12"/>
      <c r="AQ48" s="14"/>
      <c r="AS48" s="15"/>
      <c r="AU48" s="14"/>
      <c r="AV48" s="12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</row>
    <row r="49" spans="2:61" ht="14.25" x14ac:dyDescent="0.25">
      <c r="B49" s="213"/>
      <c r="C49" s="29"/>
      <c r="D49" s="30"/>
      <c r="E49" s="21"/>
      <c r="F49" s="21"/>
      <c r="G49" s="21"/>
      <c r="H49" s="21"/>
      <c r="I49" s="31"/>
      <c r="J49" s="22"/>
      <c r="K49" s="23"/>
      <c r="M49" s="15"/>
      <c r="O49" s="14"/>
      <c r="P49" s="25"/>
      <c r="Q49" s="26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H49" s="213"/>
      <c r="AI49" s="29"/>
      <c r="AJ49" s="30"/>
      <c r="AK49" s="21"/>
      <c r="AL49" s="21"/>
      <c r="AM49" s="21"/>
      <c r="AN49" s="21"/>
      <c r="AO49" s="31"/>
      <c r="AP49" s="22"/>
      <c r="AQ49" s="23"/>
      <c r="AS49" s="15"/>
      <c r="AU49" s="14"/>
      <c r="AV49" s="25"/>
      <c r="AW49" s="26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</row>
    <row r="50" spans="2:61" ht="14.25" x14ac:dyDescent="0.25">
      <c r="B50" s="213"/>
      <c r="C50" s="24"/>
      <c r="D50" s="21"/>
      <c r="E50" s="21"/>
      <c r="F50" s="21"/>
      <c r="G50" s="21"/>
      <c r="H50" s="21"/>
      <c r="I50" s="22"/>
      <c r="J50" s="22"/>
      <c r="K50" s="23"/>
      <c r="M50" s="15"/>
      <c r="O50" s="14"/>
      <c r="P50" s="25"/>
      <c r="Q50" s="26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H50" s="213"/>
      <c r="AI50" s="24"/>
      <c r="AJ50" s="21"/>
      <c r="AK50" s="21"/>
      <c r="AL50" s="21"/>
      <c r="AM50" s="21"/>
      <c r="AN50" s="21"/>
      <c r="AO50" s="22"/>
      <c r="AP50" s="22"/>
      <c r="AQ50" s="23"/>
      <c r="AS50" s="15"/>
      <c r="AU50" s="14"/>
      <c r="AV50" s="25"/>
      <c r="AW50" s="26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</row>
    <row r="51" spans="2:61" ht="14.25" x14ac:dyDescent="0.25">
      <c r="B51" s="213"/>
      <c r="C51" s="29"/>
      <c r="D51" s="30"/>
      <c r="E51" s="21"/>
      <c r="F51" s="21"/>
      <c r="G51" s="21"/>
      <c r="H51" s="21"/>
      <c r="I51" s="31"/>
      <c r="J51" s="22"/>
      <c r="K51" s="23"/>
      <c r="M51" s="15"/>
      <c r="O51" s="14"/>
      <c r="P51" s="25"/>
      <c r="Q51" s="26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H51" s="213"/>
      <c r="AI51" s="29"/>
      <c r="AJ51" s="30"/>
      <c r="AK51" s="21"/>
      <c r="AL51" s="21"/>
      <c r="AM51" s="21"/>
      <c r="AN51" s="21"/>
      <c r="AO51" s="31"/>
      <c r="AP51" s="22"/>
      <c r="AQ51" s="23"/>
      <c r="AS51" s="15"/>
      <c r="AU51" s="14"/>
      <c r="AV51" s="25"/>
      <c r="AW51" s="26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</row>
    <row r="52" spans="2:61" ht="14.25" x14ac:dyDescent="0.25">
      <c r="B52" s="213"/>
      <c r="C52" s="24"/>
      <c r="D52" s="21"/>
      <c r="E52" s="21"/>
      <c r="F52" s="21"/>
      <c r="G52" s="21"/>
      <c r="H52" s="21"/>
      <c r="I52" s="22"/>
      <c r="J52" s="22"/>
      <c r="K52" s="23"/>
      <c r="M52" s="15"/>
      <c r="O52" s="14"/>
      <c r="P52" s="25"/>
      <c r="Q52" s="26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H52" s="213"/>
      <c r="AI52" s="24"/>
      <c r="AJ52" s="21"/>
      <c r="AK52" s="21"/>
      <c r="AL52" s="21"/>
      <c r="AM52" s="21"/>
      <c r="AN52" s="21"/>
      <c r="AO52" s="22"/>
      <c r="AP52" s="22"/>
      <c r="AQ52" s="23"/>
      <c r="AS52" s="15"/>
      <c r="AU52" s="14"/>
      <c r="AV52" s="25"/>
      <c r="AW52" s="26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</row>
  </sheetData>
  <mergeCells count="414">
    <mergeCell ref="AU43:AU44"/>
    <mergeCell ref="AV43:AW44"/>
    <mergeCell ref="AX43:BB44"/>
    <mergeCell ref="BC43:BG44"/>
    <mergeCell ref="BH43:BJ44"/>
    <mergeCell ref="W43:AA44"/>
    <mergeCell ref="AB43:AD44"/>
    <mergeCell ref="AG43:AG44"/>
    <mergeCell ref="AH43:AI44"/>
    <mergeCell ref="AJ43:AN44"/>
    <mergeCell ref="AO43:AP44"/>
    <mergeCell ref="BH41:BJ42"/>
    <mergeCell ref="A43:A44"/>
    <mergeCell ref="B43:C44"/>
    <mergeCell ref="D43:H44"/>
    <mergeCell ref="I43:J44"/>
    <mergeCell ref="K43:K44"/>
    <mergeCell ref="O43:O44"/>
    <mergeCell ref="P43:Q44"/>
    <mergeCell ref="R43:V44"/>
    <mergeCell ref="AJ41:AN42"/>
    <mergeCell ref="AO41:AP42"/>
    <mergeCell ref="AQ41:AQ42"/>
    <mergeCell ref="AU41:AU42"/>
    <mergeCell ref="AV41:AW42"/>
    <mergeCell ref="AX41:BB42"/>
    <mergeCell ref="P41:Q42"/>
    <mergeCell ref="R41:V42"/>
    <mergeCell ref="W41:AA42"/>
    <mergeCell ref="AB41:AD42"/>
    <mergeCell ref="AG41:AG42"/>
    <mergeCell ref="AH41:AI42"/>
    <mergeCell ref="A41:A42"/>
    <mergeCell ref="B41:C42"/>
    <mergeCell ref="AQ43:AQ44"/>
    <mergeCell ref="D41:H42"/>
    <mergeCell ref="I41:J42"/>
    <mergeCell ref="K41:K42"/>
    <mergeCell ref="O41:O42"/>
    <mergeCell ref="AQ39:AQ40"/>
    <mergeCell ref="AU39:AU40"/>
    <mergeCell ref="AV39:AW40"/>
    <mergeCell ref="AX39:BB40"/>
    <mergeCell ref="BC39:BG40"/>
    <mergeCell ref="BC41:BG42"/>
    <mergeCell ref="BH39:BJ40"/>
    <mergeCell ref="W39:AA40"/>
    <mergeCell ref="AB39:AD40"/>
    <mergeCell ref="AG39:AG40"/>
    <mergeCell ref="AH39:AI40"/>
    <mergeCell ref="AJ39:AN40"/>
    <mergeCell ref="AO39:AP40"/>
    <mergeCell ref="BC37:BG38"/>
    <mergeCell ref="BH37:BJ38"/>
    <mergeCell ref="AO37:AP38"/>
    <mergeCell ref="AQ37:AQ38"/>
    <mergeCell ref="AU37:AU38"/>
    <mergeCell ref="AV37:AW38"/>
    <mergeCell ref="AX37:BB38"/>
    <mergeCell ref="AH35:AI36"/>
    <mergeCell ref="AJ35:AN36"/>
    <mergeCell ref="AO35:AP36"/>
    <mergeCell ref="A39:A40"/>
    <mergeCell ref="B39:C40"/>
    <mergeCell ref="D39:H40"/>
    <mergeCell ref="I39:J40"/>
    <mergeCell ref="K39:K40"/>
    <mergeCell ref="O39:O40"/>
    <mergeCell ref="P39:Q40"/>
    <mergeCell ref="R39:V40"/>
    <mergeCell ref="AJ37:AN38"/>
    <mergeCell ref="P37:Q38"/>
    <mergeCell ref="R37:V38"/>
    <mergeCell ref="W37:AA38"/>
    <mergeCell ref="AB37:AD38"/>
    <mergeCell ref="AG37:AG38"/>
    <mergeCell ref="AH37:AI38"/>
    <mergeCell ref="A37:A38"/>
    <mergeCell ref="B37:C38"/>
    <mergeCell ref="D37:H38"/>
    <mergeCell ref="I37:J38"/>
    <mergeCell ref="K37:K38"/>
    <mergeCell ref="O37:O38"/>
    <mergeCell ref="BH33:BJ34"/>
    <mergeCell ref="A35:A36"/>
    <mergeCell ref="B35:C36"/>
    <mergeCell ref="D35:H36"/>
    <mergeCell ref="I35:J36"/>
    <mergeCell ref="K35:K36"/>
    <mergeCell ref="O35:O36"/>
    <mergeCell ref="P35:Q36"/>
    <mergeCell ref="R35:V36"/>
    <mergeCell ref="AG33:AG34"/>
    <mergeCell ref="AH33:AI34"/>
    <mergeCell ref="AJ33:AK34"/>
    <mergeCell ref="AL33:AN34"/>
    <mergeCell ref="AO33:AQ34"/>
    <mergeCell ref="AR33:BB34"/>
    <mergeCell ref="AQ35:AQ36"/>
    <mergeCell ref="AU35:AU36"/>
    <mergeCell ref="AV35:AW36"/>
    <mergeCell ref="AX35:BB36"/>
    <mergeCell ref="BC35:BG36"/>
    <mergeCell ref="BH35:BJ36"/>
    <mergeCell ref="W35:AA36"/>
    <mergeCell ref="AB35:AD36"/>
    <mergeCell ref="AG35:AG36"/>
    <mergeCell ref="BH29:BJ30"/>
    <mergeCell ref="A33:A34"/>
    <mergeCell ref="B33:C34"/>
    <mergeCell ref="D33:E34"/>
    <mergeCell ref="F33:H34"/>
    <mergeCell ref="I33:K34"/>
    <mergeCell ref="L33:V34"/>
    <mergeCell ref="W33:AA34"/>
    <mergeCell ref="AB33:AD34"/>
    <mergeCell ref="AJ29:AN30"/>
    <mergeCell ref="AO29:AP30"/>
    <mergeCell ref="AQ29:AQ30"/>
    <mergeCell ref="AU29:AU30"/>
    <mergeCell ref="AV29:AW30"/>
    <mergeCell ref="AX29:BB30"/>
    <mergeCell ref="P29:Q30"/>
    <mergeCell ref="R29:V30"/>
    <mergeCell ref="W29:AA30"/>
    <mergeCell ref="AB29:AD30"/>
    <mergeCell ref="AG29:AG30"/>
    <mergeCell ref="AH29:AI30"/>
    <mergeCell ref="A29:A30"/>
    <mergeCell ref="B29:C30"/>
    <mergeCell ref="BC33:BG34"/>
    <mergeCell ref="D29:H30"/>
    <mergeCell ref="I29:J30"/>
    <mergeCell ref="K29:K30"/>
    <mergeCell ref="O29:O30"/>
    <mergeCell ref="AQ27:AQ28"/>
    <mergeCell ref="AU27:AU28"/>
    <mergeCell ref="AV27:AW28"/>
    <mergeCell ref="AX27:BB28"/>
    <mergeCell ref="BC27:BG28"/>
    <mergeCell ref="BC29:BG30"/>
    <mergeCell ref="BH27:BJ28"/>
    <mergeCell ref="W27:AA28"/>
    <mergeCell ref="AB27:AD28"/>
    <mergeCell ref="AG27:AG28"/>
    <mergeCell ref="AH27:AI28"/>
    <mergeCell ref="AJ27:AN28"/>
    <mergeCell ref="AO27:AP28"/>
    <mergeCell ref="BC25:BG26"/>
    <mergeCell ref="BH25:BJ26"/>
    <mergeCell ref="AO25:AP26"/>
    <mergeCell ref="AQ25:AQ26"/>
    <mergeCell ref="AU25:AU26"/>
    <mergeCell ref="AV25:AW26"/>
    <mergeCell ref="AX25:BB26"/>
    <mergeCell ref="A27:A28"/>
    <mergeCell ref="B27:C28"/>
    <mergeCell ref="D27:H28"/>
    <mergeCell ref="I27:J28"/>
    <mergeCell ref="K27:K28"/>
    <mergeCell ref="O27:O28"/>
    <mergeCell ref="P27:Q28"/>
    <mergeCell ref="R27:V28"/>
    <mergeCell ref="AJ25:AN26"/>
    <mergeCell ref="P25:Q26"/>
    <mergeCell ref="R25:V26"/>
    <mergeCell ref="W25:AA26"/>
    <mergeCell ref="AB25:AD26"/>
    <mergeCell ref="AG25:AG26"/>
    <mergeCell ref="AH25:AI26"/>
    <mergeCell ref="A25:A26"/>
    <mergeCell ref="B25:C26"/>
    <mergeCell ref="D25:H26"/>
    <mergeCell ref="I25:J26"/>
    <mergeCell ref="K25:K26"/>
    <mergeCell ref="O25:O26"/>
    <mergeCell ref="AQ23:AQ24"/>
    <mergeCell ref="AU23:AU24"/>
    <mergeCell ref="AV23:AW24"/>
    <mergeCell ref="AX23:BB24"/>
    <mergeCell ref="BC23:BG24"/>
    <mergeCell ref="BH23:BJ24"/>
    <mergeCell ref="W23:AA24"/>
    <mergeCell ref="AB23:AD24"/>
    <mergeCell ref="AG23:AG24"/>
    <mergeCell ref="AH23:AI24"/>
    <mergeCell ref="AJ23:AN24"/>
    <mergeCell ref="AO23:AP24"/>
    <mergeCell ref="AO21:AP22"/>
    <mergeCell ref="AQ21:AQ22"/>
    <mergeCell ref="AU21:AU22"/>
    <mergeCell ref="AV21:AW22"/>
    <mergeCell ref="AX21:BB22"/>
    <mergeCell ref="P21:Q22"/>
    <mergeCell ref="R21:V22"/>
    <mergeCell ref="W21:AA22"/>
    <mergeCell ref="AB21:AD22"/>
    <mergeCell ref="AG21:AG22"/>
    <mergeCell ref="AH21:AI22"/>
    <mergeCell ref="A23:A24"/>
    <mergeCell ref="B23:C24"/>
    <mergeCell ref="D23:H24"/>
    <mergeCell ref="I23:J24"/>
    <mergeCell ref="K23:K24"/>
    <mergeCell ref="O23:O24"/>
    <mergeCell ref="P23:Q24"/>
    <mergeCell ref="R23:V24"/>
    <mergeCell ref="AJ21:AN22"/>
    <mergeCell ref="AO19:AQ20"/>
    <mergeCell ref="AR19:BB20"/>
    <mergeCell ref="BC19:BG20"/>
    <mergeCell ref="BH19:BJ20"/>
    <mergeCell ref="A21:A22"/>
    <mergeCell ref="B21:C22"/>
    <mergeCell ref="D21:H22"/>
    <mergeCell ref="I21:J22"/>
    <mergeCell ref="K21:K22"/>
    <mergeCell ref="O21:O22"/>
    <mergeCell ref="W19:AA20"/>
    <mergeCell ref="AB19:AD20"/>
    <mergeCell ref="AG19:AG20"/>
    <mergeCell ref="AH19:AI20"/>
    <mergeCell ref="AJ19:AK20"/>
    <mergeCell ref="AL19:AN20"/>
    <mergeCell ref="A19:A20"/>
    <mergeCell ref="B19:C20"/>
    <mergeCell ref="D19:E20"/>
    <mergeCell ref="F19:H20"/>
    <mergeCell ref="I19:K20"/>
    <mergeCell ref="L19:V20"/>
    <mergeCell ref="BC21:BG22"/>
    <mergeCell ref="BH21:BJ22"/>
    <mergeCell ref="BI12:BI13"/>
    <mergeCell ref="BJ12:BJ13"/>
    <mergeCell ref="BK12:BK13"/>
    <mergeCell ref="AC12:AC13"/>
    <mergeCell ref="AD12:AD13"/>
    <mergeCell ref="AE12:AE13"/>
    <mergeCell ref="AG12:AG13"/>
    <mergeCell ref="AH12:AI13"/>
    <mergeCell ref="AV12:AX13"/>
    <mergeCell ref="AJ13:AL13"/>
    <mergeCell ref="AM13:AO13"/>
    <mergeCell ref="AP13:AR13"/>
    <mergeCell ref="AS13:AU13"/>
    <mergeCell ref="AY13:BA13"/>
    <mergeCell ref="BB12:BD13"/>
    <mergeCell ref="BE12:BF13"/>
    <mergeCell ref="BG12:BH13"/>
    <mergeCell ref="A12:A13"/>
    <mergeCell ref="B12:C13"/>
    <mergeCell ref="P12:R13"/>
    <mergeCell ref="V12:X13"/>
    <mergeCell ref="Y12:Z13"/>
    <mergeCell ref="AA12:AB13"/>
    <mergeCell ref="D13:F13"/>
    <mergeCell ref="G13:I13"/>
    <mergeCell ref="J13:L13"/>
    <mergeCell ref="M13:O13"/>
    <mergeCell ref="S13:U13"/>
    <mergeCell ref="BI10:BI11"/>
    <mergeCell ref="BJ10:BJ11"/>
    <mergeCell ref="BK10:BK11"/>
    <mergeCell ref="AC10:AC11"/>
    <mergeCell ref="AD10:AD11"/>
    <mergeCell ref="AE10:AE11"/>
    <mergeCell ref="AG10:AG11"/>
    <mergeCell ref="AH10:AI11"/>
    <mergeCell ref="AS10:AU11"/>
    <mergeCell ref="AJ11:AL11"/>
    <mergeCell ref="AM11:AO11"/>
    <mergeCell ref="AP11:AR11"/>
    <mergeCell ref="AV11:AX11"/>
    <mergeCell ref="AY11:BA11"/>
    <mergeCell ref="BB10:BD11"/>
    <mergeCell ref="BE10:BF11"/>
    <mergeCell ref="BG10:BH11"/>
    <mergeCell ref="A10:A11"/>
    <mergeCell ref="B10:C11"/>
    <mergeCell ref="M10:O11"/>
    <mergeCell ref="V10:X11"/>
    <mergeCell ref="Y10:Z11"/>
    <mergeCell ref="AA10:AB11"/>
    <mergeCell ref="D11:F11"/>
    <mergeCell ref="G11:I11"/>
    <mergeCell ref="J11:L11"/>
    <mergeCell ref="P11:R11"/>
    <mergeCell ref="S11:U11"/>
    <mergeCell ref="BI8:BI9"/>
    <mergeCell ref="BJ8:BJ9"/>
    <mergeCell ref="BK8:BK9"/>
    <mergeCell ref="AC8:AC9"/>
    <mergeCell ref="AD8:AD9"/>
    <mergeCell ref="AE8:AE9"/>
    <mergeCell ref="AG8:AG9"/>
    <mergeCell ref="AH8:AI9"/>
    <mergeCell ref="AP8:AR9"/>
    <mergeCell ref="AJ9:AL9"/>
    <mergeCell ref="AM9:AO9"/>
    <mergeCell ref="AS9:AU9"/>
    <mergeCell ref="AV9:AX9"/>
    <mergeCell ref="AY9:BA9"/>
    <mergeCell ref="BB8:BD9"/>
    <mergeCell ref="BE8:BF9"/>
    <mergeCell ref="BG8:BH9"/>
    <mergeCell ref="A8:A9"/>
    <mergeCell ref="B8:C9"/>
    <mergeCell ref="J8:L9"/>
    <mergeCell ref="V8:X9"/>
    <mergeCell ref="Y8:Z9"/>
    <mergeCell ref="AA8:AB9"/>
    <mergeCell ref="D9:F9"/>
    <mergeCell ref="G9:I9"/>
    <mergeCell ref="M9:O9"/>
    <mergeCell ref="P9:R9"/>
    <mergeCell ref="S9:U9"/>
    <mergeCell ref="BI6:BI7"/>
    <mergeCell ref="BJ6:BJ7"/>
    <mergeCell ref="BK6:BK7"/>
    <mergeCell ref="AC6:AC7"/>
    <mergeCell ref="AD6:AD7"/>
    <mergeCell ref="AE6:AE7"/>
    <mergeCell ref="AG6:AG7"/>
    <mergeCell ref="AH6:AI7"/>
    <mergeCell ref="AM6:AO7"/>
    <mergeCell ref="AJ7:AL7"/>
    <mergeCell ref="AP7:AR7"/>
    <mergeCell ref="AS7:AU7"/>
    <mergeCell ref="AV7:AX7"/>
    <mergeCell ref="AY7:BA7"/>
    <mergeCell ref="BB6:BD7"/>
    <mergeCell ref="BE6:BF7"/>
    <mergeCell ref="BG6:BH7"/>
    <mergeCell ref="A6:A7"/>
    <mergeCell ref="B6:C7"/>
    <mergeCell ref="G6:I7"/>
    <mergeCell ref="V6:X7"/>
    <mergeCell ref="Y6:Z7"/>
    <mergeCell ref="AA6:AB7"/>
    <mergeCell ref="D7:F7"/>
    <mergeCell ref="J7:L7"/>
    <mergeCell ref="M7:O7"/>
    <mergeCell ref="P7:R7"/>
    <mergeCell ref="S7:U7"/>
    <mergeCell ref="BK4:BK5"/>
    <mergeCell ref="G5:I5"/>
    <mergeCell ref="J5:L5"/>
    <mergeCell ref="M5:O5"/>
    <mergeCell ref="P5:R5"/>
    <mergeCell ref="AM5:AO5"/>
    <mergeCell ref="AP5:AR5"/>
    <mergeCell ref="AS5:AU5"/>
    <mergeCell ref="AH4:AI5"/>
    <mergeCell ref="AJ4:AL5"/>
    <mergeCell ref="AY4:BA5"/>
    <mergeCell ref="BB4:BD5"/>
    <mergeCell ref="BE4:BF5"/>
    <mergeCell ref="BG4:BH5"/>
    <mergeCell ref="AV5:AX5"/>
    <mergeCell ref="Y4:Z5"/>
    <mergeCell ref="AA4:AB5"/>
    <mergeCell ref="AC4:AC5"/>
    <mergeCell ref="AD4:AD5"/>
    <mergeCell ref="AE4:AE5"/>
    <mergeCell ref="AG4:AG5"/>
    <mergeCell ref="BB2:BD3"/>
    <mergeCell ref="BE2:BF3"/>
    <mergeCell ref="BG2:BH3"/>
    <mergeCell ref="BJ2:BJ3"/>
    <mergeCell ref="BK2:BK3"/>
    <mergeCell ref="A4:A5"/>
    <mergeCell ref="B4:C5"/>
    <mergeCell ref="D4:F5"/>
    <mergeCell ref="S4:U5"/>
    <mergeCell ref="V4:X5"/>
    <mergeCell ref="AJ2:AL3"/>
    <mergeCell ref="AM2:AO3"/>
    <mergeCell ref="AP2:AR3"/>
    <mergeCell ref="AS2:AU3"/>
    <mergeCell ref="AV2:AX3"/>
    <mergeCell ref="AY2:BA3"/>
    <mergeCell ref="S2:U3"/>
    <mergeCell ref="V2:X3"/>
    <mergeCell ref="Y2:Z3"/>
    <mergeCell ref="AA2:AB3"/>
    <mergeCell ref="AD2:AD3"/>
    <mergeCell ref="AH2:AI3"/>
    <mergeCell ref="BI4:BI5"/>
    <mergeCell ref="BJ4:BJ5"/>
    <mergeCell ref="A1:B1"/>
    <mergeCell ref="C1:E1"/>
    <mergeCell ref="AG1:AH1"/>
    <mergeCell ref="AI1:AK1"/>
    <mergeCell ref="B2:C3"/>
    <mergeCell ref="D2:F3"/>
    <mergeCell ref="G2:I3"/>
    <mergeCell ref="J2:L3"/>
    <mergeCell ref="M2:O3"/>
    <mergeCell ref="P2:R3"/>
    <mergeCell ref="C15:V15"/>
    <mergeCell ref="C16:D16"/>
    <mergeCell ref="E16:F16"/>
    <mergeCell ref="G16:J16"/>
    <mergeCell ref="K16:L16"/>
    <mergeCell ref="M16:P16"/>
    <mergeCell ref="Q16:R16"/>
    <mergeCell ref="S16:V16"/>
    <mergeCell ref="C17:D17"/>
    <mergeCell ref="E17:F17"/>
    <mergeCell ref="G17:J17"/>
    <mergeCell ref="K17:L17"/>
    <mergeCell ref="M17:P17"/>
    <mergeCell ref="Q17:R17"/>
    <mergeCell ref="S17:V17"/>
  </mergeCells>
  <phoneticPr fontId="4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>
    <oddHeader>&amp;C&amp;"ＭＳ Ｐゴシック,太字"&amp;16 2021Nanahocup山梨県U-12サッカー大会
（第45回関東大会山梨県予選）</oddHeader>
    <oddFooter>&amp;C&amp;12試合結果・警告退場の報告は午後4時までに下記ＦＡＸ番号へご報告ください。
4種広報部ＦＡＸ055-251-7164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38680-7EC2-47B1-913E-F043A1217EF5}">
  <sheetPr>
    <tabColor rgb="FF00FFFF"/>
  </sheetPr>
  <dimension ref="A1:AW50"/>
  <sheetViews>
    <sheetView view="pageLayout" topLeftCell="A21" zoomScaleNormal="100" workbookViewId="0">
      <selection activeCell="N21" sqref="N21"/>
    </sheetView>
  </sheetViews>
  <sheetFormatPr defaultColWidth="9" defaultRowHeight="12.75" x14ac:dyDescent="0.25"/>
  <cols>
    <col min="1" max="1" width="3.1328125" style="13" customWidth="1"/>
    <col min="2" max="2" width="3" style="13" customWidth="1"/>
    <col min="3" max="3" width="8.265625" style="13" customWidth="1"/>
    <col min="4" max="22" width="3" style="13" customWidth="1"/>
    <col min="23" max="24" width="7" style="13" customWidth="1"/>
    <col min="25" max="25" width="12.59765625" style="200" customWidth="1"/>
    <col min="26" max="26" width="3.1328125" style="13" customWidth="1"/>
    <col min="27" max="27" width="3" style="13" customWidth="1"/>
    <col min="28" max="28" width="8.265625" style="13" customWidth="1"/>
    <col min="29" max="47" width="2.46484375" style="13" customWidth="1"/>
    <col min="48" max="48" width="5.59765625" style="13" customWidth="1"/>
    <col min="49" max="49" width="5.265625" style="13" customWidth="1"/>
    <col min="50" max="16384" width="9" style="13"/>
  </cols>
  <sheetData>
    <row r="1" spans="1:49" ht="34.5" customHeight="1" x14ac:dyDescent="0.25">
      <c r="A1" s="236" t="s">
        <v>20</v>
      </c>
      <c r="B1" s="236"/>
      <c r="C1" s="237" t="s">
        <v>10</v>
      </c>
      <c r="D1" s="237"/>
      <c r="E1" s="237"/>
      <c r="F1" s="32"/>
      <c r="G1" s="32"/>
      <c r="H1" s="32"/>
      <c r="I1" s="32"/>
      <c r="J1" s="32"/>
      <c r="K1" s="32"/>
      <c r="L1" s="32"/>
      <c r="M1" s="32"/>
      <c r="N1" s="32"/>
      <c r="O1" s="32"/>
      <c r="P1" s="2"/>
      <c r="Q1" s="2"/>
      <c r="R1" s="2"/>
      <c r="S1" s="2"/>
      <c r="T1" s="2"/>
      <c r="U1" s="2"/>
      <c r="V1" s="2"/>
      <c r="W1" s="2"/>
      <c r="X1" s="2"/>
      <c r="Z1" s="236" t="s">
        <v>20</v>
      </c>
      <c r="AA1" s="236"/>
      <c r="AB1" s="237" t="s">
        <v>10</v>
      </c>
      <c r="AC1" s="237"/>
      <c r="AD1" s="237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2"/>
      <c r="AP1" s="2"/>
      <c r="AQ1" s="2"/>
      <c r="AR1" s="2"/>
      <c r="AS1" s="2"/>
      <c r="AT1" s="2"/>
      <c r="AU1" s="2"/>
      <c r="AV1" s="2"/>
      <c r="AW1" s="2"/>
    </row>
    <row r="2" spans="1:49" ht="17.100000000000001" customHeight="1" x14ac:dyDescent="0.25">
      <c r="A2" s="33"/>
      <c r="B2" s="238" t="str">
        <f>A1</f>
        <v>C</v>
      </c>
      <c r="C2" s="239"/>
      <c r="D2" s="242" t="str">
        <f>B4</f>
        <v>増穂SC</v>
      </c>
      <c r="E2" s="243"/>
      <c r="F2" s="244"/>
      <c r="G2" s="242" t="str">
        <f>B6</f>
        <v>石田SSS</v>
      </c>
      <c r="H2" s="243"/>
      <c r="I2" s="244"/>
      <c r="J2" s="242" t="str">
        <f>B8</f>
        <v>FCトラベッソ</v>
      </c>
      <c r="K2" s="243"/>
      <c r="L2" s="244"/>
      <c r="M2" s="242" t="str">
        <f>B10</f>
        <v>JFC白根</v>
      </c>
      <c r="N2" s="243"/>
      <c r="O2" s="244"/>
      <c r="P2" s="248" t="s">
        <v>12</v>
      </c>
      <c r="Q2" s="248"/>
      <c r="R2" s="248"/>
      <c r="S2" s="249" t="s">
        <v>13</v>
      </c>
      <c r="T2" s="249"/>
      <c r="U2" s="249" t="s">
        <v>21</v>
      </c>
      <c r="V2" s="249"/>
      <c r="W2" s="34" t="s">
        <v>22</v>
      </c>
      <c r="X2" s="251" t="s">
        <v>11</v>
      </c>
      <c r="Y2" s="18"/>
      <c r="Z2" s="33"/>
      <c r="AA2" s="252" t="str">
        <f>Z1</f>
        <v>C</v>
      </c>
      <c r="AB2" s="239"/>
      <c r="AC2" s="242" t="str">
        <f>AA4</f>
        <v>増穂SC</v>
      </c>
      <c r="AD2" s="243"/>
      <c r="AE2" s="244"/>
      <c r="AF2" s="242" t="str">
        <f>AA6</f>
        <v>石田SSS</v>
      </c>
      <c r="AG2" s="243"/>
      <c r="AH2" s="244"/>
      <c r="AI2" s="242" t="str">
        <f>AA8</f>
        <v>FCトラベッソ</v>
      </c>
      <c r="AJ2" s="243"/>
      <c r="AK2" s="244"/>
      <c r="AL2" s="242" t="str">
        <f>AA10</f>
        <v>JFC白根</v>
      </c>
      <c r="AM2" s="243"/>
      <c r="AN2" s="244"/>
      <c r="AO2" s="248" t="s">
        <v>12</v>
      </c>
      <c r="AP2" s="248"/>
      <c r="AQ2" s="248"/>
      <c r="AR2" s="249" t="s">
        <v>13</v>
      </c>
      <c r="AS2" s="249"/>
      <c r="AT2" s="249" t="s">
        <v>21</v>
      </c>
      <c r="AU2" s="249"/>
      <c r="AV2" s="34" t="s">
        <v>22</v>
      </c>
      <c r="AW2" s="250" t="s">
        <v>11</v>
      </c>
    </row>
    <row r="3" spans="1:49" ht="17.100000000000001" customHeight="1" x14ac:dyDescent="0.25">
      <c r="A3" s="35"/>
      <c r="B3" s="240"/>
      <c r="C3" s="241"/>
      <c r="D3" s="245"/>
      <c r="E3" s="246"/>
      <c r="F3" s="247"/>
      <c r="G3" s="245"/>
      <c r="H3" s="246"/>
      <c r="I3" s="247"/>
      <c r="J3" s="245"/>
      <c r="K3" s="246"/>
      <c r="L3" s="247"/>
      <c r="M3" s="245"/>
      <c r="N3" s="246"/>
      <c r="O3" s="247"/>
      <c r="P3" s="248"/>
      <c r="Q3" s="248"/>
      <c r="R3" s="248"/>
      <c r="S3" s="249"/>
      <c r="T3" s="249"/>
      <c r="U3" s="249"/>
      <c r="V3" s="249"/>
      <c r="W3" s="36" t="s">
        <v>23</v>
      </c>
      <c r="X3" s="251"/>
      <c r="Y3" s="18"/>
      <c r="Z3" s="35"/>
      <c r="AA3" s="253"/>
      <c r="AB3" s="241"/>
      <c r="AC3" s="245"/>
      <c r="AD3" s="246"/>
      <c r="AE3" s="247"/>
      <c r="AF3" s="245"/>
      <c r="AG3" s="246"/>
      <c r="AH3" s="247"/>
      <c r="AI3" s="245"/>
      <c r="AJ3" s="246"/>
      <c r="AK3" s="247"/>
      <c r="AL3" s="245"/>
      <c r="AM3" s="246"/>
      <c r="AN3" s="247"/>
      <c r="AO3" s="248"/>
      <c r="AP3" s="248"/>
      <c r="AQ3" s="248"/>
      <c r="AR3" s="249"/>
      <c r="AS3" s="249"/>
      <c r="AT3" s="249"/>
      <c r="AU3" s="249"/>
      <c r="AV3" s="36" t="s">
        <v>23</v>
      </c>
      <c r="AW3" s="250"/>
    </row>
    <row r="4" spans="1:49" ht="17.100000000000001" customHeight="1" x14ac:dyDescent="0.25">
      <c r="A4" s="273">
        <v>1</v>
      </c>
      <c r="B4" s="263" t="s">
        <v>195</v>
      </c>
      <c r="C4" s="264"/>
      <c r="D4" s="267"/>
      <c r="E4" s="268"/>
      <c r="F4" s="269"/>
      <c r="G4" s="189">
        <f>I21</f>
        <v>7</v>
      </c>
      <c r="H4" s="198" t="s">
        <v>16</v>
      </c>
      <c r="I4" s="198">
        <f>P21</f>
        <v>0</v>
      </c>
      <c r="J4" s="189">
        <f>I25</f>
        <v>10</v>
      </c>
      <c r="K4" s="198" t="s">
        <v>14</v>
      </c>
      <c r="L4" s="199">
        <f>P25</f>
        <v>0</v>
      </c>
      <c r="M4" s="198" t="str">
        <f>I35</f>
        <v/>
      </c>
      <c r="N4" s="198" t="s">
        <v>16</v>
      </c>
      <c r="O4" s="198" t="str">
        <f>P35</f>
        <v/>
      </c>
      <c r="P4" s="249"/>
      <c r="Q4" s="249"/>
      <c r="R4" s="249"/>
      <c r="S4" s="249"/>
      <c r="T4" s="249"/>
      <c r="U4" s="249"/>
      <c r="V4" s="249"/>
      <c r="W4" s="256"/>
      <c r="X4" s="254"/>
      <c r="Y4" s="255">
        <f>10000*P4+100*W4+S4</f>
        <v>0</v>
      </c>
      <c r="Z4" s="261">
        <v>1</v>
      </c>
      <c r="AA4" s="263" t="str">
        <f>B4</f>
        <v>増穂SC</v>
      </c>
      <c r="AB4" s="264"/>
      <c r="AC4" s="267"/>
      <c r="AD4" s="268"/>
      <c r="AE4" s="269"/>
      <c r="AF4" s="189">
        <f>AE6</f>
        <v>0</v>
      </c>
      <c r="AG4" s="198" t="s">
        <v>16</v>
      </c>
      <c r="AH4" s="198">
        <f>AC6</f>
        <v>0</v>
      </c>
      <c r="AI4" s="189">
        <f>AE8</f>
        <v>0</v>
      </c>
      <c r="AJ4" s="198" t="s">
        <v>14</v>
      </c>
      <c r="AK4" s="199">
        <f>AC8</f>
        <v>0</v>
      </c>
      <c r="AL4" s="198">
        <f>AE10</f>
        <v>0</v>
      </c>
      <c r="AM4" s="198" t="s">
        <v>16</v>
      </c>
      <c r="AN4" s="198">
        <f>AC10</f>
        <v>0</v>
      </c>
      <c r="AO4" s="249">
        <f>(COUNTIF(AC5:AN5,"○")*3)+(COUNTIF(AC5:AN5,"△")*1)</f>
        <v>3</v>
      </c>
      <c r="AP4" s="249"/>
      <c r="AQ4" s="249"/>
      <c r="AR4" s="249">
        <f>SUM(AE4:AE11)</f>
        <v>0</v>
      </c>
      <c r="AS4" s="249"/>
      <c r="AT4" s="249">
        <f>SUM(AC4:AC11)</f>
        <v>0</v>
      </c>
      <c r="AU4" s="249"/>
      <c r="AV4" s="256">
        <f>AR4-AT4</f>
        <v>0</v>
      </c>
      <c r="AW4" s="250"/>
    </row>
    <row r="5" spans="1:49" ht="17.100000000000001" customHeight="1" x14ac:dyDescent="0.25">
      <c r="A5" s="258"/>
      <c r="B5" s="265"/>
      <c r="C5" s="266"/>
      <c r="D5" s="270"/>
      <c r="E5" s="271"/>
      <c r="F5" s="272"/>
      <c r="G5" s="258" t="str">
        <f>IF(G4="","",IF(G4-I4&gt;0,"○",IF(G4-I4=0,"△","●")))</f>
        <v>○</v>
      </c>
      <c r="H5" s="259"/>
      <c r="I5" s="260"/>
      <c r="J5" s="258" t="str">
        <f>IF(J4="","",IF(J4-L4&gt;0,"○",IF(J4-L4=0,"△","●")))</f>
        <v>○</v>
      </c>
      <c r="K5" s="259"/>
      <c r="L5" s="260"/>
      <c r="M5" s="258" t="str">
        <f>IF(M4="","",IF(M4-O4&gt;0,"○",IF(M4-O4=0,"△","●")))</f>
        <v/>
      </c>
      <c r="N5" s="259"/>
      <c r="O5" s="260"/>
      <c r="P5" s="249"/>
      <c r="Q5" s="249"/>
      <c r="R5" s="249"/>
      <c r="S5" s="249"/>
      <c r="T5" s="249"/>
      <c r="U5" s="249"/>
      <c r="V5" s="249"/>
      <c r="W5" s="257"/>
      <c r="X5" s="254"/>
      <c r="Y5" s="255"/>
      <c r="Z5" s="262"/>
      <c r="AA5" s="265"/>
      <c r="AB5" s="266"/>
      <c r="AC5" s="270"/>
      <c r="AD5" s="271"/>
      <c r="AE5" s="272"/>
      <c r="AF5" s="258" t="str">
        <f>IF(AF4="","",IF(AF4-AH4&gt;0,"○",IF(AF4-AH4=0,"△","●")))</f>
        <v>△</v>
      </c>
      <c r="AG5" s="259"/>
      <c r="AH5" s="260"/>
      <c r="AI5" s="258" t="str">
        <f>IF(AI4="","",IF(AI4-AK4&gt;0,"○",IF(AI4-AK4=0,"△","●")))</f>
        <v>△</v>
      </c>
      <c r="AJ5" s="259"/>
      <c r="AK5" s="260"/>
      <c r="AL5" s="258" t="str">
        <f>IF(AL4="","",IF(AL4-AN4&gt;0,"○",IF(AL4-AN4=0,"△","●")))</f>
        <v>△</v>
      </c>
      <c r="AM5" s="259"/>
      <c r="AN5" s="260"/>
      <c r="AO5" s="249"/>
      <c r="AP5" s="249"/>
      <c r="AQ5" s="249"/>
      <c r="AR5" s="249"/>
      <c r="AS5" s="249"/>
      <c r="AT5" s="249"/>
      <c r="AU5" s="249"/>
      <c r="AV5" s="257"/>
      <c r="AW5" s="250"/>
    </row>
    <row r="6" spans="1:49" ht="17.100000000000001" customHeight="1" x14ac:dyDescent="0.25">
      <c r="A6" s="277">
        <v>2</v>
      </c>
      <c r="B6" s="278" t="s">
        <v>44</v>
      </c>
      <c r="C6" s="279"/>
      <c r="D6" s="3">
        <f>IF(G5="","",I4)</f>
        <v>0</v>
      </c>
      <c r="E6" s="4" t="s">
        <v>16</v>
      </c>
      <c r="F6" s="5">
        <f>IF(G5="","",G4)</f>
        <v>7</v>
      </c>
      <c r="G6" s="267"/>
      <c r="H6" s="268"/>
      <c r="I6" s="269"/>
      <c r="J6" s="189" t="str">
        <f>I33</f>
        <v/>
      </c>
      <c r="K6" s="198" t="s">
        <v>14</v>
      </c>
      <c r="L6" s="199" t="str">
        <f>P33</f>
        <v/>
      </c>
      <c r="M6" s="198">
        <f>I23</f>
        <v>0</v>
      </c>
      <c r="N6" s="198" t="s">
        <v>14</v>
      </c>
      <c r="O6" s="198">
        <f>P23</f>
        <v>5</v>
      </c>
      <c r="P6" s="249"/>
      <c r="Q6" s="249"/>
      <c r="R6" s="249"/>
      <c r="S6" s="249"/>
      <c r="T6" s="249"/>
      <c r="U6" s="249"/>
      <c r="V6" s="249"/>
      <c r="W6" s="256"/>
      <c r="X6" s="254"/>
      <c r="Y6" s="255">
        <f>10000*P6+100*W6+S6</f>
        <v>0</v>
      </c>
      <c r="Z6" s="249">
        <v>2</v>
      </c>
      <c r="AA6" s="263" t="str">
        <f>B6</f>
        <v>石田SSS</v>
      </c>
      <c r="AB6" s="264"/>
      <c r="AC6" s="3">
        <f>AO21</f>
        <v>0</v>
      </c>
      <c r="AD6" s="4" t="s">
        <v>16</v>
      </c>
      <c r="AE6" s="5">
        <f>AH21</f>
        <v>0</v>
      </c>
      <c r="AF6" s="267"/>
      <c r="AG6" s="268"/>
      <c r="AH6" s="269"/>
      <c r="AI6" s="189">
        <f>AH8</f>
        <v>0</v>
      </c>
      <c r="AJ6" s="198" t="s">
        <v>14</v>
      </c>
      <c r="AK6" s="199">
        <f>AF8</f>
        <v>0</v>
      </c>
      <c r="AL6" s="198">
        <f>AH10</f>
        <v>0</v>
      </c>
      <c r="AM6" s="198" t="s">
        <v>14</v>
      </c>
      <c r="AN6" s="198">
        <f>AF10</f>
        <v>0</v>
      </c>
      <c r="AO6" s="249">
        <f t="shared" ref="AO6" si="0">(COUNTIF(AC7:AN7,"○")*3)+(COUNTIF(AC7:AN7,"△")*1)</f>
        <v>3</v>
      </c>
      <c r="AP6" s="249"/>
      <c r="AQ6" s="249"/>
      <c r="AR6" s="249">
        <f>SUM(AH4:AH11)</f>
        <v>0</v>
      </c>
      <c r="AS6" s="249"/>
      <c r="AT6" s="249">
        <f>SUM(AF4:AF11)</f>
        <v>0</v>
      </c>
      <c r="AU6" s="249"/>
      <c r="AV6" s="256">
        <f t="shared" ref="AV6" si="1">AR6-AT6</f>
        <v>0</v>
      </c>
      <c r="AW6" s="250"/>
    </row>
    <row r="7" spans="1:49" ht="17.100000000000001" customHeight="1" x14ac:dyDescent="0.25">
      <c r="A7" s="277"/>
      <c r="B7" s="280"/>
      <c r="C7" s="281"/>
      <c r="D7" s="274" t="str">
        <f>IF(D6="","",IF(D6-F6&gt;0,"○",IF(D6-F6=0,"△","●")))</f>
        <v>●</v>
      </c>
      <c r="E7" s="275"/>
      <c r="F7" s="276"/>
      <c r="G7" s="270"/>
      <c r="H7" s="271"/>
      <c r="I7" s="272"/>
      <c r="J7" s="258" t="str">
        <f>IF(J6="","",IF(J6-L6&gt;0,"○",IF(J6-L6=0,"△","●")))</f>
        <v/>
      </c>
      <c r="K7" s="259"/>
      <c r="L7" s="260"/>
      <c r="M7" s="258" t="str">
        <f>IF(M6="","",IF(M6-O6&gt;0,"○",IF(M6-O6=0,"△","●")))</f>
        <v>●</v>
      </c>
      <c r="N7" s="259"/>
      <c r="O7" s="260"/>
      <c r="P7" s="249"/>
      <c r="Q7" s="249"/>
      <c r="R7" s="249"/>
      <c r="S7" s="249"/>
      <c r="T7" s="249"/>
      <c r="U7" s="249"/>
      <c r="V7" s="249"/>
      <c r="W7" s="257"/>
      <c r="X7" s="254"/>
      <c r="Y7" s="255"/>
      <c r="Z7" s="249"/>
      <c r="AA7" s="265"/>
      <c r="AB7" s="266"/>
      <c r="AC7" s="274" t="str">
        <f>IF(AC6="","",IF(AC6-AE6&gt;0,"○",IF(AC6-AE6=0,"△","●")))</f>
        <v>△</v>
      </c>
      <c r="AD7" s="275"/>
      <c r="AE7" s="276"/>
      <c r="AF7" s="270"/>
      <c r="AG7" s="271"/>
      <c r="AH7" s="272"/>
      <c r="AI7" s="258" t="str">
        <f>IF(AI6="","",IF(AI6-AK6&gt;0,"○",IF(AI6-AK6=0,"△","●")))</f>
        <v>△</v>
      </c>
      <c r="AJ7" s="259"/>
      <c r="AK7" s="260"/>
      <c r="AL7" s="258" t="str">
        <f>IF(AL6="","",IF(AL6-AN6&gt;0,"○",IF(AL6-AN6=0,"△","●")))</f>
        <v>△</v>
      </c>
      <c r="AM7" s="259"/>
      <c r="AN7" s="260"/>
      <c r="AO7" s="249"/>
      <c r="AP7" s="249"/>
      <c r="AQ7" s="249"/>
      <c r="AR7" s="249"/>
      <c r="AS7" s="249"/>
      <c r="AT7" s="249"/>
      <c r="AU7" s="249"/>
      <c r="AV7" s="257"/>
      <c r="AW7" s="250"/>
    </row>
    <row r="8" spans="1:49" ht="17.100000000000001" customHeight="1" x14ac:dyDescent="0.25">
      <c r="A8" s="273">
        <v>3</v>
      </c>
      <c r="B8" s="263" t="s">
        <v>196</v>
      </c>
      <c r="C8" s="264"/>
      <c r="D8" s="3">
        <f>IF(J5="","",L4)</f>
        <v>0</v>
      </c>
      <c r="E8" s="4" t="s">
        <v>16</v>
      </c>
      <c r="F8" s="5">
        <f>IF(J5="","",J4)</f>
        <v>10</v>
      </c>
      <c r="G8" s="3" t="str">
        <f>IF(J7="","",L6)</f>
        <v/>
      </c>
      <c r="H8" s="4" t="s">
        <v>16</v>
      </c>
      <c r="I8" s="5" t="str">
        <f>IF(J7="","",J6)</f>
        <v/>
      </c>
      <c r="J8" s="267"/>
      <c r="K8" s="268"/>
      <c r="L8" s="269"/>
      <c r="M8" s="189">
        <f>I19</f>
        <v>0</v>
      </c>
      <c r="N8" s="198" t="s">
        <v>14</v>
      </c>
      <c r="O8" s="199">
        <f>P19</f>
        <v>11</v>
      </c>
      <c r="P8" s="249"/>
      <c r="Q8" s="249"/>
      <c r="R8" s="249"/>
      <c r="S8" s="249"/>
      <c r="T8" s="249"/>
      <c r="U8" s="249"/>
      <c r="V8" s="249"/>
      <c r="W8" s="256"/>
      <c r="X8" s="254"/>
      <c r="Y8" s="255">
        <f>10000*P8+100*W8+S8</f>
        <v>0</v>
      </c>
      <c r="Z8" s="261">
        <v>3</v>
      </c>
      <c r="AA8" s="263" t="str">
        <f>B8</f>
        <v>FCトラベッソ</v>
      </c>
      <c r="AB8" s="264"/>
      <c r="AC8" s="3">
        <f>AO25</f>
        <v>0</v>
      </c>
      <c r="AD8" s="4" t="s">
        <v>16</v>
      </c>
      <c r="AE8" s="5">
        <f>AH25</f>
        <v>0</v>
      </c>
      <c r="AF8" s="4">
        <f>AO33</f>
        <v>0</v>
      </c>
      <c r="AG8" s="4" t="s">
        <v>16</v>
      </c>
      <c r="AH8" s="5">
        <f>AH33</f>
        <v>0</v>
      </c>
      <c r="AI8" s="267"/>
      <c r="AJ8" s="268"/>
      <c r="AK8" s="269"/>
      <c r="AL8" s="189">
        <f>AK10</f>
        <v>0</v>
      </c>
      <c r="AM8" s="198" t="s">
        <v>14</v>
      </c>
      <c r="AN8" s="199">
        <f>AI10</f>
        <v>0</v>
      </c>
      <c r="AO8" s="249">
        <f t="shared" ref="AO8" si="2">(COUNTIF(AC9:AN9,"○")*3)+(COUNTIF(AC9:AN9,"△")*1)</f>
        <v>3</v>
      </c>
      <c r="AP8" s="249"/>
      <c r="AQ8" s="249"/>
      <c r="AR8" s="249">
        <f>SUM(AK4:AK11)</f>
        <v>0</v>
      </c>
      <c r="AS8" s="249"/>
      <c r="AT8" s="249">
        <f>SUM(AI4:AI11)</f>
        <v>0</v>
      </c>
      <c r="AU8" s="249"/>
      <c r="AV8" s="256">
        <f t="shared" ref="AV8" si="3">AR8-AT8</f>
        <v>0</v>
      </c>
      <c r="AW8" s="250"/>
    </row>
    <row r="9" spans="1:49" ht="17.100000000000001" customHeight="1" x14ac:dyDescent="0.25">
      <c r="A9" s="258"/>
      <c r="B9" s="265"/>
      <c r="C9" s="266"/>
      <c r="D9" s="274" t="str">
        <f>IF(D8="","",IF(D8-F8&gt;0,"○",IF(D8-F8=0,"△","●")))</f>
        <v>●</v>
      </c>
      <c r="E9" s="275"/>
      <c r="F9" s="276"/>
      <c r="G9" s="274" t="str">
        <f>IF(G8="","",IF(G8-I8&gt;0,"○",IF(G8-I8=0,"△","●")))</f>
        <v/>
      </c>
      <c r="H9" s="275"/>
      <c r="I9" s="276"/>
      <c r="J9" s="270"/>
      <c r="K9" s="271"/>
      <c r="L9" s="272"/>
      <c r="M9" s="258" t="str">
        <f>IF(M8="","",IF(M8-O8&gt;0,"○",IF(M8-O8=0,"△","●")))</f>
        <v>●</v>
      </c>
      <c r="N9" s="259"/>
      <c r="O9" s="260"/>
      <c r="P9" s="249"/>
      <c r="Q9" s="249"/>
      <c r="R9" s="249"/>
      <c r="S9" s="249"/>
      <c r="T9" s="249"/>
      <c r="U9" s="249"/>
      <c r="V9" s="249"/>
      <c r="W9" s="257"/>
      <c r="X9" s="254"/>
      <c r="Y9" s="255"/>
      <c r="Z9" s="262"/>
      <c r="AA9" s="265"/>
      <c r="AB9" s="266"/>
      <c r="AC9" s="274" t="str">
        <f>IF(AC8="","",IF(AC8-AE8&gt;0,"○",IF(AC8-AE8=0,"△","●")))</f>
        <v>△</v>
      </c>
      <c r="AD9" s="275"/>
      <c r="AE9" s="276"/>
      <c r="AF9" s="274" t="str">
        <f>IF(AF8="","",IF(AF8-AH8&gt;0,"○",IF(AF8-AH8=0,"△","●")))</f>
        <v>△</v>
      </c>
      <c r="AG9" s="275"/>
      <c r="AH9" s="276"/>
      <c r="AI9" s="270"/>
      <c r="AJ9" s="271"/>
      <c r="AK9" s="272"/>
      <c r="AL9" s="258" t="str">
        <f>IF(AL8="","",IF(AL8-AN8&gt;0,"○",IF(AL8-AN8=0,"△","●")))</f>
        <v>△</v>
      </c>
      <c r="AM9" s="259"/>
      <c r="AN9" s="260"/>
      <c r="AO9" s="249"/>
      <c r="AP9" s="249"/>
      <c r="AQ9" s="249"/>
      <c r="AR9" s="249"/>
      <c r="AS9" s="249"/>
      <c r="AT9" s="249"/>
      <c r="AU9" s="249"/>
      <c r="AV9" s="257"/>
      <c r="AW9" s="250"/>
    </row>
    <row r="10" spans="1:49" ht="17.100000000000001" customHeight="1" x14ac:dyDescent="0.25">
      <c r="A10" s="277">
        <v>4</v>
      </c>
      <c r="B10" s="263" t="s">
        <v>197</v>
      </c>
      <c r="C10" s="264"/>
      <c r="D10" s="3" t="str">
        <f>IF(M5="","",O4)</f>
        <v/>
      </c>
      <c r="E10" s="4" t="s">
        <v>16</v>
      </c>
      <c r="F10" s="5" t="str">
        <f>IF(M5="","",M4)</f>
        <v/>
      </c>
      <c r="G10" s="3">
        <f>IF(M7="","",O6)</f>
        <v>5</v>
      </c>
      <c r="H10" s="4" t="s">
        <v>16</v>
      </c>
      <c r="I10" s="5">
        <f>IF(M7="","",M6)</f>
        <v>0</v>
      </c>
      <c r="J10" s="3">
        <f>IF(M9="","",O8)</f>
        <v>11</v>
      </c>
      <c r="K10" s="4" t="s">
        <v>16</v>
      </c>
      <c r="L10" s="5">
        <f>IF(M9="","",M8)</f>
        <v>0</v>
      </c>
      <c r="M10" s="267"/>
      <c r="N10" s="268"/>
      <c r="O10" s="269"/>
      <c r="P10" s="249"/>
      <c r="Q10" s="249"/>
      <c r="R10" s="249"/>
      <c r="S10" s="249"/>
      <c r="T10" s="249"/>
      <c r="U10" s="249"/>
      <c r="V10" s="249"/>
      <c r="W10" s="256"/>
      <c r="X10" s="254"/>
      <c r="Y10" s="255">
        <f>10000*P10+100*W10+S10</f>
        <v>0</v>
      </c>
      <c r="Z10" s="249">
        <v>4</v>
      </c>
      <c r="AA10" s="263" t="str">
        <f>B10</f>
        <v>JFC白根</v>
      </c>
      <c r="AB10" s="264"/>
      <c r="AC10" s="3">
        <f>AO35</f>
        <v>0</v>
      </c>
      <c r="AD10" s="4" t="s">
        <v>14</v>
      </c>
      <c r="AE10" s="5">
        <f>AH35</f>
        <v>0</v>
      </c>
      <c r="AF10" s="4">
        <f>AO23</f>
        <v>0</v>
      </c>
      <c r="AG10" s="4" t="s">
        <v>16</v>
      </c>
      <c r="AH10" s="4">
        <f>AH23</f>
        <v>0</v>
      </c>
      <c r="AI10" s="3">
        <f>AO19</f>
        <v>0</v>
      </c>
      <c r="AJ10" s="4" t="s">
        <v>16</v>
      </c>
      <c r="AK10" s="5">
        <f>AH19</f>
        <v>0</v>
      </c>
      <c r="AL10" s="267"/>
      <c r="AM10" s="268"/>
      <c r="AN10" s="269"/>
      <c r="AO10" s="249">
        <f t="shared" ref="AO10" si="4">(COUNTIF(AC11:AN11,"○")*3)+(COUNTIF(AC11:AN11,"△")*1)</f>
        <v>3</v>
      </c>
      <c r="AP10" s="249"/>
      <c r="AQ10" s="249"/>
      <c r="AR10" s="249">
        <f>SUM(AN4:AN11)</f>
        <v>0</v>
      </c>
      <c r="AS10" s="249"/>
      <c r="AT10" s="249">
        <f>SUM(AL4:AL11)</f>
        <v>0</v>
      </c>
      <c r="AU10" s="249"/>
      <c r="AV10" s="256">
        <f t="shared" ref="AV10" si="5">AR10-AT10</f>
        <v>0</v>
      </c>
      <c r="AW10" s="250"/>
    </row>
    <row r="11" spans="1:49" ht="17.100000000000001" customHeight="1" x14ac:dyDescent="0.25">
      <c r="A11" s="277"/>
      <c r="B11" s="265"/>
      <c r="C11" s="266"/>
      <c r="D11" s="274" t="str">
        <f>IF(D10="","",IF(D10-F10&gt;0,"○",IF(D10-F10=0,"△","●")))</f>
        <v/>
      </c>
      <c r="E11" s="275"/>
      <c r="F11" s="276"/>
      <c r="G11" s="274" t="str">
        <f>IF(G10="","",IF(G10-I10&gt;0,"○",IF(G10-I10=0,"△","●")))</f>
        <v>○</v>
      </c>
      <c r="H11" s="275"/>
      <c r="I11" s="276"/>
      <c r="J11" s="274" t="str">
        <f>IF(J10="","",IF(J10-L10&gt;0,"○",IF(J10-L10=0,"△","●")))</f>
        <v>○</v>
      </c>
      <c r="K11" s="275"/>
      <c r="L11" s="276"/>
      <c r="M11" s="270"/>
      <c r="N11" s="271"/>
      <c r="O11" s="272"/>
      <c r="P11" s="249"/>
      <c r="Q11" s="249"/>
      <c r="R11" s="249"/>
      <c r="S11" s="249"/>
      <c r="T11" s="249"/>
      <c r="U11" s="249"/>
      <c r="V11" s="249"/>
      <c r="W11" s="257"/>
      <c r="X11" s="254"/>
      <c r="Y11" s="255"/>
      <c r="Z11" s="249"/>
      <c r="AA11" s="265"/>
      <c r="AB11" s="266"/>
      <c r="AC11" s="274" t="str">
        <f>IF(AC10="","",IF(AC10-AE10&gt;0,"○",IF(AC10-AE10=0,"△","●")))</f>
        <v>△</v>
      </c>
      <c r="AD11" s="275"/>
      <c r="AE11" s="276"/>
      <c r="AF11" s="274" t="str">
        <f>IF(AF10="","",IF(AF10-AH10&gt;0,"○",IF(AF10-AH10=0,"△","●")))</f>
        <v>△</v>
      </c>
      <c r="AG11" s="275"/>
      <c r="AH11" s="276"/>
      <c r="AI11" s="274" t="str">
        <f>IF(AI10="","",IF(AI10-AK10&gt;0,"○",IF(AI10-AK10=0,"△","●")))</f>
        <v>△</v>
      </c>
      <c r="AJ11" s="275"/>
      <c r="AK11" s="276"/>
      <c r="AL11" s="270"/>
      <c r="AM11" s="271"/>
      <c r="AN11" s="272"/>
      <c r="AO11" s="249"/>
      <c r="AP11" s="249"/>
      <c r="AQ11" s="249"/>
      <c r="AR11" s="249"/>
      <c r="AS11" s="249"/>
      <c r="AT11" s="249"/>
      <c r="AU11" s="249"/>
      <c r="AV11" s="257"/>
      <c r="AW11" s="250"/>
    </row>
    <row r="12" spans="1:49" ht="17.100000000000001" customHeight="1" x14ac:dyDescent="0.25">
      <c r="A12" s="28"/>
      <c r="B12" s="50"/>
      <c r="C12" s="50"/>
      <c r="D12" s="204"/>
      <c r="E12" s="204"/>
      <c r="F12" s="204"/>
      <c r="G12" s="204"/>
      <c r="H12" s="204"/>
      <c r="I12" s="204"/>
      <c r="J12" s="204"/>
      <c r="K12" s="204"/>
      <c r="L12" s="204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97"/>
      <c r="X12" s="205"/>
      <c r="Y12" s="188"/>
      <c r="Z12" s="28"/>
      <c r="AA12" s="50"/>
      <c r="AB12" s="50"/>
      <c r="AC12" s="204"/>
      <c r="AD12" s="204"/>
      <c r="AE12" s="204"/>
      <c r="AF12" s="204"/>
      <c r="AG12" s="204"/>
      <c r="AH12" s="204"/>
      <c r="AI12" s="204"/>
      <c r="AJ12" s="204"/>
      <c r="AK12" s="204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197"/>
      <c r="AW12" s="18"/>
    </row>
    <row r="13" spans="1:49" ht="17.100000000000001" customHeight="1" thickBot="1" x14ac:dyDescent="0.3">
      <c r="A13" s="28"/>
      <c r="B13" s="227" t="s">
        <v>176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8"/>
      <c r="W13" s="197"/>
      <c r="X13" s="205"/>
      <c r="Y13" s="188"/>
      <c r="Z13" s="28"/>
      <c r="AA13" s="50"/>
      <c r="AB13" s="50"/>
      <c r="AC13" s="204"/>
      <c r="AD13" s="204"/>
      <c r="AE13" s="204"/>
      <c r="AF13" s="204"/>
      <c r="AG13" s="204"/>
      <c r="AH13" s="204"/>
      <c r="AI13" s="204"/>
      <c r="AJ13" s="204"/>
      <c r="AK13" s="204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197"/>
      <c r="AW13" s="18"/>
    </row>
    <row r="14" spans="1:49" ht="27" customHeight="1" x14ac:dyDescent="0.25">
      <c r="A14" s="200"/>
      <c r="B14" s="228" t="s">
        <v>174</v>
      </c>
      <c r="C14" s="229"/>
      <c r="D14" s="232"/>
      <c r="E14" s="232"/>
      <c r="F14" s="232" t="str">
        <f>B4</f>
        <v>増穂SC</v>
      </c>
      <c r="G14" s="232"/>
      <c r="H14" s="232"/>
      <c r="I14" s="232"/>
      <c r="J14" s="232"/>
      <c r="K14" s="232"/>
      <c r="L14" s="232" t="str">
        <f>B6</f>
        <v>石田SSS</v>
      </c>
      <c r="M14" s="232"/>
      <c r="N14" s="232"/>
      <c r="O14" s="232"/>
      <c r="P14" s="232"/>
      <c r="Q14" s="232"/>
      <c r="R14" s="232"/>
      <c r="S14" s="232"/>
      <c r="T14" s="232"/>
      <c r="U14" s="233"/>
      <c r="V14" s="197"/>
      <c r="W14" s="197"/>
      <c r="X14" s="18"/>
      <c r="Y14" s="18"/>
      <c r="Z14" s="200"/>
      <c r="AA14" s="200"/>
      <c r="AB14" s="200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97"/>
      <c r="AP14" s="197"/>
      <c r="AQ14" s="197"/>
      <c r="AR14" s="197"/>
      <c r="AS14" s="197"/>
      <c r="AT14" s="197"/>
      <c r="AU14" s="197"/>
      <c r="AV14" s="197"/>
      <c r="AW14" s="18"/>
    </row>
    <row r="15" spans="1:49" ht="27" customHeight="1" thickBot="1" x14ac:dyDescent="0.3">
      <c r="B15" s="230" t="s">
        <v>175</v>
      </c>
      <c r="C15" s="231"/>
      <c r="D15" s="234"/>
      <c r="E15" s="234"/>
      <c r="F15" s="234" t="str">
        <f>B8</f>
        <v>FCトラベッソ</v>
      </c>
      <c r="G15" s="234"/>
      <c r="H15" s="234"/>
      <c r="I15" s="234"/>
      <c r="J15" s="234"/>
      <c r="K15" s="234"/>
      <c r="L15" s="234" t="str">
        <f>B10</f>
        <v>JFC白根</v>
      </c>
      <c r="M15" s="234"/>
      <c r="N15" s="234"/>
      <c r="O15" s="234"/>
      <c r="P15" s="234"/>
      <c r="Q15" s="234"/>
      <c r="R15" s="234"/>
      <c r="S15" s="234"/>
      <c r="T15" s="234"/>
      <c r="U15" s="235"/>
      <c r="V15" s="197"/>
      <c r="W15" s="197"/>
      <c r="X15" s="18"/>
      <c r="Y15" s="18"/>
      <c r="AA15" s="200"/>
      <c r="AB15" s="200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97"/>
      <c r="AP15" s="197"/>
      <c r="AQ15" s="197"/>
      <c r="AR15" s="197"/>
      <c r="AS15" s="197"/>
      <c r="AT15" s="197"/>
      <c r="AU15" s="197"/>
      <c r="AV15" s="197"/>
      <c r="AW15" s="18"/>
    </row>
    <row r="16" spans="1:49" ht="17.100000000000001" customHeight="1" x14ac:dyDescent="0.25">
      <c r="B16" s="206"/>
      <c r="C16" s="207"/>
      <c r="D16" s="208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197"/>
      <c r="W16" s="197"/>
      <c r="X16" s="18"/>
      <c r="Y16" s="18"/>
      <c r="AA16" s="200"/>
      <c r="AB16" s="200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97"/>
      <c r="AP16" s="197"/>
      <c r="AQ16" s="197"/>
      <c r="AR16" s="197"/>
      <c r="AS16" s="197"/>
      <c r="AT16" s="197"/>
      <c r="AU16" s="197"/>
      <c r="AV16" s="197"/>
      <c r="AW16" s="18"/>
    </row>
    <row r="17" spans="1:49" ht="17.100000000000001" customHeight="1" x14ac:dyDescent="0.25">
      <c r="A17" s="299" t="s">
        <v>0</v>
      </c>
      <c r="B17" s="301">
        <v>44325</v>
      </c>
      <c r="C17" s="244"/>
      <c r="D17" s="300" t="str">
        <f>B2</f>
        <v>C</v>
      </c>
      <c r="E17" s="282"/>
      <c r="F17" s="282" t="s">
        <v>10</v>
      </c>
      <c r="G17" s="282"/>
      <c r="H17" s="282"/>
      <c r="I17" s="37"/>
      <c r="J17" s="282" t="s">
        <v>24</v>
      </c>
      <c r="K17" s="282"/>
      <c r="L17" s="282"/>
      <c r="M17" s="282"/>
      <c r="N17" s="282" t="s">
        <v>238</v>
      </c>
      <c r="O17" s="282"/>
      <c r="P17" s="282"/>
      <c r="Q17" s="282"/>
      <c r="R17" s="282"/>
      <c r="S17" s="282"/>
      <c r="T17" s="282"/>
      <c r="U17" s="282"/>
      <c r="V17" s="264"/>
      <c r="W17" s="284" t="s">
        <v>25</v>
      </c>
      <c r="X17" s="261" t="s">
        <v>2</v>
      </c>
      <c r="Y17" s="19"/>
      <c r="Z17" s="299" t="s">
        <v>0</v>
      </c>
      <c r="AA17" s="242" t="s">
        <v>1</v>
      </c>
      <c r="AB17" s="244"/>
      <c r="AC17" s="300" t="str">
        <f>AA2</f>
        <v>C</v>
      </c>
      <c r="AD17" s="282"/>
      <c r="AE17" s="282" t="s">
        <v>10</v>
      </c>
      <c r="AF17" s="282"/>
      <c r="AG17" s="282"/>
      <c r="AH17" s="37"/>
      <c r="AI17" s="282" t="s">
        <v>24</v>
      </c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64"/>
      <c r="AV17" s="284" t="s">
        <v>25</v>
      </c>
      <c r="AW17" s="261" t="s">
        <v>2</v>
      </c>
    </row>
    <row r="18" spans="1:49" ht="17.100000000000001" customHeight="1" x14ac:dyDescent="0.25">
      <c r="A18" s="299"/>
      <c r="B18" s="245"/>
      <c r="C18" s="247"/>
      <c r="D18" s="265"/>
      <c r="E18" s="283"/>
      <c r="F18" s="283"/>
      <c r="G18" s="283"/>
      <c r="H18" s="283"/>
      <c r="I18" s="201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66"/>
      <c r="W18" s="285"/>
      <c r="X18" s="285"/>
      <c r="Y18" s="19"/>
      <c r="Z18" s="299"/>
      <c r="AA18" s="245"/>
      <c r="AB18" s="247"/>
      <c r="AC18" s="265"/>
      <c r="AD18" s="283"/>
      <c r="AE18" s="283"/>
      <c r="AF18" s="283"/>
      <c r="AG18" s="283"/>
      <c r="AH18" s="201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66"/>
      <c r="AV18" s="285"/>
      <c r="AW18" s="285"/>
    </row>
    <row r="19" spans="1:49" ht="17.100000000000001" customHeight="1" x14ac:dyDescent="0.3">
      <c r="A19" s="286">
        <v>1</v>
      </c>
      <c r="B19" s="287">
        <v>0.4375</v>
      </c>
      <c r="C19" s="288"/>
      <c r="D19" s="291" t="str">
        <f>B8</f>
        <v>FCトラベッソ</v>
      </c>
      <c r="E19" s="291"/>
      <c r="F19" s="291"/>
      <c r="G19" s="291"/>
      <c r="H19" s="291"/>
      <c r="I19" s="293">
        <f>IF(L19:L20="","",(L19+L20))</f>
        <v>0</v>
      </c>
      <c r="J19" s="294"/>
      <c r="K19" s="297" t="s">
        <v>17</v>
      </c>
      <c r="L19" s="190">
        <v>0</v>
      </c>
      <c r="M19" s="190" t="s">
        <v>16</v>
      </c>
      <c r="N19" s="190">
        <v>5</v>
      </c>
      <c r="O19" s="297" t="s">
        <v>18</v>
      </c>
      <c r="P19" s="303">
        <f>IF(N19:N20="","",(N19+N20))</f>
        <v>11</v>
      </c>
      <c r="Q19" s="304"/>
      <c r="R19" s="300" t="str">
        <f>B10</f>
        <v>JFC白根</v>
      </c>
      <c r="S19" s="282"/>
      <c r="T19" s="282"/>
      <c r="U19" s="282"/>
      <c r="V19" s="264"/>
      <c r="W19" s="302" t="str">
        <f>B6</f>
        <v>石田SSS</v>
      </c>
      <c r="X19" s="302" t="str">
        <f>B4</f>
        <v>増穂SC</v>
      </c>
      <c r="Y19" s="19"/>
      <c r="Z19" s="286">
        <v>1</v>
      </c>
      <c r="AA19" s="287">
        <f>B19</f>
        <v>0.4375</v>
      </c>
      <c r="AB19" s="288"/>
      <c r="AC19" s="307" t="str">
        <f>D19</f>
        <v>FCトラベッソ</v>
      </c>
      <c r="AD19" s="307"/>
      <c r="AE19" s="307"/>
      <c r="AF19" s="307"/>
      <c r="AG19" s="307"/>
      <c r="AH19" s="309"/>
      <c r="AI19" s="310"/>
      <c r="AJ19" s="313" t="s">
        <v>17</v>
      </c>
      <c r="AK19" s="1"/>
      <c r="AL19" s="7" t="s">
        <v>16</v>
      </c>
      <c r="AM19" s="1"/>
      <c r="AN19" s="315" t="s">
        <v>18</v>
      </c>
      <c r="AO19" s="300"/>
      <c r="AP19" s="264"/>
      <c r="AQ19" s="307" t="str">
        <f>R19</f>
        <v>JFC白根</v>
      </c>
      <c r="AR19" s="307"/>
      <c r="AS19" s="307"/>
      <c r="AT19" s="307"/>
      <c r="AU19" s="307"/>
      <c r="AV19" s="302" t="str">
        <f>W19</f>
        <v>石田SSS</v>
      </c>
      <c r="AW19" s="302" t="str">
        <f>X19</f>
        <v>増穂SC</v>
      </c>
    </row>
    <row r="20" spans="1:49" ht="17.100000000000001" customHeight="1" x14ac:dyDescent="0.3">
      <c r="A20" s="286"/>
      <c r="B20" s="289"/>
      <c r="C20" s="290"/>
      <c r="D20" s="292"/>
      <c r="E20" s="292"/>
      <c r="F20" s="292"/>
      <c r="G20" s="292"/>
      <c r="H20" s="292"/>
      <c r="I20" s="295"/>
      <c r="J20" s="296"/>
      <c r="K20" s="298"/>
      <c r="L20" s="191">
        <v>0</v>
      </c>
      <c r="M20" s="191" t="s">
        <v>16</v>
      </c>
      <c r="N20" s="191">
        <v>6</v>
      </c>
      <c r="O20" s="298"/>
      <c r="P20" s="305"/>
      <c r="Q20" s="306"/>
      <c r="R20" s="265"/>
      <c r="S20" s="283"/>
      <c r="T20" s="283"/>
      <c r="U20" s="283"/>
      <c r="V20" s="266"/>
      <c r="W20" s="285"/>
      <c r="X20" s="285"/>
      <c r="Y20" s="19"/>
      <c r="Z20" s="286"/>
      <c r="AA20" s="289"/>
      <c r="AB20" s="290"/>
      <c r="AC20" s="308"/>
      <c r="AD20" s="308"/>
      <c r="AE20" s="308"/>
      <c r="AF20" s="308"/>
      <c r="AG20" s="308"/>
      <c r="AH20" s="311"/>
      <c r="AI20" s="312"/>
      <c r="AJ20" s="314"/>
      <c r="AK20" s="2"/>
      <c r="AL20" s="8" t="s">
        <v>16</v>
      </c>
      <c r="AM20" s="2"/>
      <c r="AN20" s="316"/>
      <c r="AO20" s="265"/>
      <c r="AP20" s="266"/>
      <c r="AQ20" s="308"/>
      <c r="AR20" s="308"/>
      <c r="AS20" s="308"/>
      <c r="AT20" s="308"/>
      <c r="AU20" s="308"/>
      <c r="AV20" s="285"/>
      <c r="AW20" s="285"/>
    </row>
    <row r="21" spans="1:49" ht="17.100000000000001" customHeight="1" x14ac:dyDescent="0.3">
      <c r="A21" s="286">
        <v>2</v>
      </c>
      <c r="B21" s="287">
        <v>0.47916666666666669</v>
      </c>
      <c r="C21" s="288"/>
      <c r="D21" s="292" t="str">
        <f>B4</f>
        <v>増穂SC</v>
      </c>
      <c r="E21" s="292"/>
      <c r="F21" s="292"/>
      <c r="G21" s="292"/>
      <c r="H21" s="292"/>
      <c r="I21" s="293">
        <f t="shared" ref="I21" si="6">IF(L21:L22="","",(L21+L22))</f>
        <v>7</v>
      </c>
      <c r="J21" s="294"/>
      <c r="K21" s="297" t="s">
        <v>17</v>
      </c>
      <c r="L21" s="190">
        <v>7</v>
      </c>
      <c r="M21" s="190" t="s">
        <v>16</v>
      </c>
      <c r="N21" s="190">
        <v>0</v>
      </c>
      <c r="O21" s="297" t="s">
        <v>18</v>
      </c>
      <c r="P21" s="303">
        <f t="shared" ref="P21" si="7">IF(N21:N22="","",(N21+N22))</f>
        <v>0</v>
      </c>
      <c r="Q21" s="304"/>
      <c r="R21" s="300" t="str">
        <f>B6</f>
        <v>石田SSS</v>
      </c>
      <c r="S21" s="282"/>
      <c r="T21" s="282"/>
      <c r="U21" s="282"/>
      <c r="V21" s="264"/>
      <c r="W21" s="302" t="str">
        <f>B8</f>
        <v>FCトラベッソ</v>
      </c>
      <c r="X21" s="302" t="str">
        <f>B10</f>
        <v>JFC白根</v>
      </c>
      <c r="Y21" s="19"/>
      <c r="Z21" s="286">
        <v>2</v>
      </c>
      <c r="AA21" s="287">
        <f>B21</f>
        <v>0.47916666666666669</v>
      </c>
      <c r="AB21" s="288"/>
      <c r="AC21" s="307" t="str">
        <f>D21</f>
        <v>増穂SC</v>
      </c>
      <c r="AD21" s="307"/>
      <c r="AE21" s="307"/>
      <c r="AF21" s="307"/>
      <c r="AG21" s="307"/>
      <c r="AH21" s="309"/>
      <c r="AI21" s="310"/>
      <c r="AJ21" s="313" t="s">
        <v>17</v>
      </c>
      <c r="AK21" s="1"/>
      <c r="AL21" s="7" t="s">
        <v>16</v>
      </c>
      <c r="AM21" s="1"/>
      <c r="AN21" s="315" t="s">
        <v>18</v>
      </c>
      <c r="AO21" s="300"/>
      <c r="AP21" s="264"/>
      <c r="AQ21" s="307" t="str">
        <f>R21</f>
        <v>石田SSS</v>
      </c>
      <c r="AR21" s="307"/>
      <c r="AS21" s="307"/>
      <c r="AT21" s="307"/>
      <c r="AU21" s="307"/>
      <c r="AV21" s="302" t="str">
        <f>W21</f>
        <v>FCトラベッソ</v>
      </c>
      <c r="AW21" s="302" t="str">
        <f t="shared" ref="AW21" si="8">X21</f>
        <v>JFC白根</v>
      </c>
    </row>
    <row r="22" spans="1:49" ht="17.100000000000001" customHeight="1" x14ac:dyDescent="0.3">
      <c r="A22" s="286"/>
      <c r="B22" s="289"/>
      <c r="C22" s="290"/>
      <c r="D22" s="292"/>
      <c r="E22" s="292"/>
      <c r="F22" s="292"/>
      <c r="G22" s="292"/>
      <c r="H22" s="292"/>
      <c r="I22" s="295"/>
      <c r="J22" s="296"/>
      <c r="K22" s="298"/>
      <c r="L22" s="191">
        <v>0</v>
      </c>
      <c r="M22" s="191" t="s">
        <v>16</v>
      </c>
      <c r="N22" s="191">
        <v>0</v>
      </c>
      <c r="O22" s="298"/>
      <c r="P22" s="305"/>
      <c r="Q22" s="306"/>
      <c r="R22" s="265"/>
      <c r="S22" s="283"/>
      <c r="T22" s="283"/>
      <c r="U22" s="283"/>
      <c r="V22" s="266"/>
      <c r="W22" s="285"/>
      <c r="X22" s="285"/>
      <c r="Y22" s="19"/>
      <c r="Z22" s="286"/>
      <c r="AA22" s="289"/>
      <c r="AB22" s="290"/>
      <c r="AC22" s="308"/>
      <c r="AD22" s="308"/>
      <c r="AE22" s="308"/>
      <c r="AF22" s="308"/>
      <c r="AG22" s="308"/>
      <c r="AH22" s="311"/>
      <c r="AI22" s="312"/>
      <c r="AJ22" s="314"/>
      <c r="AK22" s="2"/>
      <c r="AL22" s="8" t="s">
        <v>16</v>
      </c>
      <c r="AM22" s="2"/>
      <c r="AN22" s="316"/>
      <c r="AO22" s="265"/>
      <c r="AP22" s="266"/>
      <c r="AQ22" s="308"/>
      <c r="AR22" s="308"/>
      <c r="AS22" s="308"/>
      <c r="AT22" s="308"/>
      <c r="AU22" s="308"/>
      <c r="AV22" s="285"/>
      <c r="AW22" s="285"/>
    </row>
    <row r="23" spans="1:49" ht="17.100000000000001" customHeight="1" x14ac:dyDescent="0.3">
      <c r="A23" s="286">
        <v>3</v>
      </c>
      <c r="B23" s="287">
        <v>0.52083333333333337</v>
      </c>
      <c r="C23" s="288"/>
      <c r="D23" s="292" t="str">
        <f>B6</f>
        <v>石田SSS</v>
      </c>
      <c r="E23" s="292"/>
      <c r="F23" s="292"/>
      <c r="G23" s="292"/>
      <c r="H23" s="292"/>
      <c r="I23" s="293">
        <f t="shared" ref="I23" si="9">IF(L23:L24="","",(L23+L24))</f>
        <v>0</v>
      </c>
      <c r="J23" s="294"/>
      <c r="K23" s="297" t="s">
        <v>17</v>
      </c>
      <c r="L23" s="190">
        <v>0</v>
      </c>
      <c r="M23" s="190" t="s">
        <v>16</v>
      </c>
      <c r="N23" s="190">
        <v>0</v>
      </c>
      <c r="O23" s="297" t="s">
        <v>18</v>
      </c>
      <c r="P23" s="303">
        <f t="shared" ref="P23" si="10">IF(N23:N24="","",(N23+N24))</f>
        <v>5</v>
      </c>
      <c r="Q23" s="304"/>
      <c r="R23" s="300" t="str">
        <f>B10</f>
        <v>JFC白根</v>
      </c>
      <c r="S23" s="282"/>
      <c r="T23" s="282"/>
      <c r="U23" s="282"/>
      <c r="V23" s="264"/>
      <c r="W23" s="302" t="str">
        <f>B4</f>
        <v>増穂SC</v>
      </c>
      <c r="X23" s="302" t="str">
        <f>B8</f>
        <v>FCトラベッソ</v>
      </c>
      <c r="Y23" s="19"/>
      <c r="Z23" s="286">
        <v>3</v>
      </c>
      <c r="AA23" s="287">
        <f>B23</f>
        <v>0.52083333333333337</v>
      </c>
      <c r="AB23" s="288"/>
      <c r="AC23" s="307" t="str">
        <f>D23</f>
        <v>石田SSS</v>
      </c>
      <c r="AD23" s="307"/>
      <c r="AE23" s="307"/>
      <c r="AF23" s="307"/>
      <c r="AG23" s="307"/>
      <c r="AH23" s="309"/>
      <c r="AI23" s="310"/>
      <c r="AJ23" s="313" t="s">
        <v>17</v>
      </c>
      <c r="AK23" s="1"/>
      <c r="AL23" s="7" t="s">
        <v>16</v>
      </c>
      <c r="AM23" s="1"/>
      <c r="AN23" s="315" t="s">
        <v>18</v>
      </c>
      <c r="AO23" s="300"/>
      <c r="AP23" s="264"/>
      <c r="AQ23" s="307" t="str">
        <f>R23</f>
        <v>JFC白根</v>
      </c>
      <c r="AR23" s="307"/>
      <c r="AS23" s="307"/>
      <c r="AT23" s="307"/>
      <c r="AU23" s="307"/>
      <c r="AV23" s="302" t="str">
        <f>W23</f>
        <v>増穂SC</v>
      </c>
      <c r="AW23" s="302" t="str">
        <f t="shared" ref="AW23" si="11">X23</f>
        <v>FCトラベッソ</v>
      </c>
    </row>
    <row r="24" spans="1:49" ht="17.100000000000001" customHeight="1" x14ac:dyDescent="0.3">
      <c r="A24" s="286"/>
      <c r="B24" s="289"/>
      <c r="C24" s="290"/>
      <c r="D24" s="292"/>
      <c r="E24" s="292"/>
      <c r="F24" s="292"/>
      <c r="G24" s="292"/>
      <c r="H24" s="292"/>
      <c r="I24" s="295"/>
      <c r="J24" s="296"/>
      <c r="K24" s="298"/>
      <c r="L24" s="191">
        <v>0</v>
      </c>
      <c r="M24" s="191" t="s">
        <v>16</v>
      </c>
      <c r="N24" s="191">
        <v>5</v>
      </c>
      <c r="O24" s="298"/>
      <c r="P24" s="305"/>
      <c r="Q24" s="306"/>
      <c r="R24" s="265"/>
      <c r="S24" s="283"/>
      <c r="T24" s="283"/>
      <c r="U24" s="283"/>
      <c r="V24" s="266"/>
      <c r="W24" s="285"/>
      <c r="X24" s="285"/>
      <c r="Y24" s="19"/>
      <c r="Z24" s="286"/>
      <c r="AA24" s="289"/>
      <c r="AB24" s="290"/>
      <c r="AC24" s="308"/>
      <c r="AD24" s="308"/>
      <c r="AE24" s="308"/>
      <c r="AF24" s="308"/>
      <c r="AG24" s="308"/>
      <c r="AH24" s="311"/>
      <c r="AI24" s="312"/>
      <c r="AJ24" s="314"/>
      <c r="AK24" s="2"/>
      <c r="AL24" s="8" t="s">
        <v>16</v>
      </c>
      <c r="AM24" s="2"/>
      <c r="AN24" s="316"/>
      <c r="AO24" s="265"/>
      <c r="AP24" s="266"/>
      <c r="AQ24" s="308"/>
      <c r="AR24" s="308"/>
      <c r="AS24" s="308"/>
      <c r="AT24" s="308"/>
      <c r="AU24" s="308"/>
      <c r="AV24" s="285"/>
      <c r="AW24" s="285"/>
    </row>
    <row r="25" spans="1:49" ht="17.100000000000001" customHeight="1" x14ac:dyDescent="0.3">
      <c r="A25" s="286">
        <v>4</v>
      </c>
      <c r="B25" s="287">
        <v>0.5625</v>
      </c>
      <c r="C25" s="288"/>
      <c r="D25" s="292" t="str">
        <f>B4</f>
        <v>増穂SC</v>
      </c>
      <c r="E25" s="292"/>
      <c r="F25" s="292"/>
      <c r="G25" s="292"/>
      <c r="H25" s="292"/>
      <c r="I25" s="293">
        <f t="shared" ref="I25" si="12">IF(L25:L26="","",(L25+L26))</f>
        <v>10</v>
      </c>
      <c r="J25" s="294"/>
      <c r="K25" s="317" t="s">
        <v>17</v>
      </c>
      <c r="L25" s="196">
        <v>3</v>
      </c>
      <c r="M25" s="196" t="s">
        <v>16</v>
      </c>
      <c r="N25" s="196">
        <v>0</v>
      </c>
      <c r="O25" s="317" t="s">
        <v>18</v>
      </c>
      <c r="P25" s="303">
        <f t="shared" ref="P25" si="13">IF(N25:N26="","",(N25+N26))</f>
        <v>0</v>
      </c>
      <c r="Q25" s="304"/>
      <c r="R25" s="300" t="str">
        <f>B8</f>
        <v>FCトラベッソ</v>
      </c>
      <c r="S25" s="282"/>
      <c r="T25" s="282"/>
      <c r="U25" s="282"/>
      <c r="V25" s="264"/>
      <c r="W25" s="302" t="str">
        <f>B10</f>
        <v>JFC白根</v>
      </c>
      <c r="X25" s="302" t="str">
        <f>B6</f>
        <v>石田SSS</v>
      </c>
      <c r="Y25" s="19"/>
      <c r="Z25" s="286">
        <v>4</v>
      </c>
      <c r="AA25" s="287">
        <f>B25</f>
        <v>0.5625</v>
      </c>
      <c r="AB25" s="288"/>
      <c r="AC25" s="307" t="str">
        <f>D25</f>
        <v>増穂SC</v>
      </c>
      <c r="AD25" s="307"/>
      <c r="AE25" s="307"/>
      <c r="AF25" s="307"/>
      <c r="AG25" s="307"/>
      <c r="AH25" s="318"/>
      <c r="AI25" s="319"/>
      <c r="AJ25" s="320" t="s">
        <v>17</v>
      </c>
      <c r="AK25" s="200"/>
      <c r="AL25" s="9" t="s">
        <v>16</v>
      </c>
      <c r="AM25" s="200"/>
      <c r="AN25" s="321" t="s">
        <v>18</v>
      </c>
      <c r="AO25" s="300"/>
      <c r="AP25" s="264"/>
      <c r="AQ25" s="307" t="str">
        <f>R25</f>
        <v>FCトラベッソ</v>
      </c>
      <c r="AR25" s="307"/>
      <c r="AS25" s="307"/>
      <c r="AT25" s="307"/>
      <c r="AU25" s="307"/>
      <c r="AV25" s="302" t="str">
        <f>W25</f>
        <v>JFC白根</v>
      </c>
      <c r="AW25" s="302" t="str">
        <f t="shared" ref="AW25" si="14">X25</f>
        <v>石田SSS</v>
      </c>
    </row>
    <row r="26" spans="1:49" ht="17.100000000000001" customHeight="1" x14ac:dyDescent="0.3">
      <c r="A26" s="286"/>
      <c r="B26" s="289"/>
      <c r="C26" s="290"/>
      <c r="D26" s="292"/>
      <c r="E26" s="292"/>
      <c r="F26" s="292"/>
      <c r="G26" s="292"/>
      <c r="H26" s="292"/>
      <c r="I26" s="295"/>
      <c r="J26" s="296"/>
      <c r="K26" s="298"/>
      <c r="L26" s="191">
        <v>7</v>
      </c>
      <c r="M26" s="191" t="s">
        <v>16</v>
      </c>
      <c r="N26" s="191">
        <v>0</v>
      </c>
      <c r="O26" s="298"/>
      <c r="P26" s="305"/>
      <c r="Q26" s="306"/>
      <c r="R26" s="265"/>
      <c r="S26" s="283"/>
      <c r="T26" s="283"/>
      <c r="U26" s="283"/>
      <c r="V26" s="266"/>
      <c r="W26" s="285"/>
      <c r="X26" s="285"/>
      <c r="Y26" s="19"/>
      <c r="Z26" s="286"/>
      <c r="AA26" s="289"/>
      <c r="AB26" s="290"/>
      <c r="AC26" s="308"/>
      <c r="AD26" s="308"/>
      <c r="AE26" s="308"/>
      <c r="AF26" s="308"/>
      <c r="AG26" s="308"/>
      <c r="AH26" s="311"/>
      <c r="AI26" s="312"/>
      <c r="AJ26" s="314"/>
      <c r="AK26" s="2"/>
      <c r="AL26" s="8" t="s">
        <v>16</v>
      </c>
      <c r="AM26" s="2"/>
      <c r="AN26" s="316"/>
      <c r="AO26" s="265"/>
      <c r="AP26" s="266"/>
      <c r="AQ26" s="308"/>
      <c r="AR26" s="308"/>
      <c r="AS26" s="308"/>
      <c r="AT26" s="308"/>
      <c r="AU26" s="308"/>
      <c r="AV26" s="285"/>
      <c r="AW26" s="285"/>
    </row>
    <row r="27" spans="1:49" ht="17.100000000000001" customHeight="1" x14ac:dyDescent="0.3">
      <c r="A27" s="286"/>
      <c r="B27" s="287"/>
      <c r="C27" s="288"/>
      <c r="D27" s="308"/>
      <c r="E27" s="308"/>
      <c r="F27" s="308"/>
      <c r="G27" s="308"/>
      <c r="H27" s="308"/>
      <c r="I27" s="293"/>
      <c r="J27" s="294"/>
      <c r="K27" s="297"/>
      <c r="L27" s="190"/>
      <c r="M27" s="190"/>
      <c r="N27" s="190"/>
      <c r="O27" s="297"/>
      <c r="P27" s="297"/>
      <c r="Q27" s="322"/>
      <c r="R27" s="242"/>
      <c r="S27" s="243"/>
      <c r="T27" s="243"/>
      <c r="U27" s="243"/>
      <c r="V27" s="244"/>
      <c r="W27" s="302"/>
      <c r="X27" s="302"/>
      <c r="Y27" s="19"/>
      <c r="Z27" s="286"/>
      <c r="AA27" s="287"/>
      <c r="AB27" s="288"/>
      <c r="AC27" s="308"/>
      <c r="AD27" s="308"/>
      <c r="AE27" s="308"/>
      <c r="AF27" s="308"/>
      <c r="AG27" s="308"/>
      <c r="AH27" s="309"/>
      <c r="AI27" s="310"/>
      <c r="AJ27" s="313" t="s">
        <v>17</v>
      </c>
      <c r="AK27" s="1"/>
      <c r="AL27" s="7" t="s">
        <v>16</v>
      </c>
      <c r="AM27" s="1"/>
      <c r="AN27" s="315" t="s">
        <v>18</v>
      </c>
      <c r="AO27" s="300"/>
      <c r="AP27" s="264"/>
      <c r="AQ27" s="242"/>
      <c r="AR27" s="243"/>
      <c r="AS27" s="243"/>
      <c r="AT27" s="243"/>
      <c r="AU27" s="244"/>
      <c r="AV27" s="302"/>
      <c r="AW27" s="302"/>
    </row>
    <row r="28" spans="1:49" ht="17.100000000000001" customHeight="1" x14ac:dyDescent="0.3">
      <c r="A28" s="286"/>
      <c r="B28" s="289"/>
      <c r="C28" s="290"/>
      <c r="D28" s="308"/>
      <c r="E28" s="308"/>
      <c r="F28" s="308"/>
      <c r="G28" s="308"/>
      <c r="H28" s="308"/>
      <c r="I28" s="295"/>
      <c r="J28" s="296"/>
      <c r="K28" s="298"/>
      <c r="L28" s="191"/>
      <c r="M28" s="191"/>
      <c r="N28" s="191"/>
      <c r="O28" s="298"/>
      <c r="P28" s="298"/>
      <c r="Q28" s="323"/>
      <c r="R28" s="245"/>
      <c r="S28" s="246"/>
      <c r="T28" s="246"/>
      <c r="U28" s="246"/>
      <c r="V28" s="247"/>
      <c r="W28" s="285"/>
      <c r="X28" s="285"/>
      <c r="Y28" s="19"/>
      <c r="Z28" s="286"/>
      <c r="AA28" s="289"/>
      <c r="AB28" s="290"/>
      <c r="AC28" s="308"/>
      <c r="AD28" s="308"/>
      <c r="AE28" s="308"/>
      <c r="AF28" s="308"/>
      <c r="AG28" s="308"/>
      <c r="AH28" s="311"/>
      <c r="AI28" s="312"/>
      <c r="AJ28" s="314"/>
      <c r="AK28" s="2"/>
      <c r="AL28" s="8" t="s">
        <v>16</v>
      </c>
      <c r="AM28" s="2"/>
      <c r="AN28" s="316"/>
      <c r="AO28" s="265"/>
      <c r="AP28" s="266"/>
      <c r="AQ28" s="245"/>
      <c r="AR28" s="246"/>
      <c r="AS28" s="246"/>
      <c r="AT28" s="246"/>
      <c r="AU28" s="247"/>
      <c r="AV28" s="285"/>
      <c r="AW28" s="285"/>
    </row>
    <row r="29" spans="1:49" ht="17.100000000000001" customHeight="1" x14ac:dyDescent="0.25">
      <c r="A29" s="195"/>
      <c r="B29" s="51" t="s">
        <v>40</v>
      </c>
      <c r="C29" s="20"/>
      <c r="D29" s="10"/>
      <c r="E29" s="11"/>
      <c r="F29" s="11"/>
      <c r="G29" s="11"/>
      <c r="H29" s="11"/>
      <c r="I29" s="12"/>
      <c r="K29" s="14"/>
      <c r="M29" s="15"/>
      <c r="O29" s="14"/>
      <c r="P29" s="11"/>
      <c r="Z29" s="195"/>
      <c r="AA29" s="195"/>
      <c r="AB29" s="20"/>
      <c r="AC29" s="10"/>
      <c r="AD29" s="11"/>
      <c r="AE29" s="11"/>
      <c r="AF29" s="11"/>
      <c r="AG29" s="11"/>
      <c r="AH29" s="12"/>
      <c r="AJ29" s="14"/>
      <c r="AL29" s="15"/>
      <c r="AN29" s="14"/>
      <c r="AO29" s="11"/>
    </row>
    <row r="30" spans="1:49" ht="17.100000000000001" customHeight="1" x14ac:dyDescent="0.25">
      <c r="A30" s="200"/>
      <c r="B30" s="200"/>
      <c r="Z30" s="200"/>
      <c r="AA30" s="200"/>
    </row>
    <row r="31" spans="1:49" ht="17.100000000000001" customHeight="1" x14ac:dyDescent="0.25">
      <c r="A31" s="299" t="s">
        <v>0</v>
      </c>
      <c r="B31" s="301">
        <v>44339</v>
      </c>
      <c r="C31" s="244"/>
      <c r="D31" s="300" t="str">
        <f>D17</f>
        <v>C</v>
      </c>
      <c r="E31" s="282"/>
      <c r="F31" s="282" t="s">
        <v>10</v>
      </c>
      <c r="G31" s="282"/>
      <c r="H31" s="282"/>
      <c r="I31" s="37"/>
      <c r="J31" s="282" t="s">
        <v>26</v>
      </c>
      <c r="K31" s="282"/>
      <c r="L31" s="282"/>
      <c r="M31" s="282"/>
      <c r="N31" s="282" t="s">
        <v>239</v>
      </c>
      <c r="O31" s="282"/>
      <c r="P31" s="282"/>
      <c r="Q31" s="282"/>
      <c r="R31" s="282"/>
      <c r="S31" s="282"/>
      <c r="T31" s="282"/>
      <c r="U31" s="282"/>
      <c r="V31" s="264"/>
      <c r="W31" s="284" t="s">
        <v>25</v>
      </c>
      <c r="X31" s="261" t="s">
        <v>2</v>
      </c>
      <c r="Y31" s="19"/>
      <c r="Z31" s="299" t="s">
        <v>0</v>
      </c>
      <c r="AA31" s="242" t="s">
        <v>1</v>
      </c>
      <c r="AB31" s="244"/>
      <c r="AC31" s="300" t="str">
        <f>AC17</f>
        <v>C</v>
      </c>
      <c r="AD31" s="282"/>
      <c r="AE31" s="282" t="s">
        <v>10</v>
      </c>
      <c r="AF31" s="282"/>
      <c r="AG31" s="282"/>
      <c r="AH31" s="37"/>
      <c r="AI31" s="282" t="s">
        <v>26</v>
      </c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64"/>
      <c r="AV31" s="284" t="s">
        <v>25</v>
      </c>
      <c r="AW31" s="261" t="s">
        <v>2</v>
      </c>
    </row>
    <row r="32" spans="1:49" ht="17.100000000000001" customHeight="1" x14ac:dyDescent="0.25">
      <c r="A32" s="299"/>
      <c r="B32" s="245"/>
      <c r="C32" s="247"/>
      <c r="D32" s="265"/>
      <c r="E32" s="283"/>
      <c r="F32" s="283"/>
      <c r="G32" s="283"/>
      <c r="H32" s="283"/>
      <c r="I32" s="201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66"/>
      <c r="W32" s="285"/>
      <c r="X32" s="285"/>
      <c r="Y32" s="19"/>
      <c r="Z32" s="299"/>
      <c r="AA32" s="245"/>
      <c r="AB32" s="247"/>
      <c r="AC32" s="265"/>
      <c r="AD32" s="283"/>
      <c r="AE32" s="283"/>
      <c r="AF32" s="283"/>
      <c r="AG32" s="283"/>
      <c r="AH32" s="201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66"/>
      <c r="AV32" s="285"/>
      <c r="AW32" s="285"/>
    </row>
    <row r="33" spans="1:49" ht="17.100000000000001" customHeight="1" x14ac:dyDescent="0.3">
      <c r="A33" s="286">
        <v>1</v>
      </c>
      <c r="B33" s="287">
        <v>0.41666666666666669</v>
      </c>
      <c r="C33" s="288"/>
      <c r="D33" s="291" t="str">
        <f>B6</f>
        <v>石田SSS</v>
      </c>
      <c r="E33" s="291"/>
      <c r="F33" s="291"/>
      <c r="G33" s="291"/>
      <c r="H33" s="291"/>
      <c r="I33" s="293" t="str">
        <f t="shared" ref="I33" si="15">IF(L33:L34="","",(L33+L34))</f>
        <v/>
      </c>
      <c r="J33" s="294"/>
      <c r="K33" s="297" t="s">
        <v>17</v>
      </c>
      <c r="L33" s="190"/>
      <c r="M33" s="190" t="s">
        <v>16</v>
      </c>
      <c r="N33" s="190"/>
      <c r="O33" s="297" t="s">
        <v>18</v>
      </c>
      <c r="P33" s="303" t="str">
        <f t="shared" ref="P33" si="16">IF(N33:N34="","",(N33+N34))</f>
        <v/>
      </c>
      <c r="Q33" s="304"/>
      <c r="R33" s="300" t="str">
        <f>B8</f>
        <v>FCトラベッソ</v>
      </c>
      <c r="S33" s="282"/>
      <c r="T33" s="282"/>
      <c r="U33" s="282"/>
      <c r="V33" s="264"/>
      <c r="W33" s="302" t="str">
        <f>B4</f>
        <v>増穂SC</v>
      </c>
      <c r="X33" s="302" t="str">
        <f>B10</f>
        <v>JFC白根</v>
      </c>
      <c r="Y33" s="19"/>
      <c r="Z33" s="286">
        <v>1</v>
      </c>
      <c r="AA33" s="287">
        <v>0.41666666666666669</v>
      </c>
      <c r="AB33" s="288"/>
      <c r="AC33" s="307" t="str">
        <f>D33</f>
        <v>石田SSS</v>
      </c>
      <c r="AD33" s="307"/>
      <c r="AE33" s="307"/>
      <c r="AF33" s="307"/>
      <c r="AG33" s="307"/>
      <c r="AH33" s="309"/>
      <c r="AI33" s="310"/>
      <c r="AJ33" s="313" t="s">
        <v>17</v>
      </c>
      <c r="AK33" s="1"/>
      <c r="AL33" s="7" t="s">
        <v>16</v>
      </c>
      <c r="AM33" s="1"/>
      <c r="AN33" s="315" t="s">
        <v>18</v>
      </c>
      <c r="AO33" s="300"/>
      <c r="AP33" s="264"/>
      <c r="AQ33" s="307" t="str">
        <f>R33</f>
        <v>FCトラベッソ</v>
      </c>
      <c r="AR33" s="307"/>
      <c r="AS33" s="307"/>
      <c r="AT33" s="307"/>
      <c r="AU33" s="307"/>
      <c r="AV33" s="302" t="str">
        <f>W33</f>
        <v>増穂SC</v>
      </c>
      <c r="AW33" s="302" t="str">
        <f t="shared" ref="AW33" si="17">X33</f>
        <v>JFC白根</v>
      </c>
    </row>
    <row r="34" spans="1:49" ht="17.100000000000001" customHeight="1" x14ac:dyDescent="0.3">
      <c r="A34" s="286"/>
      <c r="B34" s="289"/>
      <c r="C34" s="290"/>
      <c r="D34" s="292"/>
      <c r="E34" s="292"/>
      <c r="F34" s="292"/>
      <c r="G34" s="292"/>
      <c r="H34" s="292"/>
      <c r="I34" s="295"/>
      <c r="J34" s="296"/>
      <c r="K34" s="298"/>
      <c r="L34" s="191"/>
      <c r="M34" s="191" t="s">
        <v>16</v>
      </c>
      <c r="N34" s="191"/>
      <c r="O34" s="298"/>
      <c r="P34" s="305"/>
      <c r="Q34" s="306"/>
      <c r="R34" s="265"/>
      <c r="S34" s="283"/>
      <c r="T34" s="283"/>
      <c r="U34" s="283"/>
      <c r="V34" s="266"/>
      <c r="W34" s="285"/>
      <c r="X34" s="285"/>
      <c r="Y34" s="19"/>
      <c r="Z34" s="286"/>
      <c r="AA34" s="289"/>
      <c r="AB34" s="290"/>
      <c r="AC34" s="308"/>
      <c r="AD34" s="308"/>
      <c r="AE34" s="308"/>
      <c r="AF34" s="308"/>
      <c r="AG34" s="308"/>
      <c r="AH34" s="311"/>
      <c r="AI34" s="312"/>
      <c r="AJ34" s="314"/>
      <c r="AK34" s="2"/>
      <c r="AL34" s="8" t="s">
        <v>16</v>
      </c>
      <c r="AM34" s="2"/>
      <c r="AN34" s="316"/>
      <c r="AO34" s="265"/>
      <c r="AP34" s="266"/>
      <c r="AQ34" s="308"/>
      <c r="AR34" s="308"/>
      <c r="AS34" s="308"/>
      <c r="AT34" s="308"/>
      <c r="AU34" s="308"/>
      <c r="AV34" s="285"/>
      <c r="AW34" s="285"/>
    </row>
    <row r="35" spans="1:49" ht="17.100000000000001" customHeight="1" x14ac:dyDescent="0.3">
      <c r="A35" s="286">
        <v>2</v>
      </c>
      <c r="B35" s="287">
        <v>0.45833333333333331</v>
      </c>
      <c r="C35" s="288"/>
      <c r="D35" s="292" t="str">
        <f>B4</f>
        <v>増穂SC</v>
      </c>
      <c r="E35" s="292"/>
      <c r="F35" s="292"/>
      <c r="G35" s="292"/>
      <c r="H35" s="292"/>
      <c r="I35" s="293" t="str">
        <f t="shared" ref="I35" si="18">IF(L35:L36="","",(L35+L36))</f>
        <v/>
      </c>
      <c r="J35" s="294"/>
      <c r="K35" s="297" t="s">
        <v>17</v>
      </c>
      <c r="L35" s="190"/>
      <c r="M35" s="190" t="s">
        <v>16</v>
      </c>
      <c r="N35" s="190"/>
      <c r="O35" s="297" t="s">
        <v>18</v>
      </c>
      <c r="P35" s="303" t="str">
        <f t="shared" ref="P35" si="19">IF(N35:N36="","",(N35+N36))</f>
        <v/>
      </c>
      <c r="Q35" s="304"/>
      <c r="R35" s="300" t="str">
        <f>B10</f>
        <v>JFC白根</v>
      </c>
      <c r="S35" s="282"/>
      <c r="T35" s="282"/>
      <c r="U35" s="282"/>
      <c r="V35" s="264"/>
      <c r="W35" s="302" t="str">
        <f>B6</f>
        <v>石田SSS</v>
      </c>
      <c r="X35" s="302" t="str">
        <f>B8</f>
        <v>FCトラベッソ</v>
      </c>
      <c r="Y35" s="19"/>
      <c r="Z35" s="286">
        <v>2</v>
      </c>
      <c r="AA35" s="287">
        <v>0.45833333333333331</v>
      </c>
      <c r="AB35" s="288"/>
      <c r="AC35" s="307" t="str">
        <f>D35</f>
        <v>増穂SC</v>
      </c>
      <c r="AD35" s="307"/>
      <c r="AE35" s="307"/>
      <c r="AF35" s="307"/>
      <c r="AG35" s="307"/>
      <c r="AH35" s="309"/>
      <c r="AI35" s="310"/>
      <c r="AJ35" s="313" t="s">
        <v>17</v>
      </c>
      <c r="AK35" s="1"/>
      <c r="AL35" s="7" t="s">
        <v>16</v>
      </c>
      <c r="AM35" s="1"/>
      <c r="AN35" s="315" t="s">
        <v>18</v>
      </c>
      <c r="AO35" s="300"/>
      <c r="AP35" s="264"/>
      <c r="AQ35" s="307" t="str">
        <f>R35</f>
        <v>JFC白根</v>
      </c>
      <c r="AR35" s="307"/>
      <c r="AS35" s="307"/>
      <c r="AT35" s="307"/>
      <c r="AU35" s="307"/>
      <c r="AV35" s="302" t="str">
        <f>W35</f>
        <v>石田SSS</v>
      </c>
      <c r="AW35" s="302" t="str">
        <f t="shared" ref="AW35" si="20">X35</f>
        <v>FCトラベッソ</v>
      </c>
    </row>
    <row r="36" spans="1:49" ht="17.100000000000001" customHeight="1" x14ac:dyDescent="0.3">
      <c r="A36" s="286"/>
      <c r="B36" s="289"/>
      <c r="C36" s="290"/>
      <c r="D36" s="292"/>
      <c r="E36" s="292"/>
      <c r="F36" s="292"/>
      <c r="G36" s="292"/>
      <c r="H36" s="292"/>
      <c r="I36" s="295"/>
      <c r="J36" s="296"/>
      <c r="K36" s="298"/>
      <c r="L36" s="191"/>
      <c r="M36" s="191" t="s">
        <v>16</v>
      </c>
      <c r="N36" s="191"/>
      <c r="O36" s="298"/>
      <c r="P36" s="305"/>
      <c r="Q36" s="306"/>
      <c r="R36" s="265"/>
      <c r="S36" s="283"/>
      <c r="T36" s="283"/>
      <c r="U36" s="283"/>
      <c r="V36" s="266"/>
      <c r="W36" s="285"/>
      <c r="X36" s="285"/>
      <c r="Y36" s="19"/>
      <c r="Z36" s="286"/>
      <c r="AA36" s="289"/>
      <c r="AB36" s="290"/>
      <c r="AC36" s="308"/>
      <c r="AD36" s="308"/>
      <c r="AE36" s="308"/>
      <c r="AF36" s="308"/>
      <c r="AG36" s="308"/>
      <c r="AH36" s="311"/>
      <c r="AI36" s="312"/>
      <c r="AJ36" s="314"/>
      <c r="AK36" s="2"/>
      <c r="AL36" s="8" t="s">
        <v>16</v>
      </c>
      <c r="AM36" s="2"/>
      <c r="AN36" s="316"/>
      <c r="AO36" s="265"/>
      <c r="AP36" s="266"/>
      <c r="AQ36" s="308"/>
      <c r="AR36" s="308"/>
      <c r="AS36" s="308"/>
      <c r="AT36" s="308"/>
      <c r="AU36" s="308"/>
      <c r="AV36" s="285"/>
      <c r="AW36" s="285"/>
    </row>
    <row r="37" spans="1:49" ht="17.100000000000001" customHeight="1" x14ac:dyDescent="0.3">
      <c r="A37" s="286">
        <v>3</v>
      </c>
      <c r="B37" s="287"/>
      <c r="C37" s="288"/>
      <c r="D37" s="308"/>
      <c r="E37" s="308"/>
      <c r="F37" s="308"/>
      <c r="G37" s="308"/>
      <c r="H37" s="308"/>
      <c r="I37" s="293"/>
      <c r="J37" s="294"/>
      <c r="K37" s="297" t="s">
        <v>17</v>
      </c>
      <c r="L37" s="190"/>
      <c r="M37" s="190" t="s">
        <v>16</v>
      </c>
      <c r="N37" s="190"/>
      <c r="O37" s="297" t="s">
        <v>18</v>
      </c>
      <c r="P37" s="297"/>
      <c r="Q37" s="322"/>
      <c r="R37" s="242"/>
      <c r="S37" s="243"/>
      <c r="T37" s="243"/>
      <c r="U37" s="243"/>
      <c r="V37" s="244"/>
      <c r="W37" s="302"/>
      <c r="X37" s="302"/>
      <c r="Y37" s="19"/>
      <c r="Z37" s="286">
        <v>3</v>
      </c>
      <c r="AA37" s="287">
        <v>0.5</v>
      </c>
      <c r="AB37" s="288"/>
      <c r="AC37" s="308"/>
      <c r="AD37" s="308"/>
      <c r="AE37" s="308"/>
      <c r="AF37" s="308"/>
      <c r="AG37" s="308"/>
      <c r="AH37" s="309"/>
      <c r="AI37" s="310"/>
      <c r="AJ37" s="313" t="s">
        <v>17</v>
      </c>
      <c r="AK37" s="1"/>
      <c r="AL37" s="7" t="s">
        <v>16</v>
      </c>
      <c r="AM37" s="1"/>
      <c r="AN37" s="315" t="s">
        <v>18</v>
      </c>
      <c r="AO37" s="300"/>
      <c r="AP37" s="264"/>
      <c r="AQ37" s="242"/>
      <c r="AR37" s="243"/>
      <c r="AS37" s="243"/>
      <c r="AT37" s="243"/>
      <c r="AU37" s="244"/>
      <c r="AV37" s="302"/>
      <c r="AW37" s="302"/>
    </row>
    <row r="38" spans="1:49" ht="17.100000000000001" customHeight="1" x14ac:dyDescent="0.3">
      <c r="A38" s="286"/>
      <c r="B38" s="289"/>
      <c r="C38" s="290"/>
      <c r="D38" s="308"/>
      <c r="E38" s="308"/>
      <c r="F38" s="308"/>
      <c r="G38" s="308"/>
      <c r="H38" s="308"/>
      <c r="I38" s="295"/>
      <c r="J38" s="296"/>
      <c r="K38" s="298"/>
      <c r="L38" s="191"/>
      <c r="M38" s="191" t="s">
        <v>16</v>
      </c>
      <c r="N38" s="191"/>
      <c r="O38" s="298"/>
      <c r="P38" s="298"/>
      <c r="Q38" s="323"/>
      <c r="R38" s="245"/>
      <c r="S38" s="246"/>
      <c r="T38" s="246"/>
      <c r="U38" s="246"/>
      <c r="V38" s="247"/>
      <c r="W38" s="285"/>
      <c r="X38" s="285"/>
      <c r="Y38" s="19"/>
      <c r="Z38" s="286"/>
      <c r="AA38" s="289"/>
      <c r="AB38" s="290"/>
      <c r="AC38" s="308"/>
      <c r="AD38" s="308"/>
      <c r="AE38" s="308"/>
      <c r="AF38" s="308"/>
      <c r="AG38" s="308"/>
      <c r="AH38" s="311"/>
      <c r="AI38" s="312"/>
      <c r="AJ38" s="314"/>
      <c r="AK38" s="2"/>
      <c r="AL38" s="8" t="s">
        <v>16</v>
      </c>
      <c r="AM38" s="2"/>
      <c r="AN38" s="316"/>
      <c r="AO38" s="265"/>
      <c r="AP38" s="266"/>
      <c r="AQ38" s="245"/>
      <c r="AR38" s="246"/>
      <c r="AS38" s="246"/>
      <c r="AT38" s="246"/>
      <c r="AU38" s="247"/>
      <c r="AV38" s="285"/>
      <c r="AW38" s="285"/>
    </row>
    <row r="39" spans="1:49" ht="17.100000000000001" customHeight="1" x14ac:dyDescent="0.3">
      <c r="A39" s="286">
        <v>4</v>
      </c>
      <c r="B39" s="287"/>
      <c r="C39" s="288"/>
      <c r="D39" s="308"/>
      <c r="E39" s="308"/>
      <c r="F39" s="308"/>
      <c r="G39" s="308"/>
      <c r="H39" s="308"/>
      <c r="I39" s="324"/>
      <c r="J39" s="325"/>
      <c r="K39" s="317" t="s">
        <v>17</v>
      </c>
      <c r="L39" s="196"/>
      <c r="M39" s="196" t="s">
        <v>16</v>
      </c>
      <c r="N39" s="196"/>
      <c r="O39" s="317" t="s">
        <v>18</v>
      </c>
      <c r="P39" s="297"/>
      <c r="Q39" s="322"/>
      <c r="R39" s="242"/>
      <c r="S39" s="243"/>
      <c r="T39" s="243"/>
      <c r="U39" s="243"/>
      <c r="V39" s="244"/>
      <c r="W39" s="302"/>
      <c r="X39" s="302"/>
      <c r="Y39" s="19"/>
      <c r="Z39" s="286">
        <v>4</v>
      </c>
      <c r="AA39" s="287">
        <v>0.54166666666666663</v>
      </c>
      <c r="AB39" s="288"/>
      <c r="AC39" s="308"/>
      <c r="AD39" s="308"/>
      <c r="AE39" s="308"/>
      <c r="AF39" s="308"/>
      <c r="AG39" s="308"/>
      <c r="AH39" s="318"/>
      <c r="AI39" s="319"/>
      <c r="AJ39" s="320" t="s">
        <v>17</v>
      </c>
      <c r="AK39" s="200"/>
      <c r="AL39" s="9" t="s">
        <v>16</v>
      </c>
      <c r="AM39" s="200"/>
      <c r="AN39" s="321" t="s">
        <v>18</v>
      </c>
      <c r="AO39" s="300"/>
      <c r="AP39" s="264"/>
      <c r="AQ39" s="242"/>
      <c r="AR39" s="243"/>
      <c r="AS39" s="243"/>
      <c r="AT39" s="243"/>
      <c r="AU39" s="244"/>
      <c r="AV39" s="302"/>
      <c r="AW39" s="302"/>
    </row>
    <row r="40" spans="1:49" ht="17.100000000000001" customHeight="1" x14ac:dyDescent="0.3">
      <c r="A40" s="286"/>
      <c r="B40" s="289"/>
      <c r="C40" s="290"/>
      <c r="D40" s="308"/>
      <c r="E40" s="308"/>
      <c r="F40" s="308"/>
      <c r="G40" s="308"/>
      <c r="H40" s="308"/>
      <c r="I40" s="295"/>
      <c r="J40" s="296"/>
      <c r="K40" s="298"/>
      <c r="L40" s="191"/>
      <c r="M40" s="191" t="s">
        <v>16</v>
      </c>
      <c r="N40" s="191"/>
      <c r="O40" s="298"/>
      <c r="P40" s="298"/>
      <c r="Q40" s="323"/>
      <c r="R40" s="245"/>
      <c r="S40" s="246"/>
      <c r="T40" s="246"/>
      <c r="U40" s="246"/>
      <c r="V40" s="247"/>
      <c r="W40" s="285"/>
      <c r="X40" s="285"/>
      <c r="Y40" s="19"/>
      <c r="Z40" s="286"/>
      <c r="AA40" s="289"/>
      <c r="AB40" s="290"/>
      <c r="AC40" s="308"/>
      <c r="AD40" s="308"/>
      <c r="AE40" s="308"/>
      <c r="AF40" s="308"/>
      <c r="AG40" s="308"/>
      <c r="AH40" s="311"/>
      <c r="AI40" s="312"/>
      <c r="AJ40" s="314"/>
      <c r="AK40" s="2"/>
      <c r="AL40" s="8" t="s">
        <v>16</v>
      </c>
      <c r="AM40" s="2"/>
      <c r="AN40" s="316"/>
      <c r="AO40" s="265"/>
      <c r="AP40" s="266"/>
      <c r="AQ40" s="245"/>
      <c r="AR40" s="246"/>
      <c r="AS40" s="246"/>
      <c r="AT40" s="246"/>
      <c r="AU40" s="247"/>
      <c r="AV40" s="285"/>
      <c r="AW40" s="285"/>
    </row>
    <row r="41" spans="1:49" ht="17.100000000000001" customHeight="1" x14ac:dyDescent="0.3">
      <c r="A41" s="286">
        <v>5</v>
      </c>
      <c r="B41" s="287"/>
      <c r="C41" s="288"/>
      <c r="D41" s="308"/>
      <c r="E41" s="308"/>
      <c r="F41" s="308"/>
      <c r="G41" s="308"/>
      <c r="H41" s="308"/>
      <c r="I41" s="293"/>
      <c r="J41" s="294"/>
      <c r="K41" s="297"/>
      <c r="L41" s="190"/>
      <c r="M41" s="190"/>
      <c r="N41" s="190"/>
      <c r="O41" s="297"/>
      <c r="P41" s="297"/>
      <c r="Q41" s="322"/>
      <c r="R41" s="242"/>
      <c r="S41" s="243"/>
      <c r="T41" s="243"/>
      <c r="U41" s="243"/>
      <c r="V41" s="244"/>
      <c r="W41" s="302"/>
      <c r="X41" s="302"/>
      <c r="Y41" s="19"/>
      <c r="Z41" s="286"/>
      <c r="AA41" s="287"/>
      <c r="AB41" s="288"/>
      <c r="AC41" s="308"/>
      <c r="AD41" s="308"/>
      <c r="AE41" s="308"/>
      <c r="AF41" s="308"/>
      <c r="AG41" s="308"/>
      <c r="AH41" s="309"/>
      <c r="AI41" s="310"/>
      <c r="AJ41" s="313" t="s">
        <v>17</v>
      </c>
      <c r="AK41" s="1"/>
      <c r="AL41" s="7" t="s">
        <v>16</v>
      </c>
      <c r="AM41" s="1"/>
      <c r="AN41" s="315" t="s">
        <v>18</v>
      </c>
      <c r="AO41" s="300"/>
      <c r="AP41" s="264"/>
      <c r="AQ41" s="242"/>
      <c r="AR41" s="243"/>
      <c r="AS41" s="243"/>
      <c r="AT41" s="243"/>
      <c r="AU41" s="244"/>
      <c r="AV41" s="302"/>
      <c r="AW41" s="302"/>
    </row>
    <row r="42" spans="1:49" ht="17.100000000000001" customHeight="1" x14ac:dyDescent="0.3">
      <c r="A42" s="286"/>
      <c r="B42" s="289"/>
      <c r="C42" s="290"/>
      <c r="D42" s="308"/>
      <c r="E42" s="308"/>
      <c r="F42" s="308"/>
      <c r="G42" s="308"/>
      <c r="H42" s="308"/>
      <c r="I42" s="295"/>
      <c r="J42" s="296"/>
      <c r="K42" s="298"/>
      <c r="L42" s="191"/>
      <c r="M42" s="191"/>
      <c r="N42" s="191"/>
      <c r="O42" s="298"/>
      <c r="P42" s="298"/>
      <c r="Q42" s="323"/>
      <c r="R42" s="245"/>
      <c r="S42" s="246"/>
      <c r="T42" s="246"/>
      <c r="U42" s="246"/>
      <c r="V42" s="247"/>
      <c r="W42" s="285"/>
      <c r="X42" s="285"/>
      <c r="Y42" s="19"/>
      <c r="Z42" s="286"/>
      <c r="AA42" s="289"/>
      <c r="AB42" s="290"/>
      <c r="AC42" s="308"/>
      <c r="AD42" s="308"/>
      <c r="AE42" s="308"/>
      <c r="AF42" s="308"/>
      <c r="AG42" s="308"/>
      <c r="AH42" s="311"/>
      <c r="AI42" s="312"/>
      <c r="AJ42" s="314"/>
      <c r="AK42" s="2"/>
      <c r="AL42" s="8" t="s">
        <v>16</v>
      </c>
      <c r="AM42" s="2"/>
      <c r="AN42" s="316"/>
      <c r="AO42" s="265"/>
      <c r="AP42" s="266"/>
      <c r="AQ42" s="245"/>
      <c r="AR42" s="246"/>
      <c r="AS42" s="246"/>
      <c r="AT42" s="246"/>
      <c r="AU42" s="247"/>
      <c r="AV42" s="285"/>
      <c r="AW42" s="285"/>
    </row>
    <row r="44" spans="1:49" ht="14.25" x14ac:dyDescent="0.25">
      <c r="B44" s="195"/>
      <c r="C44" s="28"/>
      <c r="D44" s="16"/>
      <c r="E44" s="16"/>
      <c r="F44" s="16"/>
      <c r="G44" s="16"/>
      <c r="H44" s="16"/>
      <c r="I44" s="193"/>
      <c r="J44" s="193"/>
      <c r="K44" s="194"/>
      <c r="L44" s="200"/>
      <c r="M44" s="9"/>
      <c r="N44" s="200"/>
      <c r="O44" s="195"/>
      <c r="P44" s="50"/>
      <c r="Q44" s="19"/>
      <c r="R44" s="19"/>
      <c r="S44" s="19"/>
      <c r="T44" s="19"/>
      <c r="U44" s="19"/>
      <c r="V44" s="19"/>
      <c r="W44" s="19"/>
      <c r="AA44" s="195"/>
      <c r="AB44" s="28"/>
      <c r="AC44" s="16"/>
      <c r="AD44" s="16"/>
      <c r="AE44" s="16"/>
      <c r="AF44" s="16"/>
      <c r="AG44" s="16"/>
      <c r="AH44" s="193"/>
      <c r="AI44" s="193"/>
      <c r="AJ44" s="194"/>
      <c r="AK44" s="200"/>
      <c r="AL44" s="9"/>
      <c r="AM44" s="200"/>
      <c r="AN44" s="195"/>
      <c r="AO44" s="50"/>
      <c r="AP44" s="19"/>
      <c r="AQ44" s="19"/>
      <c r="AR44" s="19"/>
      <c r="AS44" s="19"/>
      <c r="AT44" s="19"/>
      <c r="AU44" s="19"/>
      <c r="AV44" s="19"/>
    </row>
    <row r="45" spans="1:49" ht="14.25" x14ac:dyDescent="0.25">
      <c r="B45" s="195"/>
      <c r="C45" s="14"/>
      <c r="D45" s="11"/>
      <c r="E45" s="11"/>
      <c r="F45" s="11"/>
      <c r="G45" s="11"/>
      <c r="H45" s="11"/>
      <c r="K45" s="14"/>
      <c r="M45" s="15"/>
      <c r="O45" s="14"/>
      <c r="P45" s="11"/>
      <c r="Q45" s="11"/>
      <c r="R45" s="11"/>
      <c r="S45" s="11"/>
      <c r="T45" s="11"/>
      <c r="U45" s="11"/>
      <c r="V45" s="21"/>
      <c r="W45" s="21"/>
      <c r="AA45" s="195"/>
      <c r="AB45" s="14"/>
      <c r="AC45" s="11"/>
      <c r="AD45" s="11"/>
      <c r="AE45" s="11"/>
      <c r="AF45" s="11"/>
      <c r="AG45" s="11"/>
      <c r="AJ45" s="14"/>
      <c r="AL45" s="15"/>
      <c r="AN45" s="14"/>
      <c r="AO45" s="11"/>
      <c r="AP45" s="11"/>
      <c r="AQ45" s="11"/>
      <c r="AR45" s="11"/>
      <c r="AS45" s="11"/>
      <c r="AT45" s="11"/>
      <c r="AU45" s="21"/>
      <c r="AV45" s="21"/>
    </row>
    <row r="46" spans="1:49" ht="13.5" customHeight="1" x14ac:dyDescent="0.25">
      <c r="B46" s="195"/>
      <c r="C46" s="20"/>
      <c r="D46" s="10"/>
      <c r="E46" s="11"/>
      <c r="F46" s="11"/>
      <c r="G46" s="11"/>
      <c r="H46" s="11"/>
      <c r="I46" s="12"/>
      <c r="K46" s="14"/>
      <c r="M46" s="15"/>
      <c r="O46" s="14"/>
      <c r="P46" s="11"/>
      <c r="Q46" s="11"/>
      <c r="R46" s="11"/>
      <c r="S46" s="11"/>
      <c r="T46" s="11"/>
      <c r="U46" s="11"/>
      <c r="V46" s="11"/>
      <c r="W46" s="11"/>
      <c r="AA46" s="195"/>
      <c r="AB46" s="20"/>
      <c r="AC46" s="10"/>
      <c r="AD46" s="11"/>
      <c r="AE46" s="11"/>
      <c r="AF46" s="11"/>
      <c r="AG46" s="11"/>
      <c r="AH46" s="12"/>
      <c r="AJ46" s="14"/>
      <c r="AL46" s="15"/>
      <c r="AN46" s="14"/>
      <c r="AO46" s="11"/>
      <c r="AP46" s="11"/>
      <c r="AQ46" s="11"/>
      <c r="AR46" s="11"/>
      <c r="AS46" s="11"/>
      <c r="AT46" s="11"/>
      <c r="AU46" s="11"/>
      <c r="AV46" s="11"/>
    </row>
    <row r="47" spans="1:49" ht="14.25" x14ac:dyDescent="0.25">
      <c r="B47" s="195"/>
      <c r="C47" s="29"/>
      <c r="D47" s="30"/>
      <c r="E47" s="21"/>
      <c r="F47" s="21"/>
      <c r="G47" s="21"/>
      <c r="H47" s="21"/>
      <c r="I47" s="31"/>
      <c r="J47" s="22"/>
      <c r="K47" s="23"/>
      <c r="M47" s="15"/>
      <c r="O47" s="14"/>
      <c r="P47" s="21"/>
      <c r="Q47" s="21"/>
      <c r="R47" s="21"/>
      <c r="S47" s="21"/>
      <c r="T47" s="21"/>
      <c r="U47" s="21"/>
      <c r="V47" s="21"/>
      <c r="W47" s="21"/>
      <c r="AA47" s="195"/>
      <c r="AB47" s="29"/>
      <c r="AC47" s="30"/>
      <c r="AD47" s="21"/>
      <c r="AE47" s="21"/>
      <c r="AF47" s="21"/>
      <c r="AG47" s="21"/>
      <c r="AH47" s="31"/>
      <c r="AI47" s="22"/>
      <c r="AJ47" s="23"/>
      <c r="AL47" s="15"/>
      <c r="AN47" s="14"/>
      <c r="AO47" s="21"/>
      <c r="AP47" s="21"/>
      <c r="AQ47" s="21"/>
      <c r="AR47" s="21"/>
      <c r="AS47" s="21"/>
      <c r="AT47" s="21"/>
      <c r="AU47" s="21"/>
      <c r="AV47" s="21"/>
    </row>
    <row r="48" spans="1:49" ht="14.25" x14ac:dyDescent="0.25">
      <c r="B48" s="195"/>
      <c r="C48" s="24"/>
      <c r="D48" s="21"/>
      <c r="E48" s="21"/>
      <c r="F48" s="21"/>
      <c r="G48" s="21"/>
      <c r="H48" s="21"/>
      <c r="I48" s="22"/>
      <c r="J48" s="22"/>
      <c r="K48" s="23"/>
      <c r="M48" s="15"/>
      <c r="O48" s="14"/>
      <c r="P48" s="21"/>
      <c r="Q48" s="21"/>
      <c r="R48" s="21"/>
      <c r="S48" s="21"/>
      <c r="T48" s="21"/>
      <c r="U48" s="21"/>
      <c r="V48" s="21"/>
      <c r="W48" s="21"/>
      <c r="AA48" s="195"/>
      <c r="AB48" s="24"/>
      <c r="AC48" s="21"/>
      <c r="AD48" s="21"/>
      <c r="AE48" s="21"/>
      <c r="AF48" s="21"/>
      <c r="AG48" s="21"/>
      <c r="AH48" s="22"/>
      <c r="AI48" s="22"/>
      <c r="AJ48" s="23"/>
      <c r="AL48" s="15"/>
      <c r="AN48" s="14"/>
      <c r="AO48" s="21"/>
      <c r="AP48" s="21"/>
      <c r="AQ48" s="21"/>
      <c r="AR48" s="21"/>
      <c r="AS48" s="21"/>
      <c r="AT48" s="21"/>
      <c r="AU48" s="21"/>
      <c r="AV48" s="21"/>
    </row>
    <row r="49" spans="2:48" ht="14.25" x14ac:dyDescent="0.25">
      <c r="B49" s="195"/>
      <c r="C49" s="29"/>
      <c r="D49" s="30"/>
      <c r="E49" s="21"/>
      <c r="F49" s="21"/>
      <c r="G49" s="21"/>
      <c r="H49" s="21"/>
      <c r="I49" s="31"/>
      <c r="J49" s="22"/>
      <c r="K49" s="23"/>
      <c r="M49" s="15"/>
      <c r="O49" s="14"/>
      <c r="P49" s="21"/>
      <c r="Q49" s="21"/>
      <c r="R49" s="21"/>
      <c r="S49" s="21"/>
      <c r="T49" s="21"/>
      <c r="U49" s="21"/>
      <c r="V49" s="21"/>
      <c r="W49" s="21"/>
      <c r="AA49" s="195"/>
      <c r="AB49" s="29"/>
      <c r="AC49" s="30"/>
      <c r="AD49" s="21"/>
      <c r="AE49" s="21"/>
      <c r="AF49" s="21"/>
      <c r="AG49" s="21"/>
      <c r="AH49" s="31"/>
      <c r="AI49" s="22"/>
      <c r="AJ49" s="23"/>
      <c r="AL49" s="15"/>
      <c r="AN49" s="14"/>
      <c r="AO49" s="21"/>
      <c r="AP49" s="21"/>
      <c r="AQ49" s="21"/>
      <c r="AR49" s="21"/>
      <c r="AS49" s="21"/>
      <c r="AT49" s="21"/>
      <c r="AU49" s="21"/>
      <c r="AV49" s="21"/>
    </row>
    <row r="50" spans="2:48" ht="14.25" x14ac:dyDescent="0.25">
      <c r="B50" s="195"/>
      <c r="C50" s="24"/>
      <c r="D50" s="21"/>
      <c r="E50" s="21"/>
      <c r="F50" s="21"/>
      <c r="G50" s="21"/>
      <c r="H50" s="21"/>
      <c r="I50" s="22"/>
      <c r="J50" s="22"/>
      <c r="K50" s="23"/>
      <c r="M50" s="15"/>
      <c r="O50" s="14"/>
      <c r="P50" s="21"/>
      <c r="Q50" s="21"/>
      <c r="R50" s="21"/>
      <c r="S50" s="21"/>
      <c r="T50" s="21"/>
      <c r="U50" s="21"/>
      <c r="V50" s="21"/>
      <c r="W50" s="21"/>
      <c r="AA50" s="195"/>
      <c r="AB50" s="24"/>
      <c r="AC50" s="21"/>
      <c r="AD50" s="21"/>
      <c r="AE50" s="21"/>
      <c r="AF50" s="21"/>
      <c r="AG50" s="21"/>
      <c r="AH50" s="22"/>
      <c r="AI50" s="22"/>
      <c r="AJ50" s="23"/>
      <c r="AL50" s="15"/>
      <c r="AN50" s="14"/>
      <c r="AO50" s="21"/>
      <c r="AP50" s="21"/>
      <c r="AQ50" s="21"/>
      <c r="AR50" s="21"/>
      <c r="AS50" s="21"/>
      <c r="AT50" s="21"/>
      <c r="AU50" s="21"/>
      <c r="AV50" s="21"/>
    </row>
  </sheetData>
  <mergeCells count="361">
    <mergeCell ref="A1:B1"/>
    <mergeCell ref="C1:E1"/>
    <mergeCell ref="Z1:AA1"/>
    <mergeCell ref="AB1:AD1"/>
    <mergeCell ref="B2:C3"/>
    <mergeCell ref="D2:F3"/>
    <mergeCell ref="G2:I3"/>
    <mergeCell ref="J2:L3"/>
    <mergeCell ref="M2:O3"/>
    <mergeCell ref="P2:R3"/>
    <mergeCell ref="AI2:AK3"/>
    <mergeCell ref="AL2:AN3"/>
    <mergeCell ref="AO2:AQ3"/>
    <mergeCell ref="AR2:AS3"/>
    <mergeCell ref="AT2:AU3"/>
    <mergeCell ref="AW2:AW3"/>
    <mergeCell ref="S2:T3"/>
    <mergeCell ref="U2:V3"/>
    <mergeCell ref="X2:X3"/>
    <mergeCell ref="AA2:AB3"/>
    <mergeCell ref="AC2:AE3"/>
    <mergeCell ref="AF2:AH3"/>
    <mergeCell ref="X6:X7"/>
    <mergeCell ref="Y6:Y7"/>
    <mergeCell ref="AO4:AQ5"/>
    <mergeCell ref="AR4:AS5"/>
    <mergeCell ref="AT4:AU5"/>
    <mergeCell ref="AV4:AV5"/>
    <mergeCell ref="AW4:AW5"/>
    <mergeCell ref="G5:I5"/>
    <mergeCell ref="J5:L5"/>
    <mergeCell ref="M5:O5"/>
    <mergeCell ref="AF5:AH5"/>
    <mergeCell ref="AI5:AK5"/>
    <mergeCell ref="W4:W5"/>
    <mergeCell ref="X4:X5"/>
    <mergeCell ref="Y4:Y5"/>
    <mergeCell ref="Z4:Z5"/>
    <mergeCell ref="AA4:AB5"/>
    <mergeCell ref="AC4:AE5"/>
    <mergeCell ref="P4:R5"/>
    <mergeCell ref="S4:T5"/>
    <mergeCell ref="U4:V5"/>
    <mergeCell ref="AL5:AN5"/>
    <mergeCell ref="A4:A5"/>
    <mergeCell ref="B4:C5"/>
    <mergeCell ref="D4:F5"/>
    <mergeCell ref="AV6:AV7"/>
    <mergeCell ref="AW6:AW7"/>
    <mergeCell ref="D7:F7"/>
    <mergeCell ref="J7:L7"/>
    <mergeCell ref="M7:O7"/>
    <mergeCell ref="AC7:AE7"/>
    <mergeCell ref="AI7:AK7"/>
    <mergeCell ref="AL7:AN7"/>
    <mergeCell ref="Z6:Z7"/>
    <mergeCell ref="AA6:AB7"/>
    <mergeCell ref="AF6:AH7"/>
    <mergeCell ref="AO6:AQ7"/>
    <mergeCell ref="AR6:AS7"/>
    <mergeCell ref="AT6:AU7"/>
    <mergeCell ref="A6:A7"/>
    <mergeCell ref="B6:C7"/>
    <mergeCell ref="G6:I7"/>
    <mergeCell ref="P6:R7"/>
    <mergeCell ref="S6:T7"/>
    <mergeCell ref="U6:V7"/>
    <mergeCell ref="W6:W7"/>
    <mergeCell ref="AO8:AQ9"/>
    <mergeCell ref="AR8:AS9"/>
    <mergeCell ref="AT8:AU9"/>
    <mergeCell ref="AV8:AV9"/>
    <mergeCell ref="AW8:AW9"/>
    <mergeCell ref="D9:F9"/>
    <mergeCell ref="G9:I9"/>
    <mergeCell ref="M9:O9"/>
    <mergeCell ref="AC9:AE9"/>
    <mergeCell ref="AF9:AH9"/>
    <mergeCell ref="W8:W9"/>
    <mergeCell ref="X8:X9"/>
    <mergeCell ref="Y8:Y9"/>
    <mergeCell ref="Z8:Z9"/>
    <mergeCell ref="AA8:AB9"/>
    <mergeCell ref="AI8:AK9"/>
    <mergeCell ref="J8:L9"/>
    <mergeCell ref="P8:R9"/>
    <mergeCell ref="S8:T9"/>
    <mergeCell ref="U8:V9"/>
    <mergeCell ref="AL9:AN9"/>
    <mergeCell ref="A8:A9"/>
    <mergeCell ref="B8:C9"/>
    <mergeCell ref="AW10:AW11"/>
    <mergeCell ref="D11:F11"/>
    <mergeCell ref="G11:I11"/>
    <mergeCell ref="J11:L11"/>
    <mergeCell ref="AC11:AE11"/>
    <mergeCell ref="AF11:AH11"/>
    <mergeCell ref="AI11:AK11"/>
    <mergeCell ref="Z10:Z11"/>
    <mergeCell ref="AA10:AB11"/>
    <mergeCell ref="AL10:AN11"/>
    <mergeCell ref="AO10:AQ11"/>
    <mergeCell ref="AR10:AS11"/>
    <mergeCell ref="AT10:AU11"/>
    <mergeCell ref="A10:A11"/>
    <mergeCell ref="B10:C11"/>
    <mergeCell ref="M10:O11"/>
    <mergeCell ref="P10:R11"/>
    <mergeCell ref="S10:T11"/>
    <mergeCell ref="U10:V11"/>
    <mergeCell ref="W10:W11"/>
    <mergeCell ref="X10:X11"/>
    <mergeCell ref="Y10:Y11"/>
    <mergeCell ref="B13:U13"/>
    <mergeCell ref="B14:C14"/>
    <mergeCell ref="D14:E14"/>
    <mergeCell ref="F14:I14"/>
    <mergeCell ref="J14:K14"/>
    <mergeCell ref="L14:O14"/>
    <mergeCell ref="P14:Q14"/>
    <mergeCell ref="R14:U14"/>
    <mergeCell ref="AV10:AV11"/>
    <mergeCell ref="R15:U15"/>
    <mergeCell ref="A17:A18"/>
    <mergeCell ref="B17:C18"/>
    <mergeCell ref="D17:E18"/>
    <mergeCell ref="F17:H18"/>
    <mergeCell ref="J17:M18"/>
    <mergeCell ref="N17:V18"/>
    <mergeCell ref="B15:C15"/>
    <mergeCell ref="D15:E15"/>
    <mergeCell ref="F15:I15"/>
    <mergeCell ref="J15:K15"/>
    <mergeCell ref="L15:O15"/>
    <mergeCell ref="P15:Q15"/>
    <mergeCell ref="AI17:AL18"/>
    <mergeCell ref="AM17:AU18"/>
    <mergeCell ref="AV17:AV18"/>
    <mergeCell ref="AW17:AW18"/>
    <mergeCell ref="A19:A20"/>
    <mergeCell ref="B19:C20"/>
    <mergeCell ref="D19:H20"/>
    <mergeCell ref="I19:J20"/>
    <mergeCell ref="K19:K20"/>
    <mergeCell ref="O19:O20"/>
    <mergeCell ref="W17:W18"/>
    <mergeCell ref="X17:X18"/>
    <mergeCell ref="Z17:Z18"/>
    <mergeCell ref="AA17:AB18"/>
    <mergeCell ref="AC17:AD18"/>
    <mergeCell ref="AE17:AG18"/>
    <mergeCell ref="AV19:AV20"/>
    <mergeCell ref="AW19:AW20"/>
    <mergeCell ref="AH19:AI20"/>
    <mergeCell ref="AJ19:AJ20"/>
    <mergeCell ref="AN19:AN20"/>
    <mergeCell ref="AO19:AP20"/>
    <mergeCell ref="AQ19:AU20"/>
    <mergeCell ref="A21:A22"/>
    <mergeCell ref="B21:C22"/>
    <mergeCell ref="D21:H22"/>
    <mergeCell ref="I21:J22"/>
    <mergeCell ref="K21:K22"/>
    <mergeCell ref="O21:O22"/>
    <mergeCell ref="P21:Q22"/>
    <mergeCell ref="R21:V22"/>
    <mergeCell ref="AC19:AG20"/>
    <mergeCell ref="P19:Q20"/>
    <mergeCell ref="R19:V20"/>
    <mergeCell ref="W19:W20"/>
    <mergeCell ref="X19:X20"/>
    <mergeCell ref="Z19:Z20"/>
    <mergeCell ref="AA19:AB20"/>
    <mergeCell ref="AJ21:AJ22"/>
    <mergeCell ref="AN21:AN22"/>
    <mergeCell ref="AO21:AP22"/>
    <mergeCell ref="AQ21:AU22"/>
    <mergeCell ref="AV21:AV22"/>
    <mergeCell ref="AW21:AW22"/>
    <mergeCell ref="W21:W22"/>
    <mergeCell ref="X21:X22"/>
    <mergeCell ref="Z21:Z22"/>
    <mergeCell ref="AA21:AB22"/>
    <mergeCell ref="AC21:AG22"/>
    <mergeCell ref="AH21:AI22"/>
    <mergeCell ref="A25:A26"/>
    <mergeCell ref="B25:C26"/>
    <mergeCell ref="D25:H26"/>
    <mergeCell ref="I25:J26"/>
    <mergeCell ref="K25:K26"/>
    <mergeCell ref="O25:O26"/>
    <mergeCell ref="P25:Q26"/>
    <mergeCell ref="R25:V26"/>
    <mergeCell ref="AC23:AG24"/>
    <mergeCell ref="P23:Q24"/>
    <mergeCell ref="R23:V24"/>
    <mergeCell ref="W23:W24"/>
    <mergeCell ref="X23:X24"/>
    <mergeCell ref="Z23:Z24"/>
    <mergeCell ref="AA23:AB24"/>
    <mergeCell ref="A23:A24"/>
    <mergeCell ref="B23:C24"/>
    <mergeCell ref="D23:H24"/>
    <mergeCell ref="I23:J24"/>
    <mergeCell ref="K23:K24"/>
    <mergeCell ref="O23:O24"/>
    <mergeCell ref="AW25:AW26"/>
    <mergeCell ref="W25:W26"/>
    <mergeCell ref="X25:X26"/>
    <mergeCell ref="Z25:Z26"/>
    <mergeCell ref="AA25:AB26"/>
    <mergeCell ref="AC25:AG26"/>
    <mergeCell ref="AH25:AI26"/>
    <mergeCell ref="AV23:AV24"/>
    <mergeCell ref="AW23:AW24"/>
    <mergeCell ref="AH23:AI24"/>
    <mergeCell ref="AJ23:AJ24"/>
    <mergeCell ref="AN23:AN24"/>
    <mergeCell ref="AO23:AP24"/>
    <mergeCell ref="AQ23:AU24"/>
    <mergeCell ref="D27:H28"/>
    <mergeCell ref="I27:J28"/>
    <mergeCell ref="K27:K28"/>
    <mergeCell ref="O27:O28"/>
    <mergeCell ref="AJ25:AJ26"/>
    <mergeCell ref="AN25:AN26"/>
    <mergeCell ref="AO25:AP26"/>
    <mergeCell ref="AQ25:AU26"/>
    <mergeCell ref="AV25:AV26"/>
    <mergeCell ref="AV27:AV28"/>
    <mergeCell ref="AW27:AW28"/>
    <mergeCell ref="A31:A32"/>
    <mergeCell ref="B31:C32"/>
    <mergeCell ref="D31:E32"/>
    <mergeCell ref="F31:H32"/>
    <mergeCell ref="J31:M32"/>
    <mergeCell ref="N31:V32"/>
    <mergeCell ref="W31:W32"/>
    <mergeCell ref="X31:X32"/>
    <mergeCell ref="AC27:AG28"/>
    <mergeCell ref="AH27:AI28"/>
    <mergeCell ref="AJ27:AJ28"/>
    <mergeCell ref="AN27:AN28"/>
    <mergeCell ref="AO27:AP28"/>
    <mergeCell ref="AQ27:AU28"/>
    <mergeCell ref="P27:Q28"/>
    <mergeCell ref="R27:V28"/>
    <mergeCell ref="W27:W28"/>
    <mergeCell ref="X27:X28"/>
    <mergeCell ref="Z27:Z28"/>
    <mergeCell ref="AA27:AB28"/>
    <mergeCell ref="A27:A28"/>
    <mergeCell ref="B27:C28"/>
    <mergeCell ref="AV31:AV32"/>
    <mergeCell ref="AW31:AW32"/>
    <mergeCell ref="A33:A34"/>
    <mergeCell ref="B33:C34"/>
    <mergeCell ref="D33:H34"/>
    <mergeCell ref="I33:J34"/>
    <mergeCell ref="K33:K34"/>
    <mergeCell ref="O33:O34"/>
    <mergeCell ref="P33:Q34"/>
    <mergeCell ref="R33:V34"/>
    <mergeCell ref="Z31:Z32"/>
    <mergeCell ref="AA31:AB32"/>
    <mergeCell ref="AC31:AD32"/>
    <mergeCell ref="AE31:AG32"/>
    <mergeCell ref="AI31:AL32"/>
    <mergeCell ref="AM31:AU32"/>
    <mergeCell ref="AJ33:AJ34"/>
    <mergeCell ref="AN33:AN34"/>
    <mergeCell ref="AO33:AP34"/>
    <mergeCell ref="AQ33:AU34"/>
    <mergeCell ref="AV33:AV34"/>
    <mergeCell ref="AW33:AW34"/>
    <mergeCell ref="W33:W34"/>
    <mergeCell ref="X33:X34"/>
    <mergeCell ref="Z33:Z34"/>
    <mergeCell ref="AA33:AB34"/>
    <mergeCell ref="AC33:AG34"/>
    <mergeCell ref="AH33:AI34"/>
    <mergeCell ref="A37:A38"/>
    <mergeCell ref="B37:C38"/>
    <mergeCell ref="D37:H38"/>
    <mergeCell ref="I37:J38"/>
    <mergeCell ref="K37:K38"/>
    <mergeCell ref="O37:O38"/>
    <mergeCell ref="P37:Q38"/>
    <mergeCell ref="R37:V38"/>
    <mergeCell ref="AC35:AG36"/>
    <mergeCell ref="P35:Q36"/>
    <mergeCell ref="R35:V36"/>
    <mergeCell ref="W35:W36"/>
    <mergeCell ref="X35:X36"/>
    <mergeCell ref="Z35:Z36"/>
    <mergeCell ref="AA35:AB36"/>
    <mergeCell ref="A35:A36"/>
    <mergeCell ref="B35:C36"/>
    <mergeCell ref="D35:H36"/>
    <mergeCell ref="I35:J36"/>
    <mergeCell ref="K35:K36"/>
    <mergeCell ref="O35:O36"/>
    <mergeCell ref="AW37:AW38"/>
    <mergeCell ref="W37:W38"/>
    <mergeCell ref="X37:X38"/>
    <mergeCell ref="Z37:Z38"/>
    <mergeCell ref="AA37:AB38"/>
    <mergeCell ref="AC37:AG38"/>
    <mergeCell ref="AH37:AI38"/>
    <mergeCell ref="AV35:AV36"/>
    <mergeCell ref="AW35:AW36"/>
    <mergeCell ref="AH35:AI36"/>
    <mergeCell ref="AJ35:AJ36"/>
    <mergeCell ref="AN35:AN36"/>
    <mergeCell ref="AO35:AP36"/>
    <mergeCell ref="AQ35:AU36"/>
    <mergeCell ref="D39:H40"/>
    <mergeCell ref="I39:J40"/>
    <mergeCell ref="K39:K40"/>
    <mergeCell ref="O39:O40"/>
    <mergeCell ref="AJ37:AJ38"/>
    <mergeCell ref="AN37:AN38"/>
    <mergeCell ref="AO37:AP38"/>
    <mergeCell ref="AQ37:AU38"/>
    <mergeCell ref="AV37:AV38"/>
    <mergeCell ref="AV39:AV40"/>
    <mergeCell ref="AW39:AW40"/>
    <mergeCell ref="A41:A42"/>
    <mergeCell ref="B41:C42"/>
    <mergeCell ref="D41:H42"/>
    <mergeCell ref="I41:J42"/>
    <mergeCell ref="K41:K42"/>
    <mergeCell ref="O41:O42"/>
    <mergeCell ref="P41:Q42"/>
    <mergeCell ref="R41:V42"/>
    <mergeCell ref="AC39:AG40"/>
    <mergeCell ref="AH39:AI40"/>
    <mergeCell ref="AJ39:AJ40"/>
    <mergeCell ref="AN39:AN40"/>
    <mergeCell ref="AO39:AP40"/>
    <mergeCell ref="AQ39:AU40"/>
    <mergeCell ref="P39:Q40"/>
    <mergeCell ref="R39:V40"/>
    <mergeCell ref="W39:W40"/>
    <mergeCell ref="X39:X40"/>
    <mergeCell ref="Z39:Z40"/>
    <mergeCell ref="AA39:AB40"/>
    <mergeCell ref="A39:A40"/>
    <mergeCell ref="B39:C40"/>
    <mergeCell ref="AJ41:AJ42"/>
    <mergeCell ref="AN41:AN42"/>
    <mergeCell ref="AO41:AP42"/>
    <mergeCell ref="AQ41:AU42"/>
    <mergeCell ref="AV41:AV42"/>
    <mergeCell ref="AW41:AW42"/>
    <mergeCell ref="W41:W42"/>
    <mergeCell ref="X41:X42"/>
    <mergeCell ref="Z41:Z42"/>
    <mergeCell ref="AA41:AB42"/>
    <mergeCell ref="AC41:AG42"/>
    <mergeCell ref="AH41:AI42"/>
  </mergeCells>
  <phoneticPr fontId="4"/>
  <pageMargins left="0.78740157480314965" right="0.78740157480314965" top="0.98425196850393704" bottom="0.98425196850393704" header="0.51181102362204722" footer="0.51181102362204722"/>
  <pageSetup paperSize="9" scale="94" orientation="portrait" horizontalDpi="4294967293" r:id="rId1"/>
  <headerFooter alignWithMargins="0">
    <oddHeader>&amp;C&amp;"ＭＳ Ｐゴシック,太字"&amp;16 2021Nanahocup山梨県U-12サッカー大会
（第45回関東大会山梨県予選）</oddHeader>
    <oddFooter>&amp;C&amp;12試合結果・警告退場の報告は午後4時までに下記ＦＡＸ番号へご報告ください。
4種広報部ＦＡＸ055-251-7164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1CC9D-0199-4B2E-B0AD-82DAB7CFFCAD}">
  <sheetPr>
    <tabColor rgb="FF00FFFF"/>
  </sheetPr>
  <dimension ref="A1:AW50"/>
  <sheetViews>
    <sheetView view="pageLayout" topLeftCell="A14" zoomScaleNormal="100" workbookViewId="0">
      <selection activeCell="N33" sqref="N33"/>
    </sheetView>
  </sheetViews>
  <sheetFormatPr defaultColWidth="9" defaultRowHeight="12.75" x14ac:dyDescent="0.25"/>
  <cols>
    <col min="1" max="1" width="3.1328125" style="13" customWidth="1"/>
    <col min="2" max="2" width="3" style="13" customWidth="1"/>
    <col min="3" max="3" width="8.265625" style="13" customWidth="1"/>
    <col min="4" max="22" width="3" style="13" customWidth="1"/>
    <col min="23" max="24" width="7" style="13" customWidth="1"/>
    <col min="25" max="25" width="12.59765625" style="200" customWidth="1"/>
    <col min="26" max="26" width="3.1328125" style="13" customWidth="1"/>
    <col min="27" max="27" width="3" style="13" customWidth="1"/>
    <col min="28" max="28" width="8.265625" style="13" customWidth="1"/>
    <col min="29" max="47" width="2.46484375" style="13" customWidth="1"/>
    <col min="48" max="48" width="5.59765625" style="13" customWidth="1"/>
    <col min="49" max="49" width="5.265625" style="13" customWidth="1"/>
    <col min="50" max="16384" width="9" style="13"/>
  </cols>
  <sheetData>
    <row r="1" spans="1:49" ht="34.5" customHeight="1" x14ac:dyDescent="0.25">
      <c r="A1" s="236" t="s">
        <v>79</v>
      </c>
      <c r="B1" s="236"/>
      <c r="C1" s="237" t="s">
        <v>10</v>
      </c>
      <c r="D1" s="237"/>
      <c r="E1" s="237"/>
      <c r="F1" s="32"/>
      <c r="G1" s="32"/>
      <c r="H1" s="32"/>
      <c r="I1" s="32"/>
      <c r="J1" s="32"/>
      <c r="K1" s="32"/>
      <c r="L1" s="32"/>
      <c r="M1" s="32"/>
      <c r="N1" s="32"/>
      <c r="O1" s="32"/>
      <c r="P1" s="2"/>
      <c r="Q1" s="2"/>
      <c r="R1" s="2"/>
      <c r="S1" s="2"/>
      <c r="T1" s="2"/>
      <c r="U1" s="2"/>
      <c r="V1" s="2"/>
      <c r="W1" s="2"/>
      <c r="X1" s="2"/>
      <c r="Z1" s="236" t="s">
        <v>79</v>
      </c>
      <c r="AA1" s="236"/>
      <c r="AB1" s="237" t="s">
        <v>10</v>
      </c>
      <c r="AC1" s="237"/>
      <c r="AD1" s="237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2"/>
      <c r="AP1" s="2"/>
      <c r="AQ1" s="2"/>
      <c r="AR1" s="2"/>
      <c r="AS1" s="2"/>
      <c r="AT1" s="2"/>
      <c r="AU1" s="2"/>
      <c r="AV1" s="2"/>
      <c r="AW1" s="2"/>
    </row>
    <row r="2" spans="1:49" ht="17.100000000000001" customHeight="1" x14ac:dyDescent="0.25">
      <c r="A2" s="33"/>
      <c r="B2" s="238" t="str">
        <f>A1</f>
        <v>D</v>
      </c>
      <c r="C2" s="239"/>
      <c r="D2" s="242" t="str">
        <f>B4</f>
        <v>エス・ヴィエント</v>
      </c>
      <c r="E2" s="243"/>
      <c r="F2" s="244"/>
      <c r="G2" s="242" t="str">
        <f>B6</f>
        <v>FC.SABIO</v>
      </c>
      <c r="H2" s="243"/>
      <c r="I2" s="244"/>
      <c r="J2" s="242" t="str">
        <f>B8</f>
        <v>U韮崎FC</v>
      </c>
      <c r="K2" s="243"/>
      <c r="L2" s="244"/>
      <c r="M2" s="242" t="str">
        <f>B10</f>
        <v>甲府東SSS</v>
      </c>
      <c r="N2" s="243"/>
      <c r="O2" s="244"/>
      <c r="P2" s="248" t="s">
        <v>12</v>
      </c>
      <c r="Q2" s="248"/>
      <c r="R2" s="248"/>
      <c r="S2" s="249" t="s">
        <v>13</v>
      </c>
      <c r="T2" s="249"/>
      <c r="U2" s="249" t="s">
        <v>21</v>
      </c>
      <c r="V2" s="249"/>
      <c r="W2" s="34" t="s">
        <v>22</v>
      </c>
      <c r="X2" s="251" t="s">
        <v>11</v>
      </c>
      <c r="Y2" s="18"/>
      <c r="Z2" s="33"/>
      <c r="AA2" s="252" t="str">
        <f>Z1</f>
        <v>D</v>
      </c>
      <c r="AB2" s="239"/>
      <c r="AC2" s="242" t="str">
        <f>AA4</f>
        <v>エス・ヴィエント</v>
      </c>
      <c r="AD2" s="243"/>
      <c r="AE2" s="244"/>
      <c r="AF2" s="242" t="str">
        <f>AA6</f>
        <v>FC.SABIO</v>
      </c>
      <c r="AG2" s="243"/>
      <c r="AH2" s="244"/>
      <c r="AI2" s="242" t="str">
        <f>AA8</f>
        <v>U韮崎FC</v>
      </c>
      <c r="AJ2" s="243"/>
      <c r="AK2" s="244"/>
      <c r="AL2" s="242" t="str">
        <f>AA10</f>
        <v>甲府東SSS</v>
      </c>
      <c r="AM2" s="243"/>
      <c r="AN2" s="244"/>
      <c r="AO2" s="248" t="s">
        <v>12</v>
      </c>
      <c r="AP2" s="248"/>
      <c r="AQ2" s="248"/>
      <c r="AR2" s="249" t="s">
        <v>13</v>
      </c>
      <c r="AS2" s="249"/>
      <c r="AT2" s="249" t="s">
        <v>21</v>
      </c>
      <c r="AU2" s="249"/>
      <c r="AV2" s="34" t="s">
        <v>22</v>
      </c>
      <c r="AW2" s="250" t="s">
        <v>11</v>
      </c>
    </row>
    <row r="3" spans="1:49" ht="17.100000000000001" customHeight="1" x14ac:dyDescent="0.25">
      <c r="A3" s="35"/>
      <c r="B3" s="240"/>
      <c r="C3" s="241"/>
      <c r="D3" s="245"/>
      <c r="E3" s="246"/>
      <c r="F3" s="247"/>
      <c r="G3" s="245"/>
      <c r="H3" s="246"/>
      <c r="I3" s="247"/>
      <c r="J3" s="245"/>
      <c r="K3" s="246"/>
      <c r="L3" s="247"/>
      <c r="M3" s="245"/>
      <c r="N3" s="246"/>
      <c r="O3" s="247"/>
      <c r="P3" s="248"/>
      <c r="Q3" s="248"/>
      <c r="R3" s="248"/>
      <c r="S3" s="249"/>
      <c r="T3" s="249"/>
      <c r="U3" s="249"/>
      <c r="V3" s="249"/>
      <c r="W3" s="36" t="s">
        <v>23</v>
      </c>
      <c r="X3" s="251"/>
      <c r="Y3" s="18"/>
      <c r="Z3" s="35"/>
      <c r="AA3" s="253"/>
      <c r="AB3" s="241"/>
      <c r="AC3" s="245"/>
      <c r="AD3" s="246"/>
      <c r="AE3" s="247"/>
      <c r="AF3" s="245"/>
      <c r="AG3" s="246"/>
      <c r="AH3" s="247"/>
      <c r="AI3" s="245"/>
      <c r="AJ3" s="246"/>
      <c r="AK3" s="247"/>
      <c r="AL3" s="245"/>
      <c r="AM3" s="246"/>
      <c r="AN3" s="247"/>
      <c r="AO3" s="248"/>
      <c r="AP3" s="248"/>
      <c r="AQ3" s="248"/>
      <c r="AR3" s="249"/>
      <c r="AS3" s="249"/>
      <c r="AT3" s="249"/>
      <c r="AU3" s="249"/>
      <c r="AV3" s="36" t="s">
        <v>23</v>
      </c>
      <c r="AW3" s="250"/>
    </row>
    <row r="4" spans="1:49" ht="17.100000000000001" customHeight="1" x14ac:dyDescent="0.25">
      <c r="A4" s="273">
        <v>1</v>
      </c>
      <c r="B4" s="263" t="s">
        <v>198</v>
      </c>
      <c r="C4" s="264"/>
      <c r="D4" s="267"/>
      <c r="E4" s="268"/>
      <c r="F4" s="269"/>
      <c r="G4" s="189">
        <f>I21</f>
        <v>13</v>
      </c>
      <c r="H4" s="198" t="s">
        <v>16</v>
      </c>
      <c r="I4" s="198">
        <f>P21</f>
        <v>0</v>
      </c>
      <c r="J4" s="189">
        <f>I25</f>
        <v>4</v>
      </c>
      <c r="K4" s="198" t="s">
        <v>14</v>
      </c>
      <c r="L4" s="199">
        <f>P25</f>
        <v>2</v>
      </c>
      <c r="M4" s="198" t="str">
        <f>I35</f>
        <v/>
      </c>
      <c r="N4" s="198" t="s">
        <v>16</v>
      </c>
      <c r="O4" s="198" t="str">
        <f>P35</f>
        <v/>
      </c>
      <c r="P4" s="249"/>
      <c r="Q4" s="249"/>
      <c r="R4" s="249"/>
      <c r="S4" s="249"/>
      <c r="T4" s="249"/>
      <c r="U4" s="249"/>
      <c r="V4" s="249"/>
      <c r="W4" s="256"/>
      <c r="X4" s="254"/>
      <c r="Y4" s="255">
        <f>10000*P4+100*W4+S4</f>
        <v>0</v>
      </c>
      <c r="Z4" s="261">
        <v>1</v>
      </c>
      <c r="AA4" s="263" t="str">
        <f>B4</f>
        <v>エス・ヴィエント</v>
      </c>
      <c r="AB4" s="264"/>
      <c r="AC4" s="267"/>
      <c r="AD4" s="268"/>
      <c r="AE4" s="269"/>
      <c r="AF4" s="189">
        <f>AE6</f>
        <v>0</v>
      </c>
      <c r="AG4" s="198" t="s">
        <v>16</v>
      </c>
      <c r="AH4" s="198">
        <f>AC6</f>
        <v>0</v>
      </c>
      <c r="AI4" s="189">
        <f>AE8</f>
        <v>0</v>
      </c>
      <c r="AJ4" s="198" t="s">
        <v>14</v>
      </c>
      <c r="AK4" s="199">
        <f>AC8</f>
        <v>0</v>
      </c>
      <c r="AL4" s="198">
        <f>AE10</f>
        <v>0</v>
      </c>
      <c r="AM4" s="198" t="s">
        <v>16</v>
      </c>
      <c r="AN4" s="198">
        <f>AC10</f>
        <v>0</v>
      </c>
      <c r="AO4" s="249">
        <f>(COUNTIF(AC5:AN5,"○")*3)+(COUNTIF(AC5:AN5,"△")*1)</f>
        <v>3</v>
      </c>
      <c r="AP4" s="249"/>
      <c r="AQ4" s="249"/>
      <c r="AR4" s="249">
        <f>SUM(AE4:AE11)</f>
        <v>0</v>
      </c>
      <c r="AS4" s="249"/>
      <c r="AT4" s="249">
        <f>SUM(AC4:AC11)</f>
        <v>0</v>
      </c>
      <c r="AU4" s="249"/>
      <c r="AV4" s="256">
        <f>AR4-AT4</f>
        <v>0</v>
      </c>
      <c r="AW4" s="250"/>
    </row>
    <row r="5" spans="1:49" ht="17.100000000000001" customHeight="1" x14ac:dyDescent="0.25">
      <c r="A5" s="258"/>
      <c r="B5" s="265"/>
      <c r="C5" s="266"/>
      <c r="D5" s="270"/>
      <c r="E5" s="271"/>
      <c r="F5" s="272"/>
      <c r="G5" s="258" t="str">
        <f>IF(G4="","",IF(G4-I4&gt;0,"○",IF(G4-I4=0,"△","●")))</f>
        <v>○</v>
      </c>
      <c r="H5" s="259"/>
      <c r="I5" s="260"/>
      <c r="J5" s="258" t="str">
        <f>IF(J4="","",IF(J4-L4&gt;0,"○",IF(J4-L4=0,"△","●")))</f>
        <v>○</v>
      </c>
      <c r="K5" s="259"/>
      <c r="L5" s="260"/>
      <c r="M5" s="258" t="str">
        <f>IF(M4="","",IF(M4-O4&gt;0,"○",IF(M4-O4=0,"△","●")))</f>
        <v/>
      </c>
      <c r="N5" s="259"/>
      <c r="O5" s="260"/>
      <c r="P5" s="249"/>
      <c r="Q5" s="249"/>
      <c r="R5" s="249"/>
      <c r="S5" s="249"/>
      <c r="T5" s="249"/>
      <c r="U5" s="249"/>
      <c r="V5" s="249"/>
      <c r="W5" s="257"/>
      <c r="X5" s="254"/>
      <c r="Y5" s="255"/>
      <c r="Z5" s="262"/>
      <c r="AA5" s="265"/>
      <c r="AB5" s="266"/>
      <c r="AC5" s="270"/>
      <c r="AD5" s="271"/>
      <c r="AE5" s="272"/>
      <c r="AF5" s="258" t="str">
        <f>IF(AF4="","",IF(AF4-AH4&gt;0,"○",IF(AF4-AH4=0,"△","●")))</f>
        <v>△</v>
      </c>
      <c r="AG5" s="259"/>
      <c r="AH5" s="260"/>
      <c r="AI5" s="258" t="str">
        <f>IF(AI4="","",IF(AI4-AK4&gt;0,"○",IF(AI4-AK4=0,"△","●")))</f>
        <v>△</v>
      </c>
      <c r="AJ5" s="259"/>
      <c r="AK5" s="260"/>
      <c r="AL5" s="258" t="str">
        <f>IF(AL4="","",IF(AL4-AN4&gt;0,"○",IF(AL4-AN4=0,"△","●")))</f>
        <v>△</v>
      </c>
      <c r="AM5" s="259"/>
      <c r="AN5" s="260"/>
      <c r="AO5" s="249"/>
      <c r="AP5" s="249"/>
      <c r="AQ5" s="249"/>
      <c r="AR5" s="249"/>
      <c r="AS5" s="249"/>
      <c r="AT5" s="249"/>
      <c r="AU5" s="249"/>
      <c r="AV5" s="257"/>
      <c r="AW5" s="250"/>
    </row>
    <row r="6" spans="1:49" ht="17.100000000000001" customHeight="1" x14ac:dyDescent="0.25">
      <c r="A6" s="277">
        <v>2</v>
      </c>
      <c r="B6" s="278" t="s">
        <v>199</v>
      </c>
      <c r="C6" s="279"/>
      <c r="D6" s="3">
        <f>IF(G5="","",I4)</f>
        <v>0</v>
      </c>
      <c r="E6" s="4" t="s">
        <v>16</v>
      </c>
      <c r="F6" s="5">
        <f>IF(G5="","",G4)</f>
        <v>13</v>
      </c>
      <c r="G6" s="267"/>
      <c r="H6" s="268"/>
      <c r="I6" s="269"/>
      <c r="J6" s="189" t="str">
        <f>I33</f>
        <v/>
      </c>
      <c r="K6" s="198" t="s">
        <v>14</v>
      </c>
      <c r="L6" s="199" t="str">
        <f>P33</f>
        <v/>
      </c>
      <c r="M6" s="198">
        <f>I23</f>
        <v>0</v>
      </c>
      <c r="N6" s="198" t="s">
        <v>14</v>
      </c>
      <c r="O6" s="198">
        <f>P23</f>
        <v>8</v>
      </c>
      <c r="P6" s="249"/>
      <c r="Q6" s="249"/>
      <c r="R6" s="249"/>
      <c r="S6" s="249"/>
      <c r="T6" s="249"/>
      <c r="U6" s="249"/>
      <c r="V6" s="249"/>
      <c r="W6" s="256"/>
      <c r="X6" s="254"/>
      <c r="Y6" s="255">
        <f>10000*P6+100*W6+S6</f>
        <v>0</v>
      </c>
      <c r="Z6" s="249">
        <v>2</v>
      </c>
      <c r="AA6" s="263" t="str">
        <f>B6</f>
        <v>FC.SABIO</v>
      </c>
      <c r="AB6" s="264"/>
      <c r="AC6" s="3">
        <f>AO21</f>
        <v>0</v>
      </c>
      <c r="AD6" s="4" t="s">
        <v>16</v>
      </c>
      <c r="AE6" s="5">
        <f>AH21</f>
        <v>0</v>
      </c>
      <c r="AF6" s="267"/>
      <c r="AG6" s="268"/>
      <c r="AH6" s="269"/>
      <c r="AI6" s="189">
        <f>AH8</f>
        <v>0</v>
      </c>
      <c r="AJ6" s="198" t="s">
        <v>14</v>
      </c>
      <c r="AK6" s="199">
        <f>AF8</f>
        <v>0</v>
      </c>
      <c r="AL6" s="198">
        <f>AH10</f>
        <v>0</v>
      </c>
      <c r="AM6" s="198" t="s">
        <v>14</v>
      </c>
      <c r="AN6" s="198">
        <f>AF10</f>
        <v>0</v>
      </c>
      <c r="AO6" s="249">
        <f t="shared" ref="AO6" si="0">(COUNTIF(AC7:AN7,"○")*3)+(COUNTIF(AC7:AN7,"△")*1)</f>
        <v>3</v>
      </c>
      <c r="AP6" s="249"/>
      <c r="AQ6" s="249"/>
      <c r="AR6" s="249">
        <f>SUM(AH4:AH11)</f>
        <v>0</v>
      </c>
      <c r="AS6" s="249"/>
      <c r="AT6" s="249">
        <f>SUM(AF4:AF11)</f>
        <v>0</v>
      </c>
      <c r="AU6" s="249"/>
      <c r="AV6" s="256">
        <f t="shared" ref="AV6" si="1">AR6-AT6</f>
        <v>0</v>
      </c>
      <c r="AW6" s="250"/>
    </row>
    <row r="7" spans="1:49" ht="17.100000000000001" customHeight="1" x14ac:dyDescent="0.25">
      <c r="A7" s="277"/>
      <c r="B7" s="280"/>
      <c r="C7" s="281"/>
      <c r="D7" s="274" t="str">
        <f>IF(D6="","",IF(D6-F6&gt;0,"○",IF(D6-F6=0,"△","●")))</f>
        <v>●</v>
      </c>
      <c r="E7" s="275"/>
      <c r="F7" s="276"/>
      <c r="G7" s="270"/>
      <c r="H7" s="271"/>
      <c r="I7" s="272"/>
      <c r="J7" s="258" t="str">
        <f>IF(J6="","",IF(J6-L6&gt;0,"○",IF(J6-L6=0,"△","●")))</f>
        <v/>
      </c>
      <c r="K7" s="259"/>
      <c r="L7" s="260"/>
      <c r="M7" s="258" t="str">
        <f>IF(M6="","",IF(M6-O6&gt;0,"○",IF(M6-O6=0,"△","●")))</f>
        <v>●</v>
      </c>
      <c r="N7" s="259"/>
      <c r="O7" s="260"/>
      <c r="P7" s="249"/>
      <c r="Q7" s="249"/>
      <c r="R7" s="249"/>
      <c r="S7" s="249"/>
      <c r="T7" s="249"/>
      <c r="U7" s="249"/>
      <c r="V7" s="249"/>
      <c r="W7" s="257"/>
      <c r="X7" s="254"/>
      <c r="Y7" s="255"/>
      <c r="Z7" s="249"/>
      <c r="AA7" s="265"/>
      <c r="AB7" s="266"/>
      <c r="AC7" s="274" t="str">
        <f>IF(AC6="","",IF(AC6-AE6&gt;0,"○",IF(AC6-AE6=0,"△","●")))</f>
        <v>△</v>
      </c>
      <c r="AD7" s="275"/>
      <c r="AE7" s="276"/>
      <c r="AF7" s="270"/>
      <c r="AG7" s="271"/>
      <c r="AH7" s="272"/>
      <c r="AI7" s="258" t="str">
        <f>IF(AI6="","",IF(AI6-AK6&gt;0,"○",IF(AI6-AK6=0,"△","●")))</f>
        <v>△</v>
      </c>
      <c r="AJ7" s="259"/>
      <c r="AK7" s="260"/>
      <c r="AL7" s="258" t="str">
        <f>IF(AL6="","",IF(AL6-AN6&gt;0,"○",IF(AL6-AN6=0,"△","●")))</f>
        <v>△</v>
      </c>
      <c r="AM7" s="259"/>
      <c r="AN7" s="260"/>
      <c r="AO7" s="249"/>
      <c r="AP7" s="249"/>
      <c r="AQ7" s="249"/>
      <c r="AR7" s="249"/>
      <c r="AS7" s="249"/>
      <c r="AT7" s="249"/>
      <c r="AU7" s="249"/>
      <c r="AV7" s="257"/>
      <c r="AW7" s="250"/>
    </row>
    <row r="8" spans="1:49" ht="17.100000000000001" customHeight="1" x14ac:dyDescent="0.25">
      <c r="A8" s="273">
        <v>3</v>
      </c>
      <c r="B8" s="263" t="s">
        <v>200</v>
      </c>
      <c r="C8" s="264"/>
      <c r="D8" s="3">
        <f>IF(J5="","",L4)</f>
        <v>2</v>
      </c>
      <c r="E8" s="4" t="s">
        <v>16</v>
      </c>
      <c r="F8" s="5">
        <f>IF(J5="","",J4)</f>
        <v>4</v>
      </c>
      <c r="G8" s="3" t="str">
        <f>IF(J7="","",L6)</f>
        <v/>
      </c>
      <c r="H8" s="4" t="s">
        <v>16</v>
      </c>
      <c r="I8" s="5" t="str">
        <f>IF(J7="","",J6)</f>
        <v/>
      </c>
      <c r="J8" s="267"/>
      <c r="K8" s="268"/>
      <c r="L8" s="269"/>
      <c r="M8" s="189">
        <f>I19</f>
        <v>0</v>
      </c>
      <c r="N8" s="198" t="s">
        <v>14</v>
      </c>
      <c r="O8" s="199">
        <f>P19</f>
        <v>5</v>
      </c>
      <c r="P8" s="249"/>
      <c r="Q8" s="249"/>
      <c r="R8" s="249"/>
      <c r="S8" s="249"/>
      <c r="T8" s="249"/>
      <c r="U8" s="249"/>
      <c r="V8" s="249"/>
      <c r="W8" s="256"/>
      <c r="X8" s="254"/>
      <c r="Y8" s="255">
        <f>10000*P8+100*W8+S8</f>
        <v>0</v>
      </c>
      <c r="Z8" s="261">
        <v>3</v>
      </c>
      <c r="AA8" s="263" t="str">
        <f>B8</f>
        <v>U韮崎FC</v>
      </c>
      <c r="AB8" s="264"/>
      <c r="AC8" s="3">
        <f>AO25</f>
        <v>0</v>
      </c>
      <c r="AD8" s="4" t="s">
        <v>16</v>
      </c>
      <c r="AE8" s="5">
        <f>AH25</f>
        <v>0</v>
      </c>
      <c r="AF8" s="4">
        <f>AO33</f>
        <v>0</v>
      </c>
      <c r="AG8" s="4" t="s">
        <v>16</v>
      </c>
      <c r="AH8" s="5">
        <f>AH33</f>
        <v>0</v>
      </c>
      <c r="AI8" s="267"/>
      <c r="AJ8" s="268"/>
      <c r="AK8" s="269"/>
      <c r="AL8" s="189">
        <f>AK10</f>
        <v>0</v>
      </c>
      <c r="AM8" s="198" t="s">
        <v>14</v>
      </c>
      <c r="AN8" s="199">
        <f>AI10</f>
        <v>0</v>
      </c>
      <c r="AO8" s="249">
        <f t="shared" ref="AO8" si="2">(COUNTIF(AC9:AN9,"○")*3)+(COUNTIF(AC9:AN9,"△")*1)</f>
        <v>3</v>
      </c>
      <c r="AP8" s="249"/>
      <c r="AQ8" s="249"/>
      <c r="AR8" s="249">
        <f>SUM(AK4:AK11)</f>
        <v>0</v>
      </c>
      <c r="AS8" s="249"/>
      <c r="AT8" s="249">
        <f>SUM(AI4:AI11)</f>
        <v>0</v>
      </c>
      <c r="AU8" s="249"/>
      <c r="AV8" s="256">
        <f t="shared" ref="AV8" si="3">AR8-AT8</f>
        <v>0</v>
      </c>
      <c r="AW8" s="250"/>
    </row>
    <row r="9" spans="1:49" ht="17.100000000000001" customHeight="1" x14ac:dyDescent="0.25">
      <c r="A9" s="258"/>
      <c r="B9" s="265"/>
      <c r="C9" s="266"/>
      <c r="D9" s="274" t="str">
        <f>IF(D8="","",IF(D8-F8&gt;0,"○",IF(D8-F8=0,"△","●")))</f>
        <v>●</v>
      </c>
      <c r="E9" s="275"/>
      <c r="F9" s="276"/>
      <c r="G9" s="274" t="str">
        <f>IF(G8="","",IF(G8-I8&gt;0,"○",IF(G8-I8=0,"△","●")))</f>
        <v/>
      </c>
      <c r="H9" s="275"/>
      <c r="I9" s="276"/>
      <c r="J9" s="270"/>
      <c r="K9" s="271"/>
      <c r="L9" s="272"/>
      <c r="M9" s="258" t="str">
        <f>IF(M8="","",IF(M8-O8&gt;0,"○",IF(M8-O8=0,"△","●")))</f>
        <v>●</v>
      </c>
      <c r="N9" s="259"/>
      <c r="O9" s="260"/>
      <c r="P9" s="249"/>
      <c r="Q9" s="249"/>
      <c r="R9" s="249"/>
      <c r="S9" s="249"/>
      <c r="T9" s="249"/>
      <c r="U9" s="249"/>
      <c r="V9" s="249"/>
      <c r="W9" s="257"/>
      <c r="X9" s="254"/>
      <c r="Y9" s="255"/>
      <c r="Z9" s="262"/>
      <c r="AA9" s="265"/>
      <c r="AB9" s="266"/>
      <c r="AC9" s="274" t="str">
        <f>IF(AC8="","",IF(AC8-AE8&gt;0,"○",IF(AC8-AE8=0,"△","●")))</f>
        <v>△</v>
      </c>
      <c r="AD9" s="275"/>
      <c r="AE9" s="276"/>
      <c r="AF9" s="274" t="str">
        <f>IF(AF8="","",IF(AF8-AH8&gt;0,"○",IF(AF8-AH8=0,"△","●")))</f>
        <v>△</v>
      </c>
      <c r="AG9" s="275"/>
      <c r="AH9" s="276"/>
      <c r="AI9" s="270"/>
      <c r="AJ9" s="271"/>
      <c r="AK9" s="272"/>
      <c r="AL9" s="258" t="str">
        <f>IF(AL8="","",IF(AL8-AN8&gt;0,"○",IF(AL8-AN8=0,"△","●")))</f>
        <v>△</v>
      </c>
      <c r="AM9" s="259"/>
      <c r="AN9" s="260"/>
      <c r="AO9" s="249"/>
      <c r="AP9" s="249"/>
      <c r="AQ9" s="249"/>
      <c r="AR9" s="249"/>
      <c r="AS9" s="249"/>
      <c r="AT9" s="249"/>
      <c r="AU9" s="249"/>
      <c r="AV9" s="257"/>
      <c r="AW9" s="250"/>
    </row>
    <row r="10" spans="1:49" ht="17.100000000000001" customHeight="1" x14ac:dyDescent="0.25">
      <c r="A10" s="277">
        <v>4</v>
      </c>
      <c r="B10" s="263" t="s">
        <v>201</v>
      </c>
      <c r="C10" s="264"/>
      <c r="D10" s="3" t="str">
        <f>IF(M5="","",O4)</f>
        <v/>
      </c>
      <c r="E10" s="4" t="s">
        <v>16</v>
      </c>
      <c r="F10" s="5" t="str">
        <f>IF(M5="","",M4)</f>
        <v/>
      </c>
      <c r="G10" s="3">
        <f>IF(M7="","",O6)</f>
        <v>8</v>
      </c>
      <c r="H10" s="4" t="s">
        <v>16</v>
      </c>
      <c r="I10" s="5">
        <f>IF(M7="","",M6)</f>
        <v>0</v>
      </c>
      <c r="J10" s="3">
        <f>IF(M9="","",O8)</f>
        <v>5</v>
      </c>
      <c r="K10" s="4" t="s">
        <v>16</v>
      </c>
      <c r="L10" s="5">
        <f>IF(M9="","",M8)</f>
        <v>0</v>
      </c>
      <c r="M10" s="267"/>
      <c r="N10" s="268"/>
      <c r="O10" s="269"/>
      <c r="P10" s="249"/>
      <c r="Q10" s="249"/>
      <c r="R10" s="249"/>
      <c r="S10" s="249"/>
      <c r="T10" s="249"/>
      <c r="U10" s="249"/>
      <c r="V10" s="249"/>
      <c r="W10" s="256"/>
      <c r="X10" s="254"/>
      <c r="Y10" s="255">
        <f>10000*P10+100*W10+S10</f>
        <v>0</v>
      </c>
      <c r="Z10" s="249">
        <v>4</v>
      </c>
      <c r="AA10" s="263" t="str">
        <f>B10</f>
        <v>甲府東SSS</v>
      </c>
      <c r="AB10" s="264"/>
      <c r="AC10" s="3">
        <f>AO35</f>
        <v>0</v>
      </c>
      <c r="AD10" s="4" t="s">
        <v>14</v>
      </c>
      <c r="AE10" s="5">
        <f>AH35</f>
        <v>0</v>
      </c>
      <c r="AF10" s="4">
        <f>AO23</f>
        <v>0</v>
      </c>
      <c r="AG10" s="4" t="s">
        <v>16</v>
      </c>
      <c r="AH10" s="4">
        <f>AH23</f>
        <v>0</v>
      </c>
      <c r="AI10" s="3">
        <f>AO19</f>
        <v>0</v>
      </c>
      <c r="AJ10" s="4" t="s">
        <v>16</v>
      </c>
      <c r="AK10" s="5">
        <f>AH19</f>
        <v>0</v>
      </c>
      <c r="AL10" s="267"/>
      <c r="AM10" s="268"/>
      <c r="AN10" s="269"/>
      <c r="AO10" s="249">
        <f t="shared" ref="AO10" si="4">(COUNTIF(AC11:AN11,"○")*3)+(COUNTIF(AC11:AN11,"△")*1)</f>
        <v>3</v>
      </c>
      <c r="AP10" s="249"/>
      <c r="AQ10" s="249"/>
      <c r="AR10" s="249">
        <f>SUM(AN4:AN11)</f>
        <v>0</v>
      </c>
      <c r="AS10" s="249"/>
      <c r="AT10" s="249">
        <f>SUM(AL4:AL11)</f>
        <v>0</v>
      </c>
      <c r="AU10" s="249"/>
      <c r="AV10" s="256">
        <f t="shared" ref="AV10" si="5">AR10-AT10</f>
        <v>0</v>
      </c>
      <c r="AW10" s="250"/>
    </row>
    <row r="11" spans="1:49" ht="17.100000000000001" customHeight="1" x14ac:dyDescent="0.25">
      <c r="A11" s="277"/>
      <c r="B11" s="265"/>
      <c r="C11" s="266"/>
      <c r="D11" s="274" t="str">
        <f>IF(D10="","",IF(D10-F10&gt;0,"○",IF(D10-F10=0,"△","●")))</f>
        <v/>
      </c>
      <c r="E11" s="275"/>
      <c r="F11" s="276"/>
      <c r="G11" s="274" t="str">
        <f>IF(G10="","",IF(G10-I10&gt;0,"○",IF(G10-I10=0,"△","●")))</f>
        <v>○</v>
      </c>
      <c r="H11" s="275"/>
      <c r="I11" s="276"/>
      <c r="J11" s="274" t="str">
        <f>IF(J10="","",IF(J10-L10&gt;0,"○",IF(J10-L10=0,"△","●")))</f>
        <v>○</v>
      </c>
      <c r="K11" s="275"/>
      <c r="L11" s="276"/>
      <c r="M11" s="270"/>
      <c r="N11" s="271"/>
      <c r="O11" s="272"/>
      <c r="P11" s="249"/>
      <c r="Q11" s="249"/>
      <c r="R11" s="249"/>
      <c r="S11" s="249"/>
      <c r="T11" s="249"/>
      <c r="U11" s="249"/>
      <c r="V11" s="249"/>
      <c r="W11" s="257"/>
      <c r="X11" s="254"/>
      <c r="Y11" s="255"/>
      <c r="Z11" s="249"/>
      <c r="AA11" s="265"/>
      <c r="AB11" s="266"/>
      <c r="AC11" s="274" t="str">
        <f>IF(AC10="","",IF(AC10-AE10&gt;0,"○",IF(AC10-AE10=0,"△","●")))</f>
        <v>△</v>
      </c>
      <c r="AD11" s="275"/>
      <c r="AE11" s="276"/>
      <c r="AF11" s="274" t="str">
        <f>IF(AF10="","",IF(AF10-AH10&gt;0,"○",IF(AF10-AH10=0,"△","●")))</f>
        <v>△</v>
      </c>
      <c r="AG11" s="275"/>
      <c r="AH11" s="276"/>
      <c r="AI11" s="274" t="str">
        <f>IF(AI10="","",IF(AI10-AK10&gt;0,"○",IF(AI10-AK10=0,"△","●")))</f>
        <v>△</v>
      </c>
      <c r="AJ11" s="275"/>
      <c r="AK11" s="276"/>
      <c r="AL11" s="270"/>
      <c r="AM11" s="271"/>
      <c r="AN11" s="272"/>
      <c r="AO11" s="249"/>
      <c r="AP11" s="249"/>
      <c r="AQ11" s="249"/>
      <c r="AR11" s="249"/>
      <c r="AS11" s="249"/>
      <c r="AT11" s="249"/>
      <c r="AU11" s="249"/>
      <c r="AV11" s="257"/>
      <c r="AW11" s="250"/>
    </row>
    <row r="12" spans="1:49" ht="17.100000000000001" customHeight="1" x14ac:dyDescent="0.25">
      <c r="A12" s="28"/>
      <c r="B12" s="50"/>
      <c r="C12" s="50"/>
      <c r="D12" s="204"/>
      <c r="E12" s="204"/>
      <c r="F12" s="204"/>
      <c r="G12" s="204"/>
      <c r="H12" s="204"/>
      <c r="I12" s="204"/>
      <c r="J12" s="204"/>
      <c r="K12" s="204"/>
      <c r="L12" s="204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97"/>
      <c r="X12" s="205"/>
      <c r="Y12" s="188"/>
      <c r="Z12" s="28"/>
      <c r="AA12" s="50"/>
      <c r="AB12" s="50"/>
      <c r="AC12" s="204"/>
      <c r="AD12" s="204"/>
      <c r="AE12" s="204"/>
      <c r="AF12" s="204"/>
      <c r="AG12" s="204"/>
      <c r="AH12" s="204"/>
      <c r="AI12" s="204"/>
      <c r="AJ12" s="204"/>
      <c r="AK12" s="204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197"/>
      <c r="AW12" s="18"/>
    </row>
    <row r="13" spans="1:49" ht="17.100000000000001" customHeight="1" thickBot="1" x14ac:dyDescent="0.3">
      <c r="A13" s="28"/>
      <c r="B13" s="227" t="s">
        <v>176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8"/>
      <c r="W13" s="197"/>
      <c r="X13" s="205"/>
      <c r="Y13" s="188"/>
      <c r="Z13" s="28"/>
      <c r="AA13" s="50"/>
      <c r="AB13" s="50"/>
      <c r="AC13" s="204"/>
      <c r="AD13" s="204"/>
      <c r="AE13" s="204"/>
      <c r="AF13" s="204"/>
      <c r="AG13" s="204"/>
      <c r="AH13" s="204"/>
      <c r="AI13" s="204"/>
      <c r="AJ13" s="204"/>
      <c r="AK13" s="204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197"/>
      <c r="AW13" s="18"/>
    </row>
    <row r="14" spans="1:49" ht="27" customHeight="1" x14ac:dyDescent="0.25">
      <c r="A14" s="200"/>
      <c r="B14" s="228" t="s">
        <v>174</v>
      </c>
      <c r="C14" s="229"/>
      <c r="D14" s="232"/>
      <c r="E14" s="232"/>
      <c r="F14" s="232" t="str">
        <f>B4</f>
        <v>エス・ヴィエント</v>
      </c>
      <c r="G14" s="232"/>
      <c r="H14" s="232"/>
      <c r="I14" s="232"/>
      <c r="J14" s="232"/>
      <c r="K14" s="232"/>
      <c r="L14" s="232" t="str">
        <f>B6</f>
        <v>FC.SABIO</v>
      </c>
      <c r="M14" s="232"/>
      <c r="N14" s="232"/>
      <c r="O14" s="232"/>
      <c r="P14" s="232"/>
      <c r="Q14" s="232"/>
      <c r="R14" s="232"/>
      <c r="S14" s="232"/>
      <c r="T14" s="232"/>
      <c r="U14" s="233"/>
      <c r="V14" s="197"/>
      <c r="W14" s="197"/>
      <c r="X14" s="18"/>
      <c r="Y14" s="18"/>
      <c r="Z14" s="200"/>
      <c r="AA14" s="200"/>
      <c r="AB14" s="200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97"/>
      <c r="AP14" s="197"/>
      <c r="AQ14" s="197"/>
      <c r="AR14" s="197"/>
      <c r="AS14" s="197"/>
      <c r="AT14" s="197"/>
      <c r="AU14" s="197"/>
      <c r="AV14" s="197"/>
      <c r="AW14" s="18"/>
    </row>
    <row r="15" spans="1:49" ht="27" customHeight="1" thickBot="1" x14ac:dyDescent="0.3">
      <c r="B15" s="230" t="s">
        <v>175</v>
      </c>
      <c r="C15" s="231"/>
      <c r="D15" s="234"/>
      <c r="E15" s="234"/>
      <c r="F15" s="234" t="str">
        <f>B8</f>
        <v>U韮崎FC</v>
      </c>
      <c r="G15" s="234"/>
      <c r="H15" s="234"/>
      <c r="I15" s="234"/>
      <c r="J15" s="234"/>
      <c r="K15" s="234"/>
      <c r="L15" s="234" t="str">
        <f>B10</f>
        <v>甲府東SSS</v>
      </c>
      <c r="M15" s="234"/>
      <c r="N15" s="234"/>
      <c r="O15" s="234"/>
      <c r="P15" s="234"/>
      <c r="Q15" s="234"/>
      <c r="R15" s="234"/>
      <c r="S15" s="234"/>
      <c r="T15" s="234"/>
      <c r="U15" s="235"/>
      <c r="V15" s="197"/>
      <c r="W15" s="197"/>
      <c r="X15" s="18"/>
      <c r="Y15" s="18"/>
      <c r="AA15" s="200"/>
      <c r="AB15" s="200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97"/>
      <c r="AP15" s="197"/>
      <c r="AQ15" s="197"/>
      <c r="AR15" s="197"/>
      <c r="AS15" s="197"/>
      <c r="AT15" s="197"/>
      <c r="AU15" s="197"/>
      <c r="AV15" s="197"/>
      <c r="AW15" s="18"/>
    </row>
    <row r="16" spans="1:49" ht="17.100000000000001" customHeight="1" x14ac:dyDescent="0.25">
      <c r="B16" s="206"/>
      <c r="C16" s="207"/>
      <c r="D16" s="208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197"/>
      <c r="W16" s="197"/>
      <c r="X16" s="18"/>
      <c r="Y16" s="18"/>
      <c r="AA16" s="200"/>
      <c r="AB16" s="200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97"/>
      <c r="AP16" s="197"/>
      <c r="AQ16" s="197"/>
      <c r="AR16" s="197"/>
      <c r="AS16" s="197"/>
      <c r="AT16" s="197"/>
      <c r="AU16" s="197"/>
      <c r="AV16" s="197"/>
      <c r="AW16" s="18"/>
    </row>
    <row r="17" spans="1:49" ht="17.100000000000001" customHeight="1" x14ac:dyDescent="0.25">
      <c r="A17" s="299" t="s">
        <v>0</v>
      </c>
      <c r="B17" s="301">
        <v>44325</v>
      </c>
      <c r="C17" s="244"/>
      <c r="D17" s="300" t="str">
        <f>B2</f>
        <v>D</v>
      </c>
      <c r="E17" s="282"/>
      <c r="F17" s="282" t="s">
        <v>10</v>
      </c>
      <c r="G17" s="282"/>
      <c r="H17" s="282"/>
      <c r="I17" s="37"/>
      <c r="J17" s="282" t="s">
        <v>24</v>
      </c>
      <c r="K17" s="282"/>
      <c r="L17" s="282"/>
      <c r="M17" s="282"/>
      <c r="N17" s="282" t="s">
        <v>32</v>
      </c>
      <c r="O17" s="282"/>
      <c r="P17" s="282"/>
      <c r="Q17" s="282"/>
      <c r="R17" s="282"/>
      <c r="S17" s="282"/>
      <c r="T17" s="282"/>
      <c r="U17" s="282"/>
      <c r="V17" s="264"/>
      <c r="W17" s="284" t="s">
        <v>25</v>
      </c>
      <c r="X17" s="261" t="s">
        <v>2</v>
      </c>
      <c r="Y17" s="19"/>
      <c r="Z17" s="299" t="s">
        <v>0</v>
      </c>
      <c r="AA17" s="242" t="s">
        <v>1</v>
      </c>
      <c r="AB17" s="244"/>
      <c r="AC17" s="300" t="str">
        <f>AA2</f>
        <v>D</v>
      </c>
      <c r="AD17" s="282"/>
      <c r="AE17" s="282" t="s">
        <v>10</v>
      </c>
      <c r="AF17" s="282"/>
      <c r="AG17" s="282"/>
      <c r="AH17" s="37"/>
      <c r="AI17" s="282" t="s">
        <v>24</v>
      </c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64"/>
      <c r="AV17" s="284" t="s">
        <v>25</v>
      </c>
      <c r="AW17" s="261" t="s">
        <v>2</v>
      </c>
    </row>
    <row r="18" spans="1:49" ht="17.100000000000001" customHeight="1" x14ac:dyDescent="0.25">
      <c r="A18" s="299"/>
      <c r="B18" s="245"/>
      <c r="C18" s="247"/>
      <c r="D18" s="265"/>
      <c r="E18" s="283"/>
      <c r="F18" s="283"/>
      <c r="G18" s="283"/>
      <c r="H18" s="283"/>
      <c r="I18" s="201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66"/>
      <c r="W18" s="285"/>
      <c r="X18" s="285"/>
      <c r="Y18" s="19"/>
      <c r="Z18" s="299"/>
      <c r="AA18" s="245"/>
      <c r="AB18" s="247"/>
      <c r="AC18" s="265"/>
      <c r="AD18" s="283"/>
      <c r="AE18" s="283"/>
      <c r="AF18" s="283"/>
      <c r="AG18" s="283"/>
      <c r="AH18" s="201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66"/>
      <c r="AV18" s="285"/>
      <c r="AW18" s="285"/>
    </row>
    <row r="19" spans="1:49" ht="17.100000000000001" customHeight="1" x14ac:dyDescent="0.3">
      <c r="A19" s="286">
        <v>1</v>
      </c>
      <c r="B19" s="287">
        <v>0.4375</v>
      </c>
      <c r="C19" s="288"/>
      <c r="D19" s="291" t="str">
        <f>B8</f>
        <v>U韮崎FC</v>
      </c>
      <c r="E19" s="291"/>
      <c r="F19" s="291"/>
      <c r="G19" s="291"/>
      <c r="H19" s="291"/>
      <c r="I19" s="293">
        <f>IF(L19:L20="","",(L19+L20))</f>
        <v>0</v>
      </c>
      <c r="J19" s="294"/>
      <c r="K19" s="297" t="s">
        <v>17</v>
      </c>
      <c r="L19" s="190">
        <v>0</v>
      </c>
      <c r="M19" s="190" t="s">
        <v>16</v>
      </c>
      <c r="N19" s="190">
        <v>3</v>
      </c>
      <c r="O19" s="297" t="s">
        <v>18</v>
      </c>
      <c r="P19" s="303">
        <f>IF(N19:N20="","",(N19+N20))</f>
        <v>5</v>
      </c>
      <c r="Q19" s="304"/>
      <c r="R19" s="300" t="str">
        <f>B10</f>
        <v>甲府東SSS</v>
      </c>
      <c r="S19" s="282"/>
      <c r="T19" s="282"/>
      <c r="U19" s="282"/>
      <c r="V19" s="264"/>
      <c r="W19" s="302" t="str">
        <f>B6</f>
        <v>FC.SABIO</v>
      </c>
      <c r="X19" s="302" t="str">
        <f>B4</f>
        <v>エス・ヴィエント</v>
      </c>
      <c r="Y19" s="19"/>
      <c r="Z19" s="286">
        <v>1</v>
      </c>
      <c r="AA19" s="287">
        <f>B19</f>
        <v>0.4375</v>
      </c>
      <c r="AB19" s="288"/>
      <c r="AC19" s="307" t="str">
        <f>D19</f>
        <v>U韮崎FC</v>
      </c>
      <c r="AD19" s="307"/>
      <c r="AE19" s="307"/>
      <c r="AF19" s="307"/>
      <c r="AG19" s="307"/>
      <c r="AH19" s="309"/>
      <c r="AI19" s="310"/>
      <c r="AJ19" s="313" t="s">
        <v>17</v>
      </c>
      <c r="AK19" s="1"/>
      <c r="AL19" s="7" t="s">
        <v>16</v>
      </c>
      <c r="AM19" s="1"/>
      <c r="AN19" s="315" t="s">
        <v>18</v>
      </c>
      <c r="AO19" s="300"/>
      <c r="AP19" s="264"/>
      <c r="AQ19" s="307" t="str">
        <f>R19</f>
        <v>甲府東SSS</v>
      </c>
      <c r="AR19" s="307"/>
      <c r="AS19" s="307"/>
      <c r="AT19" s="307"/>
      <c r="AU19" s="307"/>
      <c r="AV19" s="302" t="str">
        <f>W19</f>
        <v>FC.SABIO</v>
      </c>
      <c r="AW19" s="302" t="str">
        <f>X19</f>
        <v>エス・ヴィエント</v>
      </c>
    </row>
    <row r="20" spans="1:49" ht="17.100000000000001" customHeight="1" x14ac:dyDescent="0.3">
      <c r="A20" s="286"/>
      <c r="B20" s="289"/>
      <c r="C20" s="290"/>
      <c r="D20" s="292"/>
      <c r="E20" s="292"/>
      <c r="F20" s="292"/>
      <c r="G20" s="292"/>
      <c r="H20" s="292"/>
      <c r="I20" s="295"/>
      <c r="J20" s="296"/>
      <c r="K20" s="298"/>
      <c r="L20" s="191">
        <v>0</v>
      </c>
      <c r="M20" s="191" t="s">
        <v>16</v>
      </c>
      <c r="N20" s="191">
        <v>2</v>
      </c>
      <c r="O20" s="298"/>
      <c r="P20" s="305"/>
      <c r="Q20" s="306"/>
      <c r="R20" s="265"/>
      <c r="S20" s="283"/>
      <c r="T20" s="283"/>
      <c r="U20" s="283"/>
      <c r="V20" s="266"/>
      <c r="W20" s="285"/>
      <c r="X20" s="285"/>
      <c r="Y20" s="19"/>
      <c r="Z20" s="286"/>
      <c r="AA20" s="289"/>
      <c r="AB20" s="290"/>
      <c r="AC20" s="308"/>
      <c r="AD20" s="308"/>
      <c r="AE20" s="308"/>
      <c r="AF20" s="308"/>
      <c r="AG20" s="308"/>
      <c r="AH20" s="311"/>
      <c r="AI20" s="312"/>
      <c r="AJ20" s="314"/>
      <c r="AK20" s="2"/>
      <c r="AL20" s="8" t="s">
        <v>16</v>
      </c>
      <c r="AM20" s="2"/>
      <c r="AN20" s="316"/>
      <c r="AO20" s="265"/>
      <c r="AP20" s="266"/>
      <c r="AQ20" s="308"/>
      <c r="AR20" s="308"/>
      <c r="AS20" s="308"/>
      <c r="AT20" s="308"/>
      <c r="AU20" s="308"/>
      <c r="AV20" s="285"/>
      <c r="AW20" s="285"/>
    </row>
    <row r="21" spans="1:49" ht="17.100000000000001" customHeight="1" x14ac:dyDescent="0.3">
      <c r="A21" s="286">
        <v>2</v>
      </c>
      <c r="B21" s="287">
        <v>0.47916666666666669</v>
      </c>
      <c r="C21" s="288"/>
      <c r="D21" s="292" t="str">
        <f>B4</f>
        <v>エス・ヴィエント</v>
      </c>
      <c r="E21" s="292"/>
      <c r="F21" s="292"/>
      <c r="G21" s="292"/>
      <c r="H21" s="292"/>
      <c r="I21" s="293">
        <f t="shared" ref="I21" si="6">IF(L21:L22="","",(L21+L22))</f>
        <v>13</v>
      </c>
      <c r="J21" s="294"/>
      <c r="K21" s="297" t="s">
        <v>17</v>
      </c>
      <c r="L21" s="190">
        <v>7</v>
      </c>
      <c r="M21" s="190" t="s">
        <v>16</v>
      </c>
      <c r="N21" s="190">
        <v>0</v>
      </c>
      <c r="O21" s="297" t="s">
        <v>18</v>
      </c>
      <c r="P21" s="303">
        <f t="shared" ref="P21" si="7">IF(N21:N22="","",(N21+N22))</f>
        <v>0</v>
      </c>
      <c r="Q21" s="304"/>
      <c r="R21" s="300" t="str">
        <f>B6</f>
        <v>FC.SABIO</v>
      </c>
      <c r="S21" s="282"/>
      <c r="T21" s="282"/>
      <c r="U21" s="282"/>
      <c r="V21" s="264"/>
      <c r="W21" s="302" t="str">
        <f>B8</f>
        <v>U韮崎FC</v>
      </c>
      <c r="X21" s="302" t="str">
        <f>B10</f>
        <v>甲府東SSS</v>
      </c>
      <c r="Y21" s="19"/>
      <c r="Z21" s="286">
        <v>2</v>
      </c>
      <c r="AA21" s="287">
        <f>B21</f>
        <v>0.47916666666666669</v>
      </c>
      <c r="AB21" s="288"/>
      <c r="AC21" s="307" t="str">
        <f>D21</f>
        <v>エス・ヴィエント</v>
      </c>
      <c r="AD21" s="307"/>
      <c r="AE21" s="307"/>
      <c r="AF21" s="307"/>
      <c r="AG21" s="307"/>
      <c r="AH21" s="309"/>
      <c r="AI21" s="310"/>
      <c r="AJ21" s="313" t="s">
        <v>17</v>
      </c>
      <c r="AK21" s="1"/>
      <c r="AL21" s="7" t="s">
        <v>16</v>
      </c>
      <c r="AM21" s="1"/>
      <c r="AN21" s="315" t="s">
        <v>18</v>
      </c>
      <c r="AO21" s="300"/>
      <c r="AP21" s="264"/>
      <c r="AQ21" s="307" t="str">
        <f>R21</f>
        <v>FC.SABIO</v>
      </c>
      <c r="AR21" s="307"/>
      <c r="AS21" s="307"/>
      <c r="AT21" s="307"/>
      <c r="AU21" s="307"/>
      <c r="AV21" s="302" t="str">
        <f>W21</f>
        <v>U韮崎FC</v>
      </c>
      <c r="AW21" s="302" t="str">
        <f t="shared" ref="AW21" si="8">X21</f>
        <v>甲府東SSS</v>
      </c>
    </row>
    <row r="22" spans="1:49" ht="17.100000000000001" customHeight="1" x14ac:dyDescent="0.3">
      <c r="A22" s="286"/>
      <c r="B22" s="289"/>
      <c r="C22" s="290"/>
      <c r="D22" s="292"/>
      <c r="E22" s="292"/>
      <c r="F22" s="292"/>
      <c r="G22" s="292"/>
      <c r="H22" s="292"/>
      <c r="I22" s="295"/>
      <c r="J22" s="296"/>
      <c r="K22" s="298"/>
      <c r="L22" s="191">
        <v>6</v>
      </c>
      <c r="M22" s="191" t="s">
        <v>16</v>
      </c>
      <c r="N22" s="191">
        <v>0</v>
      </c>
      <c r="O22" s="298"/>
      <c r="P22" s="305"/>
      <c r="Q22" s="306"/>
      <c r="R22" s="265"/>
      <c r="S22" s="283"/>
      <c r="T22" s="283"/>
      <c r="U22" s="283"/>
      <c r="V22" s="266"/>
      <c r="W22" s="285"/>
      <c r="X22" s="285"/>
      <c r="Y22" s="19"/>
      <c r="Z22" s="286"/>
      <c r="AA22" s="289"/>
      <c r="AB22" s="290"/>
      <c r="AC22" s="308"/>
      <c r="AD22" s="308"/>
      <c r="AE22" s="308"/>
      <c r="AF22" s="308"/>
      <c r="AG22" s="308"/>
      <c r="AH22" s="311"/>
      <c r="AI22" s="312"/>
      <c r="AJ22" s="314"/>
      <c r="AK22" s="2"/>
      <c r="AL22" s="8" t="s">
        <v>16</v>
      </c>
      <c r="AM22" s="2"/>
      <c r="AN22" s="316"/>
      <c r="AO22" s="265"/>
      <c r="AP22" s="266"/>
      <c r="AQ22" s="308"/>
      <c r="AR22" s="308"/>
      <c r="AS22" s="308"/>
      <c r="AT22" s="308"/>
      <c r="AU22" s="308"/>
      <c r="AV22" s="285"/>
      <c r="AW22" s="285"/>
    </row>
    <row r="23" spans="1:49" ht="17.100000000000001" customHeight="1" x14ac:dyDescent="0.3">
      <c r="A23" s="286">
        <v>3</v>
      </c>
      <c r="B23" s="287">
        <v>0.52083333333333337</v>
      </c>
      <c r="C23" s="288"/>
      <c r="D23" s="292" t="str">
        <f>B6</f>
        <v>FC.SABIO</v>
      </c>
      <c r="E23" s="292"/>
      <c r="F23" s="292"/>
      <c r="G23" s="292"/>
      <c r="H23" s="292"/>
      <c r="I23" s="293">
        <f t="shared" ref="I23" si="9">IF(L23:L24="","",(L23+L24))</f>
        <v>0</v>
      </c>
      <c r="J23" s="294"/>
      <c r="K23" s="297" t="s">
        <v>17</v>
      </c>
      <c r="L23" s="190">
        <v>0</v>
      </c>
      <c r="M23" s="190" t="s">
        <v>16</v>
      </c>
      <c r="N23" s="190">
        <v>3</v>
      </c>
      <c r="O23" s="297" t="s">
        <v>18</v>
      </c>
      <c r="P23" s="303">
        <f t="shared" ref="P23" si="10">IF(N23:N24="","",(N23+N24))</f>
        <v>8</v>
      </c>
      <c r="Q23" s="304"/>
      <c r="R23" s="300" t="str">
        <f>B10</f>
        <v>甲府東SSS</v>
      </c>
      <c r="S23" s="282"/>
      <c r="T23" s="282"/>
      <c r="U23" s="282"/>
      <c r="V23" s="264"/>
      <c r="W23" s="302" t="str">
        <f>B4</f>
        <v>エス・ヴィエント</v>
      </c>
      <c r="X23" s="302" t="str">
        <f>B8</f>
        <v>U韮崎FC</v>
      </c>
      <c r="Y23" s="19"/>
      <c r="Z23" s="286">
        <v>3</v>
      </c>
      <c r="AA23" s="287">
        <f>B23</f>
        <v>0.52083333333333337</v>
      </c>
      <c r="AB23" s="288"/>
      <c r="AC23" s="307" t="str">
        <f>D23</f>
        <v>FC.SABIO</v>
      </c>
      <c r="AD23" s="307"/>
      <c r="AE23" s="307"/>
      <c r="AF23" s="307"/>
      <c r="AG23" s="307"/>
      <c r="AH23" s="309"/>
      <c r="AI23" s="310"/>
      <c r="AJ23" s="313" t="s">
        <v>17</v>
      </c>
      <c r="AK23" s="1"/>
      <c r="AL23" s="7" t="s">
        <v>16</v>
      </c>
      <c r="AM23" s="1"/>
      <c r="AN23" s="315" t="s">
        <v>18</v>
      </c>
      <c r="AO23" s="300"/>
      <c r="AP23" s="264"/>
      <c r="AQ23" s="307" t="str">
        <f>R23</f>
        <v>甲府東SSS</v>
      </c>
      <c r="AR23" s="307"/>
      <c r="AS23" s="307"/>
      <c r="AT23" s="307"/>
      <c r="AU23" s="307"/>
      <c r="AV23" s="302" t="str">
        <f>W23</f>
        <v>エス・ヴィエント</v>
      </c>
      <c r="AW23" s="302" t="str">
        <f t="shared" ref="AW23" si="11">X23</f>
        <v>U韮崎FC</v>
      </c>
    </row>
    <row r="24" spans="1:49" ht="17.100000000000001" customHeight="1" x14ac:dyDescent="0.3">
      <c r="A24" s="286"/>
      <c r="B24" s="289"/>
      <c r="C24" s="290"/>
      <c r="D24" s="292"/>
      <c r="E24" s="292"/>
      <c r="F24" s="292"/>
      <c r="G24" s="292"/>
      <c r="H24" s="292"/>
      <c r="I24" s="295"/>
      <c r="J24" s="296"/>
      <c r="K24" s="298"/>
      <c r="L24" s="191">
        <v>0</v>
      </c>
      <c r="M24" s="191" t="s">
        <v>16</v>
      </c>
      <c r="N24" s="191">
        <v>5</v>
      </c>
      <c r="O24" s="298"/>
      <c r="P24" s="305"/>
      <c r="Q24" s="306"/>
      <c r="R24" s="265"/>
      <c r="S24" s="283"/>
      <c r="T24" s="283"/>
      <c r="U24" s="283"/>
      <c r="V24" s="266"/>
      <c r="W24" s="285"/>
      <c r="X24" s="285"/>
      <c r="Y24" s="19"/>
      <c r="Z24" s="286"/>
      <c r="AA24" s="289"/>
      <c r="AB24" s="290"/>
      <c r="AC24" s="308"/>
      <c r="AD24" s="308"/>
      <c r="AE24" s="308"/>
      <c r="AF24" s="308"/>
      <c r="AG24" s="308"/>
      <c r="AH24" s="311"/>
      <c r="AI24" s="312"/>
      <c r="AJ24" s="314"/>
      <c r="AK24" s="2"/>
      <c r="AL24" s="8" t="s">
        <v>16</v>
      </c>
      <c r="AM24" s="2"/>
      <c r="AN24" s="316"/>
      <c r="AO24" s="265"/>
      <c r="AP24" s="266"/>
      <c r="AQ24" s="308"/>
      <c r="AR24" s="308"/>
      <c r="AS24" s="308"/>
      <c r="AT24" s="308"/>
      <c r="AU24" s="308"/>
      <c r="AV24" s="285"/>
      <c r="AW24" s="285"/>
    </row>
    <row r="25" spans="1:49" ht="17.100000000000001" customHeight="1" x14ac:dyDescent="0.3">
      <c r="A25" s="286">
        <v>4</v>
      </c>
      <c r="B25" s="287">
        <v>0.5625</v>
      </c>
      <c r="C25" s="288"/>
      <c r="D25" s="292" t="str">
        <f>B4</f>
        <v>エス・ヴィエント</v>
      </c>
      <c r="E25" s="292"/>
      <c r="F25" s="292"/>
      <c r="G25" s="292"/>
      <c r="H25" s="292"/>
      <c r="I25" s="293">
        <f t="shared" ref="I25" si="12">IF(L25:L26="","",(L25+L26))</f>
        <v>4</v>
      </c>
      <c r="J25" s="294"/>
      <c r="K25" s="317" t="s">
        <v>17</v>
      </c>
      <c r="L25" s="196">
        <v>1</v>
      </c>
      <c r="M25" s="196" t="s">
        <v>16</v>
      </c>
      <c r="N25" s="196">
        <v>1</v>
      </c>
      <c r="O25" s="317" t="s">
        <v>18</v>
      </c>
      <c r="P25" s="303">
        <f t="shared" ref="P25" si="13">IF(N25:N26="","",(N25+N26))</f>
        <v>2</v>
      </c>
      <c r="Q25" s="304"/>
      <c r="R25" s="300" t="str">
        <f>B8</f>
        <v>U韮崎FC</v>
      </c>
      <c r="S25" s="282"/>
      <c r="T25" s="282"/>
      <c r="U25" s="282"/>
      <c r="V25" s="264"/>
      <c r="W25" s="302" t="str">
        <f>B10</f>
        <v>甲府東SSS</v>
      </c>
      <c r="X25" s="302" t="str">
        <f>B6</f>
        <v>FC.SABIO</v>
      </c>
      <c r="Y25" s="19"/>
      <c r="Z25" s="286">
        <v>4</v>
      </c>
      <c r="AA25" s="287">
        <f>B25</f>
        <v>0.5625</v>
      </c>
      <c r="AB25" s="288"/>
      <c r="AC25" s="307" t="str">
        <f>D25</f>
        <v>エス・ヴィエント</v>
      </c>
      <c r="AD25" s="307"/>
      <c r="AE25" s="307"/>
      <c r="AF25" s="307"/>
      <c r="AG25" s="307"/>
      <c r="AH25" s="318"/>
      <c r="AI25" s="319"/>
      <c r="AJ25" s="320" t="s">
        <v>17</v>
      </c>
      <c r="AK25" s="200"/>
      <c r="AL25" s="9" t="s">
        <v>16</v>
      </c>
      <c r="AM25" s="200"/>
      <c r="AN25" s="321" t="s">
        <v>18</v>
      </c>
      <c r="AO25" s="300"/>
      <c r="AP25" s="264"/>
      <c r="AQ25" s="307" t="str">
        <f>R25</f>
        <v>U韮崎FC</v>
      </c>
      <c r="AR25" s="307"/>
      <c r="AS25" s="307"/>
      <c r="AT25" s="307"/>
      <c r="AU25" s="307"/>
      <c r="AV25" s="302" t="str">
        <f>W25</f>
        <v>甲府東SSS</v>
      </c>
      <c r="AW25" s="302" t="str">
        <f t="shared" ref="AW25" si="14">X25</f>
        <v>FC.SABIO</v>
      </c>
    </row>
    <row r="26" spans="1:49" ht="17.100000000000001" customHeight="1" x14ac:dyDescent="0.3">
      <c r="A26" s="286"/>
      <c r="B26" s="289"/>
      <c r="C26" s="290"/>
      <c r="D26" s="292"/>
      <c r="E26" s="292"/>
      <c r="F26" s="292"/>
      <c r="G26" s="292"/>
      <c r="H26" s="292"/>
      <c r="I26" s="295"/>
      <c r="J26" s="296"/>
      <c r="K26" s="298"/>
      <c r="L26" s="191">
        <v>3</v>
      </c>
      <c r="M26" s="191" t="s">
        <v>16</v>
      </c>
      <c r="N26" s="191">
        <v>1</v>
      </c>
      <c r="O26" s="298"/>
      <c r="P26" s="305"/>
      <c r="Q26" s="306"/>
      <c r="R26" s="265"/>
      <c r="S26" s="283"/>
      <c r="T26" s="283"/>
      <c r="U26" s="283"/>
      <c r="V26" s="266"/>
      <c r="W26" s="285"/>
      <c r="X26" s="285"/>
      <c r="Y26" s="19"/>
      <c r="Z26" s="286"/>
      <c r="AA26" s="289"/>
      <c r="AB26" s="290"/>
      <c r="AC26" s="308"/>
      <c r="AD26" s="308"/>
      <c r="AE26" s="308"/>
      <c r="AF26" s="308"/>
      <c r="AG26" s="308"/>
      <c r="AH26" s="311"/>
      <c r="AI26" s="312"/>
      <c r="AJ26" s="314"/>
      <c r="AK26" s="2"/>
      <c r="AL26" s="8" t="s">
        <v>16</v>
      </c>
      <c r="AM26" s="2"/>
      <c r="AN26" s="316"/>
      <c r="AO26" s="265"/>
      <c r="AP26" s="266"/>
      <c r="AQ26" s="308"/>
      <c r="AR26" s="308"/>
      <c r="AS26" s="308"/>
      <c r="AT26" s="308"/>
      <c r="AU26" s="308"/>
      <c r="AV26" s="285"/>
      <c r="AW26" s="285"/>
    </row>
    <row r="27" spans="1:49" ht="17.100000000000001" customHeight="1" x14ac:dyDescent="0.3">
      <c r="A27" s="286"/>
      <c r="B27" s="287"/>
      <c r="C27" s="288"/>
      <c r="D27" s="308"/>
      <c r="E27" s="308"/>
      <c r="F27" s="308"/>
      <c r="G27" s="308"/>
      <c r="H27" s="308"/>
      <c r="I27" s="293"/>
      <c r="J27" s="294"/>
      <c r="K27" s="297"/>
      <c r="L27" s="190"/>
      <c r="M27" s="190"/>
      <c r="N27" s="190"/>
      <c r="O27" s="297"/>
      <c r="P27" s="297"/>
      <c r="Q27" s="322"/>
      <c r="R27" s="242"/>
      <c r="S27" s="243"/>
      <c r="T27" s="243"/>
      <c r="U27" s="243"/>
      <c r="V27" s="244"/>
      <c r="W27" s="302"/>
      <c r="X27" s="302"/>
      <c r="Y27" s="19"/>
      <c r="Z27" s="286"/>
      <c r="AA27" s="287"/>
      <c r="AB27" s="288"/>
      <c r="AC27" s="308"/>
      <c r="AD27" s="308"/>
      <c r="AE27" s="308"/>
      <c r="AF27" s="308"/>
      <c r="AG27" s="308"/>
      <c r="AH27" s="309"/>
      <c r="AI27" s="310"/>
      <c r="AJ27" s="313" t="s">
        <v>17</v>
      </c>
      <c r="AK27" s="1"/>
      <c r="AL27" s="7" t="s">
        <v>16</v>
      </c>
      <c r="AM27" s="1"/>
      <c r="AN27" s="315" t="s">
        <v>18</v>
      </c>
      <c r="AO27" s="300"/>
      <c r="AP27" s="264"/>
      <c r="AQ27" s="242"/>
      <c r="AR27" s="243"/>
      <c r="AS27" s="243"/>
      <c r="AT27" s="243"/>
      <c r="AU27" s="244"/>
      <c r="AV27" s="302"/>
      <c r="AW27" s="302"/>
    </row>
    <row r="28" spans="1:49" ht="17.100000000000001" customHeight="1" x14ac:dyDescent="0.3">
      <c r="A28" s="286"/>
      <c r="B28" s="289"/>
      <c r="C28" s="290"/>
      <c r="D28" s="308"/>
      <c r="E28" s="308"/>
      <c r="F28" s="308"/>
      <c r="G28" s="308"/>
      <c r="H28" s="308"/>
      <c r="I28" s="295"/>
      <c r="J28" s="296"/>
      <c r="K28" s="298"/>
      <c r="L28" s="191"/>
      <c r="M28" s="191"/>
      <c r="N28" s="191"/>
      <c r="O28" s="298"/>
      <c r="P28" s="298"/>
      <c r="Q28" s="323"/>
      <c r="R28" s="245"/>
      <c r="S28" s="246"/>
      <c r="T28" s="246"/>
      <c r="U28" s="246"/>
      <c r="V28" s="247"/>
      <c r="W28" s="285"/>
      <c r="X28" s="285"/>
      <c r="Y28" s="19"/>
      <c r="Z28" s="286"/>
      <c r="AA28" s="289"/>
      <c r="AB28" s="290"/>
      <c r="AC28" s="308"/>
      <c r="AD28" s="308"/>
      <c r="AE28" s="308"/>
      <c r="AF28" s="308"/>
      <c r="AG28" s="308"/>
      <c r="AH28" s="311"/>
      <c r="AI28" s="312"/>
      <c r="AJ28" s="314"/>
      <c r="AK28" s="2"/>
      <c r="AL28" s="8" t="s">
        <v>16</v>
      </c>
      <c r="AM28" s="2"/>
      <c r="AN28" s="316"/>
      <c r="AO28" s="265"/>
      <c r="AP28" s="266"/>
      <c r="AQ28" s="245"/>
      <c r="AR28" s="246"/>
      <c r="AS28" s="246"/>
      <c r="AT28" s="246"/>
      <c r="AU28" s="247"/>
      <c r="AV28" s="285"/>
      <c r="AW28" s="285"/>
    </row>
    <row r="29" spans="1:49" ht="17.100000000000001" customHeight="1" x14ac:dyDescent="0.25">
      <c r="A29" s="195"/>
      <c r="B29" s="51" t="s">
        <v>40</v>
      </c>
      <c r="C29" s="20"/>
      <c r="D29" s="10"/>
      <c r="E29" s="11"/>
      <c r="F29" s="11"/>
      <c r="G29" s="11"/>
      <c r="H29" s="11"/>
      <c r="I29" s="12"/>
      <c r="K29" s="14"/>
      <c r="M29" s="15"/>
      <c r="O29" s="14"/>
      <c r="P29" s="11"/>
      <c r="Z29" s="195"/>
      <c r="AA29" s="195"/>
      <c r="AB29" s="20"/>
      <c r="AC29" s="10"/>
      <c r="AD29" s="11"/>
      <c r="AE29" s="11"/>
      <c r="AF29" s="11"/>
      <c r="AG29" s="11"/>
      <c r="AH29" s="12"/>
      <c r="AJ29" s="14"/>
      <c r="AL29" s="15"/>
      <c r="AN29" s="14"/>
      <c r="AO29" s="11"/>
    </row>
    <row r="30" spans="1:49" ht="17.100000000000001" customHeight="1" x14ac:dyDescent="0.25">
      <c r="A30" s="200"/>
      <c r="B30" s="200"/>
      <c r="Z30" s="200"/>
      <c r="AA30" s="200"/>
    </row>
    <row r="31" spans="1:49" ht="17.100000000000001" customHeight="1" x14ac:dyDescent="0.25">
      <c r="A31" s="299" t="s">
        <v>0</v>
      </c>
      <c r="B31" s="301">
        <v>44339</v>
      </c>
      <c r="C31" s="244"/>
      <c r="D31" s="300" t="str">
        <f>D17</f>
        <v>D</v>
      </c>
      <c r="E31" s="282"/>
      <c r="F31" s="282" t="s">
        <v>10</v>
      </c>
      <c r="G31" s="282"/>
      <c r="H31" s="282"/>
      <c r="I31" s="37"/>
      <c r="J31" s="282" t="s">
        <v>26</v>
      </c>
      <c r="K31" s="282"/>
      <c r="L31" s="282"/>
      <c r="M31" s="282"/>
      <c r="N31" s="282" t="s">
        <v>269</v>
      </c>
      <c r="O31" s="282"/>
      <c r="P31" s="282"/>
      <c r="Q31" s="282"/>
      <c r="R31" s="282"/>
      <c r="S31" s="282"/>
      <c r="T31" s="282"/>
      <c r="U31" s="282"/>
      <c r="V31" s="264"/>
      <c r="W31" s="284" t="s">
        <v>25</v>
      </c>
      <c r="X31" s="261" t="s">
        <v>2</v>
      </c>
      <c r="Y31" s="19"/>
      <c r="Z31" s="299" t="s">
        <v>0</v>
      </c>
      <c r="AA31" s="242" t="s">
        <v>1</v>
      </c>
      <c r="AB31" s="244"/>
      <c r="AC31" s="300" t="str">
        <f>AC17</f>
        <v>D</v>
      </c>
      <c r="AD31" s="282"/>
      <c r="AE31" s="282" t="s">
        <v>10</v>
      </c>
      <c r="AF31" s="282"/>
      <c r="AG31" s="282"/>
      <c r="AH31" s="37"/>
      <c r="AI31" s="282" t="s">
        <v>26</v>
      </c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64"/>
      <c r="AV31" s="284" t="s">
        <v>25</v>
      </c>
      <c r="AW31" s="261" t="s">
        <v>2</v>
      </c>
    </row>
    <row r="32" spans="1:49" ht="17.100000000000001" customHeight="1" x14ac:dyDescent="0.25">
      <c r="A32" s="299"/>
      <c r="B32" s="245"/>
      <c r="C32" s="247"/>
      <c r="D32" s="265"/>
      <c r="E32" s="283"/>
      <c r="F32" s="283"/>
      <c r="G32" s="283"/>
      <c r="H32" s="283"/>
      <c r="I32" s="201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66"/>
      <c r="W32" s="285"/>
      <c r="X32" s="285"/>
      <c r="Y32" s="19"/>
      <c r="Z32" s="299"/>
      <c r="AA32" s="245"/>
      <c r="AB32" s="247"/>
      <c r="AC32" s="265"/>
      <c r="AD32" s="283"/>
      <c r="AE32" s="283"/>
      <c r="AF32" s="283"/>
      <c r="AG32" s="283"/>
      <c r="AH32" s="201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66"/>
      <c r="AV32" s="285"/>
      <c r="AW32" s="285"/>
    </row>
    <row r="33" spans="1:49" ht="17.100000000000001" customHeight="1" x14ac:dyDescent="0.3">
      <c r="A33" s="286">
        <v>1</v>
      </c>
      <c r="B33" s="287">
        <v>0.41666666666666669</v>
      </c>
      <c r="C33" s="288"/>
      <c r="D33" s="291" t="str">
        <f>B6</f>
        <v>FC.SABIO</v>
      </c>
      <c r="E33" s="291"/>
      <c r="F33" s="291"/>
      <c r="G33" s="291"/>
      <c r="H33" s="291"/>
      <c r="I33" s="293" t="str">
        <f t="shared" ref="I33" si="15">IF(L33:L34="","",(L33+L34))</f>
        <v/>
      </c>
      <c r="J33" s="294"/>
      <c r="K33" s="297" t="s">
        <v>17</v>
      </c>
      <c r="L33" s="190"/>
      <c r="M33" s="190" t="s">
        <v>16</v>
      </c>
      <c r="N33" s="190"/>
      <c r="O33" s="297" t="s">
        <v>18</v>
      </c>
      <c r="P33" s="303" t="str">
        <f t="shared" ref="P33" si="16">IF(N33:N34="","",(N33+N34))</f>
        <v/>
      </c>
      <c r="Q33" s="304"/>
      <c r="R33" s="300" t="str">
        <f>B8</f>
        <v>U韮崎FC</v>
      </c>
      <c r="S33" s="282"/>
      <c r="T33" s="282"/>
      <c r="U33" s="282"/>
      <c r="V33" s="264"/>
      <c r="W33" s="302" t="str">
        <f>B4</f>
        <v>エス・ヴィエント</v>
      </c>
      <c r="X33" s="302" t="str">
        <f>B10</f>
        <v>甲府東SSS</v>
      </c>
      <c r="Y33" s="19"/>
      <c r="Z33" s="286">
        <v>1</v>
      </c>
      <c r="AA33" s="287">
        <v>0.41666666666666669</v>
      </c>
      <c r="AB33" s="288"/>
      <c r="AC33" s="307" t="str">
        <f>D33</f>
        <v>FC.SABIO</v>
      </c>
      <c r="AD33" s="307"/>
      <c r="AE33" s="307"/>
      <c r="AF33" s="307"/>
      <c r="AG33" s="307"/>
      <c r="AH33" s="309"/>
      <c r="AI33" s="310"/>
      <c r="AJ33" s="313" t="s">
        <v>17</v>
      </c>
      <c r="AK33" s="1"/>
      <c r="AL33" s="7" t="s">
        <v>16</v>
      </c>
      <c r="AM33" s="1"/>
      <c r="AN33" s="315" t="s">
        <v>18</v>
      </c>
      <c r="AO33" s="300"/>
      <c r="AP33" s="264"/>
      <c r="AQ33" s="307" t="str">
        <f>R33</f>
        <v>U韮崎FC</v>
      </c>
      <c r="AR33" s="307"/>
      <c r="AS33" s="307"/>
      <c r="AT33" s="307"/>
      <c r="AU33" s="307"/>
      <c r="AV33" s="302" t="str">
        <f>W33</f>
        <v>エス・ヴィエント</v>
      </c>
      <c r="AW33" s="302" t="str">
        <f t="shared" ref="AW33" si="17">X33</f>
        <v>甲府東SSS</v>
      </c>
    </row>
    <row r="34" spans="1:49" ht="17.100000000000001" customHeight="1" x14ac:dyDescent="0.3">
      <c r="A34" s="286"/>
      <c r="B34" s="289"/>
      <c r="C34" s="290"/>
      <c r="D34" s="292"/>
      <c r="E34" s="292"/>
      <c r="F34" s="292"/>
      <c r="G34" s="292"/>
      <c r="H34" s="292"/>
      <c r="I34" s="295"/>
      <c r="J34" s="296"/>
      <c r="K34" s="298"/>
      <c r="L34" s="191"/>
      <c r="M34" s="191" t="s">
        <v>16</v>
      </c>
      <c r="N34" s="191"/>
      <c r="O34" s="298"/>
      <c r="P34" s="305"/>
      <c r="Q34" s="306"/>
      <c r="R34" s="265"/>
      <c r="S34" s="283"/>
      <c r="T34" s="283"/>
      <c r="U34" s="283"/>
      <c r="V34" s="266"/>
      <c r="W34" s="285"/>
      <c r="X34" s="285"/>
      <c r="Y34" s="19"/>
      <c r="Z34" s="286"/>
      <c r="AA34" s="289"/>
      <c r="AB34" s="290"/>
      <c r="AC34" s="308"/>
      <c r="AD34" s="308"/>
      <c r="AE34" s="308"/>
      <c r="AF34" s="308"/>
      <c r="AG34" s="308"/>
      <c r="AH34" s="311"/>
      <c r="AI34" s="312"/>
      <c r="AJ34" s="314"/>
      <c r="AK34" s="2"/>
      <c r="AL34" s="8" t="s">
        <v>16</v>
      </c>
      <c r="AM34" s="2"/>
      <c r="AN34" s="316"/>
      <c r="AO34" s="265"/>
      <c r="AP34" s="266"/>
      <c r="AQ34" s="308"/>
      <c r="AR34" s="308"/>
      <c r="AS34" s="308"/>
      <c r="AT34" s="308"/>
      <c r="AU34" s="308"/>
      <c r="AV34" s="285"/>
      <c r="AW34" s="285"/>
    </row>
    <row r="35" spans="1:49" ht="17.100000000000001" customHeight="1" x14ac:dyDescent="0.3">
      <c r="A35" s="286">
        <v>2</v>
      </c>
      <c r="B35" s="287">
        <v>0.45833333333333331</v>
      </c>
      <c r="C35" s="288"/>
      <c r="D35" s="292" t="str">
        <f>B4</f>
        <v>エス・ヴィエント</v>
      </c>
      <c r="E35" s="292"/>
      <c r="F35" s="292"/>
      <c r="G35" s="292"/>
      <c r="H35" s="292"/>
      <c r="I35" s="293" t="str">
        <f t="shared" ref="I35" si="18">IF(L35:L36="","",(L35+L36))</f>
        <v/>
      </c>
      <c r="J35" s="294"/>
      <c r="K35" s="297" t="s">
        <v>17</v>
      </c>
      <c r="L35" s="190"/>
      <c r="M35" s="190" t="s">
        <v>16</v>
      </c>
      <c r="N35" s="190"/>
      <c r="O35" s="297" t="s">
        <v>18</v>
      </c>
      <c r="P35" s="303" t="str">
        <f t="shared" ref="P35" si="19">IF(N35:N36="","",(N35+N36))</f>
        <v/>
      </c>
      <c r="Q35" s="304"/>
      <c r="R35" s="300" t="str">
        <f>B10</f>
        <v>甲府東SSS</v>
      </c>
      <c r="S35" s="282"/>
      <c r="T35" s="282"/>
      <c r="U35" s="282"/>
      <c r="V35" s="264"/>
      <c r="W35" s="302" t="str">
        <f>B6</f>
        <v>FC.SABIO</v>
      </c>
      <c r="X35" s="302" t="str">
        <f>B8</f>
        <v>U韮崎FC</v>
      </c>
      <c r="Y35" s="19"/>
      <c r="Z35" s="286">
        <v>2</v>
      </c>
      <c r="AA35" s="287">
        <v>0.45833333333333331</v>
      </c>
      <c r="AB35" s="288"/>
      <c r="AC35" s="307" t="str">
        <f>D35</f>
        <v>エス・ヴィエント</v>
      </c>
      <c r="AD35" s="307"/>
      <c r="AE35" s="307"/>
      <c r="AF35" s="307"/>
      <c r="AG35" s="307"/>
      <c r="AH35" s="309"/>
      <c r="AI35" s="310"/>
      <c r="AJ35" s="313" t="s">
        <v>17</v>
      </c>
      <c r="AK35" s="1"/>
      <c r="AL35" s="7" t="s">
        <v>16</v>
      </c>
      <c r="AM35" s="1"/>
      <c r="AN35" s="315" t="s">
        <v>18</v>
      </c>
      <c r="AO35" s="300"/>
      <c r="AP35" s="264"/>
      <c r="AQ35" s="307" t="str">
        <f>R35</f>
        <v>甲府東SSS</v>
      </c>
      <c r="AR35" s="307"/>
      <c r="AS35" s="307"/>
      <c r="AT35" s="307"/>
      <c r="AU35" s="307"/>
      <c r="AV35" s="302" t="str">
        <f>W35</f>
        <v>FC.SABIO</v>
      </c>
      <c r="AW35" s="302" t="str">
        <f t="shared" ref="AW35" si="20">X35</f>
        <v>U韮崎FC</v>
      </c>
    </row>
    <row r="36" spans="1:49" ht="17.100000000000001" customHeight="1" x14ac:dyDescent="0.3">
      <c r="A36" s="286"/>
      <c r="B36" s="289"/>
      <c r="C36" s="290"/>
      <c r="D36" s="292"/>
      <c r="E36" s="292"/>
      <c r="F36" s="292"/>
      <c r="G36" s="292"/>
      <c r="H36" s="292"/>
      <c r="I36" s="295"/>
      <c r="J36" s="296"/>
      <c r="K36" s="298"/>
      <c r="L36" s="191"/>
      <c r="M36" s="191" t="s">
        <v>16</v>
      </c>
      <c r="N36" s="191"/>
      <c r="O36" s="298"/>
      <c r="P36" s="305"/>
      <c r="Q36" s="306"/>
      <c r="R36" s="265"/>
      <c r="S36" s="283"/>
      <c r="T36" s="283"/>
      <c r="U36" s="283"/>
      <c r="V36" s="266"/>
      <c r="W36" s="285"/>
      <c r="X36" s="285"/>
      <c r="Y36" s="19"/>
      <c r="Z36" s="286"/>
      <c r="AA36" s="289"/>
      <c r="AB36" s="290"/>
      <c r="AC36" s="308"/>
      <c r="AD36" s="308"/>
      <c r="AE36" s="308"/>
      <c r="AF36" s="308"/>
      <c r="AG36" s="308"/>
      <c r="AH36" s="311"/>
      <c r="AI36" s="312"/>
      <c r="AJ36" s="314"/>
      <c r="AK36" s="2"/>
      <c r="AL36" s="8" t="s">
        <v>16</v>
      </c>
      <c r="AM36" s="2"/>
      <c r="AN36" s="316"/>
      <c r="AO36" s="265"/>
      <c r="AP36" s="266"/>
      <c r="AQ36" s="308"/>
      <c r="AR36" s="308"/>
      <c r="AS36" s="308"/>
      <c r="AT36" s="308"/>
      <c r="AU36" s="308"/>
      <c r="AV36" s="285"/>
      <c r="AW36" s="285"/>
    </row>
    <row r="37" spans="1:49" ht="17.100000000000001" customHeight="1" x14ac:dyDescent="0.3">
      <c r="A37" s="286">
        <v>3</v>
      </c>
      <c r="B37" s="287"/>
      <c r="C37" s="288"/>
      <c r="D37" s="308"/>
      <c r="E37" s="308"/>
      <c r="F37" s="308"/>
      <c r="G37" s="308"/>
      <c r="H37" s="308"/>
      <c r="I37" s="293"/>
      <c r="J37" s="294"/>
      <c r="K37" s="297" t="s">
        <v>17</v>
      </c>
      <c r="L37" s="190"/>
      <c r="M37" s="190" t="s">
        <v>16</v>
      </c>
      <c r="N37" s="190"/>
      <c r="O37" s="297" t="s">
        <v>18</v>
      </c>
      <c r="P37" s="297"/>
      <c r="Q37" s="322"/>
      <c r="R37" s="242"/>
      <c r="S37" s="243"/>
      <c r="T37" s="243"/>
      <c r="U37" s="243"/>
      <c r="V37" s="244"/>
      <c r="W37" s="302"/>
      <c r="X37" s="302"/>
      <c r="Y37" s="19"/>
      <c r="Z37" s="286">
        <v>3</v>
      </c>
      <c r="AA37" s="287">
        <v>0.5</v>
      </c>
      <c r="AB37" s="288"/>
      <c r="AC37" s="308"/>
      <c r="AD37" s="308"/>
      <c r="AE37" s="308"/>
      <c r="AF37" s="308"/>
      <c r="AG37" s="308"/>
      <c r="AH37" s="309"/>
      <c r="AI37" s="310"/>
      <c r="AJ37" s="313" t="s">
        <v>17</v>
      </c>
      <c r="AK37" s="1"/>
      <c r="AL37" s="7" t="s">
        <v>16</v>
      </c>
      <c r="AM37" s="1"/>
      <c r="AN37" s="315" t="s">
        <v>18</v>
      </c>
      <c r="AO37" s="300"/>
      <c r="AP37" s="264"/>
      <c r="AQ37" s="242"/>
      <c r="AR37" s="243"/>
      <c r="AS37" s="243"/>
      <c r="AT37" s="243"/>
      <c r="AU37" s="244"/>
      <c r="AV37" s="302"/>
      <c r="AW37" s="302"/>
    </row>
    <row r="38" spans="1:49" ht="17.100000000000001" customHeight="1" x14ac:dyDescent="0.3">
      <c r="A38" s="286"/>
      <c r="B38" s="289"/>
      <c r="C38" s="290"/>
      <c r="D38" s="308"/>
      <c r="E38" s="308"/>
      <c r="F38" s="308"/>
      <c r="G38" s="308"/>
      <c r="H38" s="308"/>
      <c r="I38" s="295"/>
      <c r="J38" s="296"/>
      <c r="K38" s="298"/>
      <c r="L38" s="191"/>
      <c r="M38" s="191" t="s">
        <v>16</v>
      </c>
      <c r="N38" s="191"/>
      <c r="O38" s="298"/>
      <c r="P38" s="298"/>
      <c r="Q38" s="323"/>
      <c r="R38" s="245"/>
      <c r="S38" s="246"/>
      <c r="T38" s="246"/>
      <c r="U38" s="246"/>
      <c r="V38" s="247"/>
      <c r="W38" s="285"/>
      <c r="X38" s="285"/>
      <c r="Y38" s="19"/>
      <c r="Z38" s="286"/>
      <c r="AA38" s="289"/>
      <c r="AB38" s="290"/>
      <c r="AC38" s="308"/>
      <c r="AD38" s="308"/>
      <c r="AE38" s="308"/>
      <c r="AF38" s="308"/>
      <c r="AG38" s="308"/>
      <c r="AH38" s="311"/>
      <c r="AI38" s="312"/>
      <c r="AJ38" s="314"/>
      <c r="AK38" s="2"/>
      <c r="AL38" s="8" t="s">
        <v>16</v>
      </c>
      <c r="AM38" s="2"/>
      <c r="AN38" s="316"/>
      <c r="AO38" s="265"/>
      <c r="AP38" s="266"/>
      <c r="AQ38" s="245"/>
      <c r="AR38" s="246"/>
      <c r="AS38" s="246"/>
      <c r="AT38" s="246"/>
      <c r="AU38" s="247"/>
      <c r="AV38" s="285"/>
      <c r="AW38" s="285"/>
    </row>
    <row r="39" spans="1:49" ht="17.100000000000001" customHeight="1" x14ac:dyDescent="0.3">
      <c r="A39" s="286">
        <v>4</v>
      </c>
      <c r="B39" s="287"/>
      <c r="C39" s="288"/>
      <c r="D39" s="308"/>
      <c r="E39" s="308"/>
      <c r="F39" s="308"/>
      <c r="G39" s="308"/>
      <c r="H39" s="308"/>
      <c r="I39" s="324"/>
      <c r="J39" s="325"/>
      <c r="K39" s="317" t="s">
        <v>17</v>
      </c>
      <c r="L39" s="196"/>
      <c r="M39" s="196" t="s">
        <v>16</v>
      </c>
      <c r="N39" s="196"/>
      <c r="O39" s="317" t="s">
        <v>18</v>
      </c>
      <c r="P39" s="297"/>
      <c r="Q39" s="322"/>
      <c r="R39" s="242"/>
      <c r="S39" s="243"/>
      <c r="T39" s="243"/>
      <c r="U39" s="243"/>
      <c r="V39" s="244"/>
      <c r="W39" s="302"/>
      <c r="X39" s="302"/>
      <c r="Y39" s="19"/>
      <c r="Z39" s="286">
        <v>4</v>
      </c>
      <c r="AA39" s="287">
        <v>0.54166666666666663</v>
      </c>
      <c r="AB39" s="288"/>
      <c r="AC39" s="308"/>
      <c r="AD39" s="308"/>
      <c r="AE39" s="308"/>
      <c r="AF39" s="308"/>
      <c r="AG39" s="308"/>
      <c r="AH39" s="318"/>
      <c r="AI39" s="319"/>
      <c r="AJ39" s="320" t="s">
        <v>17</v>
      </c>
      <c r="AK39" s="200"/>
      <c r="AL39" s="9" t="s">
        <v>16</v>
      </c>
      <c r="AM39" s="200"/>
      <c r="AN39" s="321" t="s">
        <v>18</v>
      </c>
      <c r="AO39" s="300"/>
      <c r="AP39" s="264"/>
      <c r="AQ39" s="242"/>
      <c r="AR39" s="243"/>
      <c r="AS39" s="243"/>
      <c r="AT39" s="243"/>
      <c r="AU39" s="244"/>
      <c r="AV39" s="302"/>
      <c r="AW39" s="302"/>
    </row>
    <row r="40" spans="1:49" ht="17.100000000000001" customHeight="1" x14ac:dyDescent="0.3">
      <c r="A40" s="286"/>
      <c r="B40" s="289"/>
      <c r="C40" s="290"/>
      <c r="D40" s="308"/>
      <c r="E40" s="308"/>
      <c r="F40" s="308"/>
      <c r="G40" s="308"/>
      <c r="H40" s="308"/>
      <c r="I40" s="295"/>
      <c r="J40" s="296"/>
      <c r="K40" s="298"/>
      <c r="L40" s="191"/>
      <c r="M40" s="191" t="s">
        <v>16</v>
      </c>
      <c r="N40" s="191"/>
      <c r="O40" s="298"/>
      <c r="P40" s="298"/>
      <c r="Q40" s="323"/>
      <c r="R40" s="245"/>
      <c r="S40" s="246"/>
      <c r="T40" s="246"/>
      <c r="U40" s="246"/>
      <c r="V40" s="247"/>
      <c r="W40" s="285"/>
      <c r="X40" s="285"/>
      <c r="Y40" s="19"/>
      <c r="Z40" s="286"/>
      <c r="AA40" s="289"/>
      <c r="AB40" s="290"/>
      <c r="AC40" s="308"/>
      <c r="AD40" s="308"/>
      <c r="AE40" s="308"/>
      <c r="AF40" s="308"/>
      <c r="AG40" s="308"/>
      <c r="AH40" s="311"/>
      <c r="AI40" s="312"/>
      <c r="AJ40" s="314"/>
      <c r="AK40" s="2"/>
      <c r="AL40" s="8" t="s">
        <v>16</v>
      </c>
      <c r="AM40" s="2"/>
      <c r="AN40" s="316"/>
      <c r="AO40" s="265"/>
      <c r="AP40" s="266"/>
      <c r="AQ40" s="245"/>
      <c r="AR40" s="246"/>
      <c r="AS40" s="246"/>
      <c r="AT40" s="246"/>
      <c r="AU40" s="247"/>
      <c r="AV40" s="285"/>
      <c r="AW40" s="285"/>
    </row>
    <row r="41" spans="1:49" ht="17.100000000000001" customHeight="1" x14ac:dyDescent="0.3">
      <c r="A41" s="286">
        <v>5</v>
      </c>
      <c r="B41" s="287"/>
      <c r="C41" s="288"/>
      <c r="D41" s="308"/>
      <c r="E41" s="308"/>
      <c r="F41" s="308"/>
      <c r="G41" s="308"/>
      <c r="H41" s="308"/>
      <c r="I41" s="293"/>
      <c r="J41" s="294"/>
      <c r="K41" s="297"/>
      <c r="L41" s="190"/>
      <c r="M41" s="190"/>
      <c r="N41" s="190"/>
      <c r="O41" s="297"/>
      <c r="P41" s="297"/>
      <c r="Q41" s="322"/>
      <c r="R41" s="242"/>
      <c r="S41" s="243"/>
      <c r="T41" s="243"/>
      <c r="U41" s="243"/>
      <c r="V41" s="244"/>
      <c r="W41" s="302"/>
      <c r="X41" s="302"/>
      <c r="Y41" s="19"/>
      <c r="Z41" s="286"/>
      <c r="AA41" s="287"/>
      <c r="AB41" s="288"/>
      <c r="AC41" s="308"/>
      <c r="AD41" s="308"/>
      <c r="AE41" s="308"/>
      <c r="AF41" s="308"/>
      <c r="AG41" s="308"/>
      <c r="AH41" s="309"/>
      <c r="AI41" s="310"/>
      <c r="AJ41" s="313" t="s">
        <v>17</v>
      </c>
      <c r="AK41" s="1"/>
      <c r="AL41" s="7" t="s">
        <v>16</v>
      </c>
      <c r="AM41" s="1"/>
      <c r="AN41" s="315" t="s">
        <v>18</v>
      </c>
      <c r="AO41" s="300"/>
      <c r="AP41" s="264"/>
      <c r="AQ41" s="242"/>
      <c r="AR41" s="243"/>
      <c r="AS41" s="243"/>
      <c r="AT41" s="243"/>
      <c r="AU41" s="244"/>
      <c r="AV41" s="302"/>
      <c r="AW41" s="302"/>
    </row>
    <row r="42" spans="1:49" ht="17.100000000000001" customHeight="1" x14ac:dyDescent="0.3">
      <c r="A42" s="286"/>
      <c r="B42" s="289"/>
      <c r="C42" s="290"/>
      <c r="D42" s="308"/>
      <c r="E42" s="308"/>
      <c r="F42" s="308"/>
      <c r="G42" s="308"/>
      <c r="H42" s="308"/>
      <c r="I42" s="295"/>
      <c r="J42" s="296"/>
      <c r="K42" s="298"/>
      <c r="L42" s="191"/>
      <c r="M42" s="191"/>
      <c r="N42" s="191"/>
      <c r="O42" s="298"/>
      <c r="P42" s="298"/>
      <c r="Q42" s="323"/>
      <c r="R42" s="245"/>
      <c r="S42" s="246"/>
      <c r="T42" s="246"/>
      <c r="U42" s="246"/>
      <c r="V42" s="247"/>
      <c r="W42" s="285"/>
      <c r="X42" s="285"/>
      <c r="Y42" s="19"/>
      <c r="Z42" s="286"/>
      <c r="AA42" s="289"/>
      <c r="AB42" s="290"/>
      <c r="AC42" s="308"/>
      <c r="AD42" s="308"/>
      <c r="AE42" s="308"/>
      <c r="AF42" s="308"/>
      <c r="AG42" s="308"/>
      <c r="AH42" s="311"/>
      <c r="AI42" s="312"/>
      <c r="AJ42" s="314"/>
      <c r="AK42" s="2"/>
      <c r="AL42" s="8" t="s">
        <v>16</v>
      </c>
      <c r="AM42" s="2"/>
      <c r="AN42" s="316"/>
      <c r="AO42" s="265"/>
      <c r="AP42" s="266"/>
      <c r="AQ42" s="245"/>
      <c r="AR42" s="246"/>
      <c r="AS42" s="246"/>
      <c r="AT42" s="246"/>
      <c r="AU42" s="247"/>
      <c r="AV42" s="285"/>
      <c r="AW42" s="285"/>
    </row>
    <row r="44" spans="1:49" ht="14.25" x14ac:dyDescent="0.25">
      <c r="B44" s="195"/>
      <c r="C44" s="28"/>
      <c r="D44" s="16"/>
      <c r="E44" s="16"/>
      <c r="F44" s="16"/>
      <c r="G44" s="16"/>
      <c r="H44" s="16"/>
      <c r="I44" s="193"/>
      <c r="J44" s="193"/>
      <c r="K44" s="194"/>
      <c r="L44" s="200"/>
      <c r="M44" s="9"/>
      <c r="N44" s="200"/>
      <c r="O44" s="195"/>
      <c r="P44" s="50"/>
      <c r="Q44" s="19"/>
      <c r="R44" s="19"/>
      <c r="S44" s="19"/>
      <c r="T44" s="19"/>
      <c r="U44" s="19"/>
      <c r="V44" s="19"/>
      <c r="W44" s="19"/>
      <c r="AA44" s="195"/>
      <c r="AB44" s="28"/>
      <c r="AC44" s="16"/>
      <c r="AD44" s="16"/>
      <c r="AE44" s="16"/>
      <c r="AF44" s="16"/>
      <c r="AG44" s="16"/>
      <c r="AH44" s="193"/>
      <c r="AI44" s="193"/>
      <c r="AJ44" s="194"/>
      <c r="AK44" s="200"/>
      <c r="AL44" s="9"/>
      <c r="AM44" s="200"/>
      <c r="AN44" s="195"/>
      <c r="AO44" s="50"/>
      <c r="AP44" s="19"/>
      <c r="AQ44" s="19"/>
      <c r="AR44" s="19"/>
      <c r="AS44" s="19"/>
      <c r="AT44" s="19"/>
      <c r="AU44" s="19"/>
      <c r="AV44" s="19"/>
    </row>
    <row r="45" spans="1:49" ht="14.25" x14ac:dyDescent="0.25">
      <c r="B45" s="195"/>
      <c r="C45" s="14"/>
      <c r="D45" s="11"/>
      <c r="E45" s="11"/>
      <c r="F45" s="11"/>
      <c r="G45" s="11"/>
      <c r="H45" s="11"/>
      <c r="K45" s="14"/>
      <c r="M45" s="15"/>
      <c r="O45" s="14"/>
      <c r="P45" s="11"/>
      <c r="Q45" s="11"/>
      <c r="R45" s="11"/>
      <c r="S45" s="11"/>
      <c r="T45" s="11"/>
      <c r="U45" s="11"/>
      <c r="V45" s="21"/>
      <c r="W45" s="21"/>
      <c r="AA45" s="195"/>
      <c r="AB45" s="14"/>
      <c r="AC45" s="11"/>
      <c r="AD45" s="11"/>
      <c r="AE45" s="11"/>
      <c r="AF45" s="11"/>
      <c r="AG45" s="11"/>
      <c r="AJ45" s="14"/>
      <c r="AL45" s="15"/>
      <c r="AN45" s="14"/>
      <c r="AO45" s="11"/>
      <c r="AP45" s="11"/>
      <c r="AQ45" s="11"/>
      <c r="AR45" s="11"/>
      <c r="AS45" s="11"/>
      <c r="AT45" s="11"/>
      <c r="AU45" s="21"/>
      <c r="AV45" s="21"/>
    </row>
    <row r="46" spans="1:49" ht="13.5" customHeight="1" x14ac:dyDescent="0.25">
      <c r="B46" s="195"/>
      <c r="C46" s="20"/>
      <c r="D46" s="10"/>
      <c r="E46" s="11"/>
      <c r="F46" s="11"/>
      <c r="G46" s="11"/>
      <c r="H46" s="11"/>
      <c r="I46" s="12"/>
      <c r="K46" s="14"/>
      <c r="M46" s="15"/>
      <c r="O46" s="14"/>
      <c r="P46" s="11"/>
      <c r="Q46" s="11"/>
      <c r="R46" s="11"/>
      <c r="S46" s="11"/>
      <c r="T46" s="11"/>
      <c r="U46" s="11"/>
      <c r="V46" s="11"/>
      <c r="W46" s="11"/>
      <c r="AA46" s="195"/>
      <c r="AB46" s="20"/>
      <c r="AC46" s="10"/>
      <c r="AD46" s="11"/>
      <c r="AE46" s="11"/>
      <c r="AF46" s="11"/>
      <c r="AG46" s="11"/>
      <c r="AH46" s="12"/>
      <c r="AJ46" s="14"/>
      <c r="AL46" s="15"/>
      <c r="AN46" s="14"/>
      <c r="AO46" s="11"/>
      <c r="AP46" s="11"/>
      <c r="AQ46" s="11"/>
      <c r="AR46" s="11"/>
      <c r="AS46" s="11"/>
      <c r="AT46" s="11"/>
      <c r="AU46" s="11"/>
      <c r="AV46" s="11"/>
    </row>
    <row r="47" spans="1:49" ht="14.25" x14ac:dyDescent="0.25">
      <c r="B47" s="195"/>
      <c r="C47" s="29"/>
      <c r="D47" s="30"/>
      <c r="E47" s="21"/>
      <c r="F47" s="21"/>
      <c r="G47" s="21"/>
      <c r="H47" s="21"/>
      <c r="I47" s="31"/>
      <c r="J47" s="22"/>
      <c r="K47" s="23"/>
      <c r="M47" s="15"/>
      <c r="O47" s="14"/>
      <c r="P47" s="21"/>
      <c r="Q47" s="21"/>
      <c r="R47" s="21"/>
      <c r="S47" s="21"/>
      <c r="T47" s="21"/>
      <c r="U47" s="21"/>
      <c r="V47" s="21"/>
      <c r="W47" s="21"/>
      <c r="AA47" s="195"/>
      <c r="AB47" s="29"/>
      <c r="AC47" s="30"/>
      <c r="AD47" s="21"/>
      <c r="AE47" s="21"/>
      <c r="AF47" s="21"/>
      <c r="AG47" s="21"/>
      <c r="AH47" s="31"/>
      <c r="AI47" s="22"/>
      <c r="AJ47" s="23"/>
      <c r="AL47" s="15"/>
      <c r="AN47" s="14"/>
      <c r="AO47" s="21"/>
      <c r="AP47" s="21"/>
      <c r="AQ47" s="21"/>
      <c r="AR47" s="21"/>
      <c r="AS47" s="21"/>
      <c r="AT47" s="21"/>
      <c r="AU47" s="21"/>
      <c r="AV47" s="21"/>
    </row>
    <row r="48" spans="1:49" ht="14.25" x14ac:dyDescent="0.25">
      <c r="B48" s="195"/>
      <c r="C48" s="24"/>
      <c r="D48" s="21"/>
      <c r="E48" s="21"/>
      <c r="F48" s="21"/>
      <c r="G48" s="21"/>
      <c r="H48" s="21"/>
      <c r="I48" s="22"/>
      <c r="J48" s="22"/>
      <c r="K48" s="23"/>
      <c r="M48" s="15"/>
      <c r="O48" s="14"/>
      <c r="P48" s="21"/>
      <c r="Q48" s="21"/>
      <c r="R48" s="21"/>
      <c r="S48" s="21"/>
      <c r="T48" s="21"/>
      <c r="U48" s="21"/>
      <c r="V48" s="21"/>
      <c r="W48" s="21"/>
      <c r="AA48" s="195"/>
      <c r="AB48" s="24"/>
      <c r="AC48" s="21"/>
      <c r="AD48" s="21"/>
      <c r="AE48" s="21"/>
      <c r="AF48" s="21"/>
      <c r="AG48" s="21"/>
      <c r="AH48" s="22"/>
      <c r="AI48" s="22"/>
      <c r="AJ48" s="23"/>
      <c r="AL48" s="15"/>
      <c r="AN48" s="14"/>
      <c r="AO48" s="21"/>
      <c r="AP48" s="21"/>
      <c r="AQ48" s="21"/>
      <c r="AR48" s="21"/>
      <c r="AS48" s="21"/>
      <c r="AT48" s="21"/>
      <c r="AU48" s="21"/>
      <c r="AV48" s="21"/>
    </row>
    <row r="49" spans="2:48" ht="14.25" x14ac:dyDescent="0.25">
      <c r="B49" s="195"/>
      <c r="C49" s="29"/>
      <c r="D49" s="30"/>
      <c r="E49" s="21"/>
      <c r="F49" s="21"/>
      <c r="G49" s="21"/>
      <c r="H49" s="21"/>
      <c r="I49" s="31"/>
      <c r="J49" s="22"/>
      <c r="K49" s="23"/>
      <c r="M49" s="15"/>
      <c r="O49" s="14"/>
      <c r="P49" s="21"/>
      <c r="Q49" s="21"/>
      <c r="R49" s="21"/>
      <c r="S49" s="21"/>
      <c r="T49" s="21"/>
      <c r="U49" s="21"/>
      <c r="V49" s="21"/>
      <c r="W49" s="21"/>
      <c r="AA49" s="195"/>
      <c r="AB49" s="29"/>
      <c r="AC49" s="30"/>
      <c r="AD49" s="21"/>
      <c r="AE49" s="21"/>
      <c r="AF49" s="21"/>
      <c r="AG49" s="21"/>
      <c r="AH49" s="31"/>
      <c r="AI49" s="22"/>
      <c r="AJ49" s="23"/>
      <c r="AL49" s="15"/>
      <c r="AN49" s="14"/>
      <c r="AO49" s="21"/>
      <c r="AP49" s="21"/>
      <c r="AQ49" s="21"/>
      <c r="AR49" s="21"/>
      <c r="AS49" s="21"/>
      <c r="AT49" s="21"/>
      <c r="AU49" s="21"/>
      <c r="AV49" s="21"/>
    </row>
    <row r="50" spans="2:48" ht="14.25" x14ac:dyDescent="0.25">
      <c r="B50" s="195"/>
      <c r="C50" s="24"/>
      <c r="D50" s="21"/>
      <c r="E50" s="21"/>
      <c r="F50" s="21"/>
      <c r="G50" s="21"/>
      <c r="H50" s="21"/>
      <c r="I50" s="22"/>
      <c r="J50" s="22"/>
      <c r="K50" s="23"/>
      <c r="M50" s="15"/>
      <c r="O50" s="14"/>
      <c r="P50" s="21"/>
      <c r="Q50" s="21"/>
      <c r="R50" s="21"/>
      <c r="S50" s="21"/>
      <c r="T50" s="21"/>
      <c r="U50" s="21"/>
      <c r="V50" s="21"/>
      <c r="W50" s="21"/>
      <c r="AA50" s="195"/>
      <c r="AB50" s="24"/>
      <c r="AC50" s="21"/>
      <c r="AD50" s="21"/>
      <c r="AE50" s="21"/>
      <c r="AF50" s="21"/>
      <c r="AG50" s="21"/>
      <c r="AH50" s="22"/>
      <c r="AI50" s="22"/>
      <c r="AJ50" s="23"/>
      <c r="AL50" s="15"/>
      <c r="AN50" s="14"/>
      <c r="AO50" s="21"/>
      <c r="AP50" s="21"/>
      <c r="AQ50" s="21"/>
      <c r="AR50" s="21"/>
      <c r="AS50" s="21"/>
      <c r="AT50" s="21"/>
      <c r="AU50" s="21"/>
      <c r="AV50" s="21"/>
    </row>
  </sheetData>
  <mergeCells count="361">
    <mergeCell ref="A1:B1"/>
    <mergeCell ref="C1:E1"/>
    <mergeCell ref="Z1:AA1"/>
    <mergeCell ref="AB1:AD1"/>
    <mergeCell ref="B2:C3"/>
    <mergeCell ref="D2:F3"/>
    <mergeCell ref="G2:I3"/>
    <mergeCell ref="J2:L3"/>
    <mergeCell ref="M2:O3"/>
    <mergeCell ref="P2:R3"/>
    <mergeCell ref="AI2:AK3"/>
    <mergeCell ref="AL2:AN3"/>
    <mergeCell ref="AO2:AQ3"/>
    <mergeCell ref="AR2:AS3"/>
    <mergeCell ref="AT2:AU3"/>
    <mergeCell ref="AW2:AW3"/>
    <mergeCell ref="S2:T3"/>
    <mergeCell ref="U2:V3"/>
    <mergeCell ref="X2:X3"/>
    <mergeCell ref="AA2:AB3"/>
    <mergeCell ref="AC2:AE3"/>
    <mergeCell ref="AF2:AH3"/>
    <mergeCell ref="X6:X7"/>
    <mergeCell ref="Y6:Y7"/>
    <mergeCell ref="AO4:AQ5"/>
    <mergeCell ref="AR4:AS5"/>
    <mergeCell ref="AT4:AU5"/>
    <mergeCell ref="AV4:AV5"/>
    <mergeCell ref="AW4:AW5"/>
    <mergeCell ref="G5:I5"/>
    <mergeCell ref="J5:L5"/>
    <mergeCell ref="M5:O5"/>
    <mergeCell ref="AF5:AH5"/>
    <mergeCell ref="AI5:AK5"/>
    <mergeCell ref="W4:W5"/>
    <mergeCell ref="X4:X5"/>
    <mergeCell ref="Y4:Y5"/>
    <mergeCell ref="Z4:Z5"/>
    <mergeCell ref="AA4:AB5"/>
    <mergeCell ref="AC4:AE5"/>
    <mergeCell ref="P4:R5"/>
    <mergeCell ref="S4:T5"/>
    <mergeCell ref="U4:V5"/>
    <mergeCell ref="AL5:AN5"/>
    <mergeCell ref="A4:A5"/>
    <mergeCell ref="B4:C5"/>
    <mergeCell ref="D4:F5"/>
    <mergeCell ref="AV6:AV7"/>
    <mergeCell ref="AW6:AW7"/>
    <mergeCell ref="D7:F7"/>
    <mergeCell ref="J7:L7"/>
    <mergeCell ref="M7:O7"/>
    <mergeCell ref="AC7:AE7"/>
    <mergeCell ref="AI7:AK7"/>
    <mergeCell ref="AL7:AN7"/>
    <mergeCell ref="Z6:Z7"/>
    <mergeCell ref="AA6:AB7"/>
    <mergeCell ref="AF6:AH7"/>
    <mergeCell ref="AO6:AQ7"/>
    <mergeCell ref="AR6:AS7"/>
    <mergeCell ref="AT6:AU7"/>
    <mergeCell ref="A6:A7"/>
    <mergeCell ref="B6:C7"/>
    <mergeCell ref="G6:I7"/>
    <mergeCell ref="P6:R7"/>
    <mergeCell ref="S6:T7"/>
    <mergeCell ref="U6:V7"/>
    <mergeCell ref="W6:W7"/>
    <mergeCell ref="AO8:AQ9"/>
    <mergeCell ref="AR8:AS9"/>
    <mergeCell ref="AT8:AU9"/>
    <mergeCell ref="AV8:AV9"/>
    <mergeCell ref="AW8:AW9"/>
    <mergeCell ref="D9:F9"/>
    <mergeCell ref="G9:I9"/>
    <mergeCell ref="M9:O9"/>
    <mergeCell ref="AC9:AE9"/>
    <mergeCell ref="AF9:AH9"/>
    <mergeCell ref="W8:W9"/>
    <mergeCell ref="X8:X9"/>
    <mergeCell ref="Y8:Y9"/>
    <mergeCell ref="Z8:Z9"/>
    <mergeCell ref="AA8:AB9"/>
    <mergeCell ref="AI8:AK9"/>
    <mergeCell ref="J8:L9"/>
    <mergeCell ref="P8:R9"/>
    <mergeCell ref="S8:T9"/>
    <mergeCell ref="U8:V9"/>
    <mergeCell ref="AL9:AN9"/>
    <mergeCell ref="A8:A9"/>
    <mergeCell ref="B8:C9"/>
    <mergeCell ref="AW10:AW11"/>
    <mergeCell ref="D11:F11"/>
    <mergeCell ref="G11:I11"/>
    <mergeCell ref="J11:L11"/>
    <mergeCell ref="AC11:AE11"/>
    <mergeCell ref="AF11:AH11"/>
    <mergeCell ref="AI11:AK11"/>
    <mergeCell ref="Z10:Z11"/>
    <mergeCell ref="AA10:AB11"/>
    <mergeCell ref="AL10:AN11"/>
    <mergeCell ref="AO10:AQ11"/>
    <mergeCell ref="AR10:AS11"/>
    <mergeCell ref="AT10:AU11"/>
    <mergeCell ref="A10:A11"/>
    <mergeCell ref="B10:C11"/>
    <mergeCell ref="M10:O11"/>
    <mergeCell ref="P10:R11"/>
    <mergeCell ref="S10:T11"/>
    <mergeCell ref="U10:V11"/>
    <mergeCell ref="W10:W11"/>
    <mergeCell ref="X10:X11"/>
    <mergeCell ref="Y10:Y11"/>
    <mergeCell ref="B13:U13"/>
    <mergeCell ref="B14:C14"/>
    <mergeCell ref="D14:E14"/>
    <mergeCell ref="F14:I14"/>
    <mergeCell ref="J14:K14"/>
    <mergeCell ref="L14:O14"/>
    <mergeCell ref="P14:Q14"/>
    <mergeCell ref="R14:U14"/>
    <mergeCell ref="AV10:AV11"/>
    <mergeCell ref="R15:U15"/>
    <mergeCell ref="A17:A18"/>
    <mergeCell ref="B17:C18"/>
    <mergeCell ref="D17:E18"/>
    <mergeCell ref="F17:H18"/>
    <mergeCell ref="J17:M18"/>
    <mergeCell ref="N17:V18"/>
    <mergeCell ref="B15:C15"/>
    <mergeCell ref="D15:E15"/>
    <mergeCell ref="F15:I15"/>
    <mergeCell ref="J15:K15"/>
    <mergeCell ref="L15:O15"/>
    <mergeCell ref="P15:Q15"/>
    <mergeCell ref="AI17:AL18"/>
    <mergeCell ref="AM17:AU18"/>
    <mergeCell ref="AV17:AV18"/>
    <mergeCell ref="AW17:AW18"/>
    <mergeCell ref="A19:A20"/>
    <mergeCell ref="B19:C20"/>
    <mergeCell ref="D19:H20"/>
    <mergeCell ref="I19:J20"/>
    <mergeCell ref="K19:K20"/>
    <mergeCell ref="O19:O20"/>
    <mergeCell ref="W17:W18"/>
    <mergeCell ref="X17:X18"/>
    <mergeCell ref="Z17:Z18"/>
    <mergeCell ref="AA17:AB18"/>
    <mergeCell ref="AC17:AD18"/>
    <mergeCell ref="AE17:AG18"/>
    <mergeCell ref="AV19:AV20"/>
    <mergeCell ref="AW19:AW20"/>
    <mergeCell ref="AH19:AI20"/>
    <mergeCell ref="AJ19:AJ20"/>
    <mergeCell ref="AN19:AN20"/>
    <mergeCell ref="AO19:AP20"/>
    <mergeCell ref="AQ19:AU20"/>
    <mergeCell ref="A21:A22"/>
    <mergeCell ref="B21:C22"/>
    <mergeCell ref="D21:H22"/>
    <mergeCell ref="I21:J22"/>
    <mergeCell ref="K21:K22"/>
    <mergeCell ref="O21:O22"/>
    <mergeCell ref="P21:Q22"/>
    <mergeCell ref="R21:V22"/>
    <mergeCell ref="AC19:AG20"/>
    <mergeCell ref="P19:Q20"/>
    <mergeCell ref="R19:V20"/>
    <mergeCell ref="W19:W20"/>
    <mergeCell ref="X19:X20"/>
    <mergeCell ref="Z19:Z20"/>
    <mergeCell ref="AA19:AB20"/>
    <mergeCell ref="AJ21:AJ22"/>
    <mergeCell ref="AN21:AN22"/>
    <mergeCell ref="AO21:AP22"/>
    <mergeCell ref="AQ21:AU22"/>
    <mergeCell ref="AV21:AV22"/>
    <mergeCell ref="AW21:AW22"/>
    <mergeCell ref="W21:W22"/>
    <mergeCell ref="X21:X22"/>
    <mergeCell ref="Z21:Z22"/>
    <mergeCell ref="AA21:AB22"/>
    <mergeCell ref="AC21:AG22"/>
    <mergeCell ref="AH21:AI22"/>
    <mergeCell ref="A25:A26"/>
    <mergeCell ref="B25:C26"/>
    <mergeCell ref="D25:H26"/>
    <mergeCell ref="I25:J26"/>
    <mergeCell ref="K25:K26"/>
    <mergeCell ref="O25:O26"/>
    <mergeCell ref="P25:Q26"/>
    <mergeCell ref="R25:V26"/>
    <mergeCell ref="AC23:AG24"/>
    <mergeCell ref="P23:Q24"/>
    <mergeCell ref="R23:V24"/>
    <mergeCell ref="W23:W24"/>
    <mergeCell ref="X23:X24"/>
    <mergeCell ref="Z23:Z24"/>
    <mergeCell ref="AA23:AB24"/>
    <mergeCell ref="A23:A24"/>
    <mergeCell ref="B23:C24"/>
    <mergeCell ref="D23:H24"/>
    <mergeCell ref="I23:J24"/>
    <mergeCell ref="K23:K24"/>
    <mergeCell ref="O23:O24"/>
    <mergeCell ref="AW25:AW26"/>
    <mergeCell ref="W25:W26"/>
    <mergeCell ref="X25:X26"/>
    <mergeCell ref="Z25:Z26"/>
    <mergeCell ref="AA25:AB26"/>
    <mergeCell ref="AC25:AG26"/>
    <mergeCell ref="AH25:AI26"/>
    <mergeCell ref="AV23:AV24"/>
    <mergeCell ref="AW23:AW24"/>
    <mergeCell ref="AH23:AI24"/>
    <mergeCell ref="AJ23:AJ24"/>
    <mergeCell ref="AN23:AN24"/>
    <mergeCell ref="AO23:AP24"/>
    <mergeCell ref="AQ23:AU24"/>
    <mergeCell ref="D27:H28"/>
    <mergeCell ref="I27:J28"/>
    <mergeCell ref="K27:K28"/>
    <mergeCell ref="O27:O28"/>
    <mergeCell ref="AJ25:AJ26"/>
    <mergeCell ref="AN25:AN26"/>
    <mergeCell ref="AO25:AP26"/>
    <mergeCell ref="AQ25:AU26"/>
    <mergeCell ref="AV25:AV26"/>
    <mergeCell ref="AV27:AV28"/>
    <mergeCell ref="AW27:AW28"/>
    <mergeCell ref="A31:A32"/>
    <mergeCell ref="B31:C32"/>
    <mergeCell ref="D31:E32"/>
    <mergeCell ref="F31:H32"/>
    <mergeCell ref="J31:M32"/>
    <mergeCell ref="N31:V32"/>
    <mergeCell ref="W31:W32"/>
    <mergeCell ref="X31:X32"/>
    <mergeCell ref="AC27:AG28"/>
    <mergeCell ref="AH27:AI28"/>
    <mergeCell ref="AJ27:AJ28"/>
    <mergeCell ref="AN27:AN28"/>
    <mergeCell ref="AO27:AP28"/>
    <mergeCell ref="AQ27:AU28"/>
    <mergeCell ref="P27:Q28"/>
    <mergeCell ref="R27:V28"/>
    <mergeCell ref="W27:W28"/>
    <mergeCell ref="X27:X28"/>
    <mergeCell ref="Z27:Z28"/>
    <mergeCell ref="AA27:AB28"/>
    <mergeCell ref="A27:A28"/>
    <mergeCell ref="B27:C28"/>
    <mergeCell ref="AV31:AV32"/>
    <mergeCell ref="AW31:AW32"/>
    <mergeCell ref="A33:A34"/>
    <mergeCell ref="B33:C34"/>
    <mergeCell ref="D33:H34"/>
    <mergeCell ref="I33:J34"/>
    <mergeCell ref="K33:K34"/>
    <mergeCell ref="O33:O34"/>
    <mergeCell ref="P33:Q34"/>
    <mergeCell ref="R33:V34"/>
    <mergeCell ref="Z31:Z32"/>
    <mergeCell ref="AA31:AB32"/>
    <mergeCell ref="AC31:AD32"/>
    <mergeCell ref="AE31:AG32"/>
    <mergeCell ref="AI31:AL32"/>
    <mergeCell ref="AM31:AU32"/>
    <mergeCell ref="AJ33:AJ34"/>
    <mergeCell ref="AN33:AN34"/>
    <mergeCell ref="AO33:AP34"/>
    <mergeCell ref="AQ33:AU34"/>
    <mergeCell ref="AV33:AV34"/>
    <mergeCell ref="AW33:AW34"/>
    <mergeCell ref="W33:W34"/>
    <mergeCell ref="X33:X34"/>
    <mergeCell ref="Z33:Z34"/>
    <mergeCell ref="AA33:AB34"/>
    <mergeCell ref="AC33:AG34"/>
    <mergeCell ref="AH33:AI34"/>
    <mergeCell ref="A37:A38"/>
    <mergeCell ref="B37:C38"/>
    <mergeCell ref="D37:H38"/>
    <mergeCell ref="I37:J38"/>
    <mergeCell ref="K37:K38"/>
    <mergeCell ref="O37:O38"/>
    <mergeCell ref="P37:Q38"/>
    <mergeCell ref="R37:V38"/>
    <mergeCell ref="AC35:AG36"/>
    <mergeCell ref="P35:Q36"/>
    <mergeCell ref="R35:V36"/>
    <mergeCell ref="W35:W36"/>
    <mergeCell ref="X35:X36"/>
    <mergeCell ref="Z35:Z36"/>
    <mergeCell ref="AA35:AB36"/>
    <mergeCell ref="A35:A36"/>
    <mergeCell ref="B35:C36"/>
    <mergeCell ref="D35:H36"/>
    <mergeCell ref="I35:J36"/>
    <mergeCell ref="K35:K36"/>
    <mergeCell ref="O35:O36"/>
    <mergeCell ref="AW37:AW38"/>
    <mergeCell ref="W37:W38"/>
    <mergeCell ref="X37:X38"/>
    <mergeCell ref="Z37:Z38"/>
    <mergeCell ref="AA37:AB38"/>
    <mergeCell ref="AC37:AG38"/>
    <mergeCell ref="AH37:AI38"/>
    <mergeCell ref="AV35:AV36"/>
    <mergeCell ref="AW35:AW36"/>
    <mergeCell ref="AH35:AI36"/>
    <mergeCell ref="AJ35:AJ36"/>
    <mergeCell ref="AN35:AN36"/>
    <mergeCell ref="AO35:AP36"/>
    <mergeCell ref="AQ35:AU36"/>
    <mergeCell ref="D39:H40"/>
    <mergeCell ref="I39:J40"/>
    <mergeCell ref="K39:K40"/>
    <mergeCell ref="O39:O40"/>
    <mergeCell ref="AJ37:AJ38"/>
    <mergeCell ref="AN37:AN38"/>
    <mergeCell ref="AO37:AP38"/>
    <mergeCell ref="AQ37:AU38"/>
    <mergeCell ref="AV37:AV38"/>
    <mergeCell ref="AV39:AV40"/>
    <mergeCell ref="AW39:AW40"/>
    <mergeCell ref="A41:A42"/>
    <mergeCell ref="B41:C42"/>
    <mergeCell ref="D41:H42"/>
    <mergeCell ref="I41:J42"/>
    <mergeCell ref="K41:K42"/>
    <mergeCell ref="O41:O42"/>
    <mergeCell ref="P41:Q42"/>
    <mergeCell ref="R41:V42"/>
    <mergeCell ref="AC39:AG40"/>
    <mergeCell ref="AH39:AI40"/>
    <mergeCell ref="AJ39:AJ40"/>
    <mergeCell ref="AN39:AN40"/>
    <mergeCell ref="AO39:AP40"/>
    <mergeCell ref="AQ39:AU40"/>
    <mergeCell ref="P39:Q40"/>
    <mergeCell ref="R39:V40"/>
    <mergeCell ref="W39:W40"/>
    <mergeCell ref="X39:X40"/>
    <mergeCell ref="Z39:Z40"/>
    <mergeCell ref="AA39:AB40"/>
    <mergeCell ref="A39:A40"/>
    <mergeCell ref="B39:C40"/>
    <mergeCell ref="AJ41:AJ42"/>
    <mergeCell ref="AN41:AN42"/>
    <mergeCell ref="AO41:AP42"/>
    <mergeCell ref="AQ41:AU42"/>
    <mergeCell ref="AV41:AV42"/>
    <mergeCell ref="AW41:AW42"/>
    <mergeCell ref="W41:W42"/>
    <mergeCell ref="X41:X42"/>
    <mergeCell ref="Z41:Z42"/>
    <mergeCell ref="AA41:AB42"/>
    <mergeCell ref="AC41:AG42"/>
    <mergeCell ref="AH41:AI42"/>
  </mergeCells>
  <phoneticPr fontId="4"/>
  <pageMargins left="0.78740157480314965" right="0.78740157480314965" top="0.98425196850393704" bottom="0.98425196850393704" header="0.51181102362204722" footer="0.51181102362204722"/>
  <pageSetup paperSize="9" scale="94" orientation="portrait" horizontalDpi="4294967293" r:id="rId1"/>
  <headerFooter alignWithMargins="0">
    <oddHeader>&amp;C&amp;"ＭＳ Ｐゴシック,太字"&amp;16 2021Nanahocup山梨県U-12サッカー大会
（第45回関東大会山梨県予選）</oddHeader>
    <oddFooter>&amp;C&amp;12試合結果・警告退場の報告は午後4時までに下記ＦＡＸ番号へご報告ください。
4種広報部ＦＡＸ055-251-7164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15A7D-D3A0-4D31-895D-459888C0A473}">
  <sheetPr>
    <tabColor rgb="FF00FFFF"/>
  </sheetPr>
  <dimension ref="A1:AW50"/>
  <sheetViews>
    <sheetView view="pageLayout" topLeftCell="A14" zoomScaleNormal="100" workbookViewId="0">
      <selection activeCell="J17" sqref="J17:M18"/>
    </sheetView>
  </sheetViews>
  <sheetFormatPr defaultColWidth="9" defaultRowHeight="12.75" x14ac:dyDescent="0.25"/>
  <cols>
    <col min="1" max="1" width="3.1328125" style="13" customWidth="1"/>
    <col min="2" max="2" width="3" style="13" customWidth="1"/>
    <col min="3" max="3" width="8.265625" style="13" customWidth="1"/>
    <col min="4" max="22" width="3" style="13" customWidth="1"/>
    <col min="23" max="24" width="7" style="13" customWidth="1"/>
    <col min="25" max="25" width="12.59765625" style="200" customWidth="1"/>
    <col min="26" max="26" width="3.1328125" style="13" customWidth="1"/>
    <col min="27" max="27" width="3" style="13" customWidth="1"/>
    <col min="28" max="28" width="8.265625" style="13" customWidth="1"/>
    <col min="29" max="47" width="2.46484375" style="13" customWidth="1"/>
    <col min="48" max="48" width="5.59765625" style="13" customWidth="1"/>
    <col min="49" max="49" width="5.265625" style="13" customWidth="1"/>
    <col min="50" max="16384" width="9" style="13"/>
  </cols>
  <sheetData>
    <row r="1" spans="1:49" ht="34.5" customHeight="1" x14ac:dyDescent="0.25">
      <c r="A1" s="236" t="s">
        <v>183</v>
      </c>
      <c r="B1" s="236"/>
      <c r="C1" s="237" t="s">
        <v>10</v>
      </c>
      <c r="D1" s="237"/>
      <c r="E1" s="237"/>
      <c r="F1" s="32"/>
      <c r="G1" s="32"/>
      <c r="H1" s="32"/>
      <c r="I1" s="32"/>
      <c r="J1" s="32"/>
      <c r="K1" s="32"/>
      <c r="L1" s="32"/>
      <c r="M1" s="32"/>
      <c r="N1" s="32"/>
      <c r="O1" s="32"/>
      <c r="P1" s="2"/>
      <c r="Q1" s="2"/>
      <c r="R1" s="2"/>
      <c r="S1" s="2"/>
      <c r="T1" s="2"/>
      <c r="U1" s="2"/>
      <c r="V1" s="2"/>
      <c r="W1" s="2"/>
      <c r="X1" s="2"/>
      <c r="Z1" s="236" t="s">
        <v>183</v>
      </c>
      <c r="AA1" s="236"/>
      <c r="AB1" s="237" t="s">
        <v>10</v>
      </c>
      <c r="AC1" s="237"/>
      <c r="AD1" s="237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2"/>
      <c r="AP1" s="2"/>
      <c r="AQ1" s="2"/>
      <c r="AR1" s="2"/>
      <c r="AS1" s="2"/>
      <c r="AT1" s="2"/>
      <c r="AU1" s="2"/>
      <c r="AV1" s="2"/>
      <c r="AW1" s="2"/>
    </row>
    <row r="2" spans="1:49" ht="17.100000000000001" customHeight="1" x14ac:dyDescent="0.25">
      <c r="A2" s="33"/>
      <c r="B2" s="238" t="str">
        <f>A1</f>
        <v>E</v>
      </c>
      <c r="C2" s="239"/>
      <c r="D2" s="242" t="str">
        <f>B4</f>
        <v>FCアルピーノ</v>
      </c>
      <c r="E2" s="243"/>
      <c r="F2" s="244"/>
      <c r="G2" s="242" t="str">
        <f>B6</f>
        <v>FCグリュック</v>
      </c>
      <c r="H2" s="243"/>
      <c r="I2" s="244"/>
      <c r="J2" s="242" t="str">
        <f>B8</f>
        <v>エアフォルク山梨</v>
      </c>
      <c r="K2" s="243"/>
      <c r="L2" s="244"/>
      <c r="M2" s="242" t="str">
        <f>B10</f>
        <v>甲府相川JFC</v>
      </c>
      <c r="N2" s="243"/>
      <c r="O2" s="244"/>
      <c r="P2" s="248" t="s">
        <v>12</v>
      </c>
      <c r="Q2" s="248"/>
      <c r="R2" s="248"/>
      <c r="S2" s="249" t="s">
        <v>13</v>
      </c>
      <c r="T2" s="249"/>
      <c r="U2" s="249" t="s">
        <v>21</v>
      </c>
      <c r="V2" s="249"/>
      <c r="W2" s="34" t="s">
        <v>22</v>
      </c>
      <c r="X2" s="251" t="s">
        <v>11</v>
      </c>
      <c r="Y2" s="18"/>
      <c r="Z2" s="33"/>
      <c r="AA2" s="252" t="str">
        <f>Z1</f>
        <v>E</v>
      </c>
      <c r="AB2" s="239"/>
      <c r="AC2" s="242" t="str">
        <f>AA4</f>
        <v>FCアルピーノ</v>
      </c>
      <c r="AD2" s="243"/>
      <c r="AE2" s="244"/>
      <c r="AF2" s="242" t="str">
        <f>AA6</f>
        <v>FCグリュック</v>
      </c>
      <c r="AG2" s="243"/>
      <c r="AH2" s="244"/>
      <c r="AI2" s="242" t="str">
        <f>AA8</f>
        <v>エアフォルク山梨</v>
      </c>
      <c r="AJ2" s="243"/>
      <c r="AK2" s="244"/>
      <c r="AL2" s="242" t="str">
        <f>AA10</f>
        <v>甲府相川JFC</v>
      </c>
      <c r="AM2" s="243"/>
      <c r="AN2" s="244"/>
      <c r="AO2" s="248" t="s">
        <v>12</v>
      </c>
      <c r="AP2" s="248"/>
      <c r="AQ2" s="248"/>
      <c r="AR2" s="249" t="s">
        <v>13</v>
      </c>
      <c r="AS2" s="249"/>
      <c r="AT2" s="249" t="s">
        <v>21</v>
      </c>
      <c r="AU2" s="249"/>
      <c r="AV2" s="34" t="s">
        <v>22</v>
      </c>
      <c r="AW2" s="250" t="s">
        <v>11</v>
      </c>
    </row>
    <row r="3" spans="1:49" ht="17.100000000000001" customHeight="1" x14ac:dyDescent="0.25">
      <c r="A3" s="35"/>
      <c r="B3" s="240"/>
      <c r="C3" s="241"/>
      <c r="D3" s="245"/>
      <c r="E3" s="246"/>
      <c r="F3" s="247"/>
      <c r="G3" s="245"/>
      <c r="H3" s="246"/>
      <c r="I3" s="247"/>
      <c r="J3" s="245"/>
      <c r="K3" s="246"/>
      <c r="L3" s="247"/>
      <c r="M3" s="245"/>
      <c r="N3" s="246"/>
      <c r="O3" s="247"/>
      <c r="P3" s="248"/>
      <c r="Q3" s="248"/>
      <c r="R3" s="248"/>
      <c r="S3" s="249"/>
      <c r="T3" s="249"/>
      <c r="U3" s="249"/>
      <c r="V3" s="249"/>
      <c r="W3" s="36" t="s">
        <v>23</v>
      </c>
      <c r="X3" s="251"/>
      <c r="Y3" s="18"/>
      <c r="Z3" s="35"/>
      <c r="AA3" s="253"/>
      <c r="AB3" s="241"/>
      <c r="AC3" s="245"/>
      <c r="AD3" s="246"/>
      <c r="AE3" s="247"/>
      <c r="AF3" s="245"/>
      <c r="AG3" s="246"/>
      <c r="AH3" s="247"/>
      <c r="AI3" s="245"/>
      <c r="AJ3" s="246"/>
      <c r="AK3" s="247"/>
      <c r="AL3" s="245"/>
      <c r="AM3" s="246"/>
      <c r="AN3" s="247"/>
      <c r="AO3" s="248"/>
      <c r="AP3" s="248"/>
      <c r="AQ3" s="248"/>
      <c r="AR3" s="249"/>
      <c r="AS3" s="249"/>
      <c r="AT3" s="249"/>
      <c r="AU3" s="249"/>
      <c r="AV3" s="36" t="s">
        <v>23</v>
      </c>
      <c r="AW3" s="250"/>
    </row>
    <row r="4" spans="1:49" ht="17.100000000000001" customHeight="1" x14ac:dyDescent="0.25">
      <c r="A4" s="273">
        <v>1</v>
      </c>
      <c r="B4" s="263" t="s">
        <v>202</v>
      </c>
      <c r="C4" s="264"/>
      <c r="D4" s="267"/>
      <c r="E4" s="268"/>
      <c r="F4" s="269"/>
      <c r="G4" s="189">
        <f>I21</f>
        <v>9</v>
      </c>
      <c r="H4" s="198" t="s">
        <v>16</v>
      </c>
      <c r="I4" s="198">
        <f>P21</f>
        <v>0</v>
      </c>
      <c r="J4" s="189">
        <f>I25</f>
        <v>3</v>
      </c>
      <c r="K4" s="198" t="s">
        <v>14</v>
      </c>
      <c r="L4" s="199">
        <f>P25</f>
        <v>3</v>
      </c>
      <c r="M4" s="198" t="str">
        <f>I35</f>
        <v/>
      </c>
      <c r="N4" s="198" t="s">
        <v>16</v>
      </c>
      <c r="O4" s="198" t="str">
        <f>P35</f>
        <v/>
      </c>
      <c r="P4" s="249"/>
      <c r="Q4" s="249"/>
      <c r="R4" s="249"/>
      <c r="S4" s="249"/>
      <c r="T4" s="249"/>
      <c r="U4" s="249"/>
      <c r="V4" s="249"/>
      <c r="W4" s="256"/>
      <c r="X4" s="254"/>
      <c r="Y4" s="255">
        <f>10000*P4+100*W4+S4</f>
        <v>0</v>
      </c>
      <c r="Z4" s="261">
        <v>1</v>
      </c>
      <c r="AA4" s="263" t="str">
        <f>B4</f>
        <v>FCアルピーノ</v>
      </c>
      <c r="AB4" s="264"/>
      <c r="AC4" s="267"/>
      <c r="AD4" s="268"/>
      <c r="AE4" s="269"/>
      <c r="AF4" s="189">
        <f>AE6</f>
        <v>0</v>
      </c>
      <c r="AG4" s="198" t="s">
        <v>16</v>
      </c>
      <c r="AH4" s="198">
        <f>AC6</f>
        <v>0</v>
      </c>
      <c r="AI4" s="189">
        <f>AE8</f>
        <v>0</v>
      </c>
      <c r="AJ4" s="198" t="s">
        <v>14</v>
      </c>
      <c r="AK4" s="199">
        <f>AC8</f>
        <v>0</v>
      </c>
      <c r="AL4" s="198">
        <f>AE10</f>
        <v>0</v>
      </c>
      <c r="AM4" s="198" t="s">
        <v>16</v>
      </c>
      <c r="AN4" s="198">
        <f>AC10</f>
        <v>0</v>
      </c>
      <c r="AO4" s="249">
        <f>(COUNTIF(AC5:AN5,"○")*3)+(COUNTIF(AC5:AN5,"△")*1)</f>
        <v>3</v>
      </c>
      <c r="AP4" s="249"/>
      <c r="AQ4" s="249"/>
      <c r="AR4" s="249">
        <f>SUM(AE4:AE11)</f>
        <v>0</v>
      </c>
      <c r="AS4" s="249"/>
      <c r="AT4" s="249">
        <f>SUM(AC4:AC11)</f>
        <v>0</v>
      </c>
      <c r="AU4" s="249"/>
      <c r="AV4" s="256">
        <f>AR4-AT4</f>
        <v>0</v>
      </c>
      <c r="AW4" s="250"/>
    </row>
    <row r="5" spans="1:49" ht="17.100000000000001" customHeight="1" x14ac:dyDescent="0.25">
      <c r="A5" s="258"/>
      <c r="B5" s="265"/>
      <c r="C5" s="266"/>
      <c r="D5" s="270"/>
      <c r="E5" s="271"/>
      <c r="F5" s="272"/>
      <c r="G5" s="258" t="str">
        <f>IF(G4="","",IF(G4-I4&gt;0,"○",IF(G4-I4=0,"△","●")))</f>
        <v>○</v>
      </c>
      <c r="H5" s="259"/>
      <c r="I5" s="260"/>
      <c r="J5" s="258" t="str">
        <f>IF(J4="","",IF(J4-L4&gt;0,"○",IF(J4-L4=0,"△","●")))</f>
        <v>△</v>
      </c>
      <c r="K5" s="259"/>
      <c r="L5" s="260"/>
      <c r="M5" s="258" t="str">
        <f>IF(M4="","",IF(M4-O4&gt;0,"○",IF(M4-O4=0,"△","●")))</f>
        <v/>
      </c>
      <c r="N5" s="259"/>
      <c r="O5" s="260"/>
      <c r="P5" s="249"/>
      <c r="Q5" s="249"/>
      <c r="R5" s="249"/>
      <c r="S5" s="249"/>
      <c r="T5" s="249"/>
      <c r="U5" s="249"/>
      <c r="V5" s="249"/>
      <c r="W5" s="257"/>
      <c r="X5" s="254"/>
      <c r="Y5" s="255"/>
      <c r="Z5" s="262"/>
      <c r="AA5" s="265"/>
      <c r="AB5" s="266"/>
      <c r="AC5" s="270"/>
      <c r="AD5" s="271"/>
      <c r="AE5" s="272"/>
      <c r="AF5" s="258" t="str">
        <f>IF(AF4="","",IF(AF4-AH4&gt;0,"○",IF(AF4-AH4=0,"△","●")))</f>
        <v>△</v>
      </c>
      <c r="AG5" s="259"/>
      <c r="AH5" s="260"/>
      <c r="AI5" s="258" t="str">
        <f>IF(AI4="","",IF(AI4-AK4&gt;0,"○",IF(AI4-AK4=0,"△","●")))</f>
        <v>△</v>
      </c>
      <c r="AJ5" s="259"/>
      <c r="AK5" s="260"/>
      <c r="AL5" s="258" t="str">
        <f>IF(AL4="","",IF(AL4-AN4&gt;0,"○",IF(AL4-AN4=0,"△","●")))</f>
        <v>△</v>
      </c>
      <c r="AM5" s="259"/>
      <c r="AN5" s="260"/>
      <c r="AO5" s="249"/>
      <c r="AP5" s="249"/>
      <c r="AQ5" s="249"/>
      <c r="AR5" s="249"/>
      <c r="AS5" s="249"/>
      <c r="AT5" s="249"/>
      <c r="AU5" s="249"/>
      <c r="AV5" s="257"/>
      <c r="AW5" s="250"/>
    </row>
    <row r="6" spans="1:49" ht="17.100000000000001" customHeight="1" x14ac:dyDescent="0.25">
      <c r="A6" s="277">
        <v>2</v>
      </c>
      <c r="B6" s="278" t="s">
        <v>203</v>
      </c>
      <c r="C6" s="279"/>
      <c r="D6" s="3">
        <f>IF(G5="","",I4)</f>
        <v>0</v>
      </c>
      <c r="E6" s="4" t="s">
        <v>16</v>
      </c>
      <c r="F6" s="5">
        <f>IF(G5="","",G4)</f>
        <v>9</v>
      </c>
      <c r="G6" s="267"/>
      <c r="H6" s="268"/>
      <c r="I6" s="269"/>
      <c r="J6" s="189" t="str">
        <f>I33</f>
        <v/>
      </c>
      <c r="K6" s="198" t="s">
        <v>14</v>
      </c>
      <c r="L6" s="199" t="str">
        <f>P33</f>
        <v/>
      </c>
      <c r="M6" s="198">
        <f>I23</f>
        <v>1</v>
      </c>
      <c r="N6" s="198" t="s">
        <v>14</v>
      </c>
      <c r="O6" s="198">
        <f>P23</f>
        <v>5</v>
      </c>
      <c r="P6" s="249"/>
      <c r="Q6" s="249"/>
      <c r="R6" s="249"/>
      <c r="S6" s="249"/>
      <c r="T6" s="249"/>
      <c r="U6" s="249"/>
      <c r="V6" s="249"/>
      <c r="W6" s="256"/>
      <c r="X6" s="254"/>
      <c r="Y6" s="255">
        <f>10000*P6+100*W6+S6</f>
        <v>0</v>
      </c>
      <c r="Z6" s="249">
        <v>2</v>
      </c>
      <c r="AA6" s="263" t="str">
        <f>B6</f>
        <v>FCグリュック</v>
      </c>
      <c r="AB6" s="264"/>
      <c r="AC6" s="3">
        <f>AO21</f>
        <v>0</v>
      </c>
      <c r="AD6" s="4" t="s">
        <v>16</v>
      </c>
      <c r="AE6" s="5">
        <f>AH21</f>
        <v>0</v>
      </c>
      <c r="AF6" s="267"/>
      <c r="AG6" s="268"/>
      <c r="AH6" s="269"/>
      <c r="AI6" s="189">
        <f>AH8</f>
        <v>0</v>
      </c>
      <c r="AJ6" s="198" t="s">
        <v>14</v>
      </c>
      <c r="AK6" s="199">
        <f>AF8</f>
        <v>0</v>
      </c>
      <c r="AL6" s="198">
        <f>AH10</f>
        <v>0</v>
      </c>
      <c r="AM6" s="198" t="s">
        <v>14</v>
      </c>
      <c r="AN6" s="198">
        <f>AF10</f>
        <v>0</v>
      </c>
      <c r="AO6" s="249">
        <f t="shared" ref="AO6" si="0">(COUNTIF(AC7:AN7,"○")*3)+(COUNTIF(AC7:AN7,"△")*1)</f>
        <v>3</v>
      </c>
      <c r="AP6" s="249"/>
      <c r="AQ6" s="249"/>
      <c r="AR6" s="249">
        <f>SUM(AH4:AH11)</f>
        <v>0</v>
      </c>
      <c r="AS6" s="249"/>
      <c r="AT6" s="249">
        <f>SUM(AF4:AF11)</f>
        <v>0</v>
      </c>
      <c r="AU6" s="249"/>
      <c r="AV6" s="256">
        <f t="shared" ref="AV6" si="1">AR6-AT6</f>
        <v>0</v>
      </c>
      <c r="AW6" s="250"/>
    </row>
    <row r="7" spans="1:49" ht="17.100000000000001" customHeight="1" x14ac:dyDescent="0.25">
      <c r="A7" s="277"/>
      <c r="B7" s="280"/>
      <c r="C7" s="281"/>
      <c r="D7" s="274" t="str">
        <f>IF(D6="","",IF(D6-F6&gt;0,"○",IF(D6-F6=0,"△","●")))</f>
        <v>●</v>
      </c>
      <c r="E7" s="275"/>
      <c r="F7" s="276"/>
      <c r="G7" s="270"/>
      <c r="H7" s="271"/>
      <c r="I7" s="272"/>
      <c r="J7" s="258" t="str">
        <f>IF(J6="","",IF(J6-L6&gt;0,"○",IF(J6-L6=0,"△","●")))</f>
        <v/>
      </c>
      <c r="K7" s="259"/>
      <c r="L7" s="260"/>
      <c r="M7" s="258" t="str">
        <f>IF(M6="","",IF(M6-O6&gt;0,"○",IF(M6-O6=0,"△","●")))</f>
        <v>●</v>
      </c>
      <c r="N7" s="259"/>
      <c r="O7" s="260"/>
      <c r="P7" s="249"/>
      <c r="Q7" s="249"/>
      <c r="R7" s="249"/>
      <c r="S7" s="249"/>
      <c r="T7" s="249"/>
      <c r="U7" s="249"/>
      <c r="V7" s="249"/>
      <c r="W7" s="257"/>
      <c r="X7" s="254"/>
      <c r="Y7" s="255"/>
      <c r="Z7" s="249"/>
      <c r="AA7" s="265"/>
      <c r="AB7" s="266"/>
      <c r="AC7" s="274" t="str">
        <f>IF(AC6="","",IF(AC6-AE6&gt;0,"○",IF(AC6-AE6=0,"△","●")))</f>
        <v>△</v>
      </c>
      <c r="AD7" s="275"/>
      <c r="AE7" s="276"/>
      <c r="AF7" s="270"/>
      <c r="AG7" s="271"/>
      <c r="AH7" s="272"/>
      <c r="AI7" s="258" t="str">
        <f>IF(AI6="","",IF(AI6-AK6&gt;0,"○",IF(AI6-AK6=0,"△","●")))</f>
        <v>△</v>
      </c>
      <c r="AJ7" s="259"/>
      <c r="AK7" s="260"/>
      <c r="AL7" s="258" t="str">
        <f>IF(AL6="","",IF(AL6-AN6&gt;0,"○",IF(AL6-AN6=0,"△","●")))</f>
        <v>△</v>
      </c>
      <c r="AM7" s="259"/>
      <c r="AN7" s="260"/>
      <c r="AO7" s="249"/>
      <c r="AP7" s="249"/>
      <c r="AQ7" s="249"/>
      <c r="AR7" s="249"/>
      <c r="AS7" s="249"/>
      <c r="AT7" s="249"/>
      <c r="AU7" s="249"/>
      <c r="AV7" s="257"/>
      <c r="AW7" s="250"/>
    </row>
    <row r="8" spans="1:49" ht="17.100000000000001" customHeight="1" x14ac:dyDescent="0.25">
      <c r="A8" s="273">
        <v>3</v>
      </c>
      <c r="B8" s="263" t="s">
        <v>42</v>
      </c>
      <c r="C8" s="264"/>
      <c r="D8" s="3">
        <f>IF(J5="","",L4)</f>
        <v>3</v>
      </c>
      <c r="E8" s="4" t="s">
        <v>16</v>
      </c>
      <c r="F8" s="5">
        <f>IF(J5="","",J4)</f>
        <v>3</v>
      </c>
      <c r="G8" s="3" t="str">
        <f>IF(J7="","",L6)</f>
        <v/>
      </c>
      <c r="H8" s="4" t="s">
        <v>16</v>
      </c>
      <c r="I8" s="5" t="str">
        <f>IF(J7="","",J6)</f>
        <v/>
      </c>
      <c r="J8" s="267"/>
      <c r="K8" s="268"/>
      <c r="L8" s="269"/>
      <c r="M8" s="189">
        <f>I19</f>
        <v>2</v>
      </c>
      <c r="N8" s="198" t="s">
        <v>14</v>
      </c>
      <c r="O8" s="199">
        <f>P19</f>
        <v>2</v>
      </c>
      <c r="P8" s="249"/>
      <c r="Q8" s="249"/>
      <c r="R8" s="249"/>
      <c r="S8" s="249"/>
      <c r="T8" s="249"/>
      <c r="U8" s="249"/>
      <c r="V8" s="249"/>
      <c r="W8" s="256"/>
      <c r="X8" s="254"/>
      <c r="Y8" s="255">
        <f>10000*P8+100*W8+S8</f>
        <v>0</v>
      </c>
      <c r="Z8" s="261">
        <v>3</v>
      </c>
      <c r="AA8" s="263" t="str">
        <f>B8</f>
        <v>エアフォルク山梨</v>
      </c>
      <c r="AB8" s="264"/>
      <c r="AC8" s="3">
        <f>AO25</f>
        <v>0</v>
      </c>
      <c r="AD8" s="4" t="s">
        <v>16</v>
      </c>
      <c r="AE8" s="5">
        <f>AH25</f>
        <v>0</v>
      </c>
      <c r="AF8" s="4">
        <f>AO33</f>
        <v>0</v>
      </c>
      <c r="AG8" s="4" t="s">
        <v>16</v>
      </c>
      <c r="AH8" s="5">
        <f>AH33</f>
        <v>0</v>
      </c>
      <c r="AI8" s="267"/>
      <c r="AJ8" s="268"/>
      <c r="AK8" s="269"/>
      <c r="AL8" s="189">
        <f>AK10</f>
        <v>0</v>
      </c>
      <c r="AM8" s="198" t="s">
        <v>14</v>
      </c>
      <c r="AN8" s="199">
        <f>AI10</f>
        <v>0</v>
      </c>
      <c r="AO8" s="249">
        <f t="shared" ref="AO8" si="2">(COUNTIF(AC9:AN9,"○")*3)+(COUNTIF(AC9:AN9,"△")*1)</f>
        <v>3</v>
      </c>
      <c r="AP8" s="249"/>
      <c r="AQ8" s="249"/>
      <c r="AR8" s="249">
        <f>SUM(AK4:AK11)</f>
        <v>0</v>
      </c>
      <c r="AS8" s="249"/>
      <c r="AT8" s="249">
        <f>SUM(AI4:AI11)</f>
        <v>0</v>
      </c>
      <c r="AU8" s="249"/>
      <c r="AV8" s="256">
        <f t="shared" ref="AV8" si="3">AR8-AT8</f>
        <v>0</v>
      </c>
      <c r="AW8" s="250"/>
    </row>
    <row r="9" spans="1:49" ht="17.100000000000001" customHeight="1" x14ac:dyDescent="0.25">
      <c r="A9" s="258"/>
      <c r="B9" s="265"/>
      <c r="C9" s="266"/>
      <c r="D9" s="274" t="str">
        <f>IF(D8="","",IF(D8-F8&gt;0,"○",IF(D8-F8=0,"△","●")))</f>
        <v>△</v>
      </c>
      <c r="E9" s="275"/>
      <c r="F9" s="276"/>
      <c r="G9" s="274" t="str">
        <f>IF(G8="","",IF(G8-I8&gt;0,"○",IF(G8-I8=0,"△","●")))</f>
        <v/>
      </c>
      <c r="H9" s="275"/>
      <c r="I9" s="276"/>
      <c r="J9" s="270"/>
      <c r="K9" s="271"/>
      <c r="L9" s="272"/>
      <c r="M9" s="258" t="str">
        <f>IF(M8="","",IF(M8-O8&gt;0,"○",IF(M8-O8=0,"△","●")))</f>
        <v>△</v>
      </c>
      <c r="N9" s="259"/>
      <c r="O9" s="260"/>
      <c r="P9" s="249"/>
      <c r="Q9" s="249"/>
      <c r="R9" s="249"/>
      <c r="S9" s="249"/>
      <c r="T9" s="249"/>
      <c r="U9" s="249"/>
      <c r="V9" s="249"/>
      <c r="W9" s="257"/>
      <c r="X9" s="254"/>
      <c r="Y9" s="255"/>
      <c r="Z9" s="262"/>
      <c r="AA9" s="265"/>
      <c r="AB9" s="266"/>
      <c r="AC9" s="274" t="str">
        <f>IF(AC8="","",IF(AC8-AE8&gt;0,"○",IF(AC8-AE8=0,"△","●")))</f>
        <v>△</v>
      </c>
      <c r="AD9" s="275"/>
      <c r="AE9" s="276"/>
      <c r="AF9" s="274" t="str">
        <f>IF(AF8="","",IF(AF8-AH8&gt;0,"○",IF(AF8-AH8=0,"△","●")))</f>
        <v>△</v>
      </c>
      <c r="AG9" s="275"/>
      <c r="AH9" s="276"/>
      <c r="AI9" s="270"/>
      <c r="AJ9" s="271"/>
      <c r="AK9" s="272"/>
      <c r="AL9" s="258" t="str">
        <f>IF(AL8="","",IF(AL8-AN8&gt;0,"○",IF(AL8-AN8=0,"△","●")))</f>
        <v>△</v>
      </c>
      <c r="AM9" s="259"/>
      <c r="AN9" s="260"/>
      <c r="AO9" s="249"/>
      <c r="AP9" s="249"/>
      <c r="AQ9" s="249"/>
      <c r="AR9" s="249"/>
      <c r="AS9" s="249"/>
      <c r="AT9" s="249"/>
      <c r="AU9" s="249"/>
      <c r="AV9" s="257"/>
      <c r="AW9" s="250"/>
    </row>
    <row r="10" spans="1:49" ht="17.100000000000001" customHeight="1" x14ac:dyDescent="0.25">
      <c r="A10" s="277">
        <v>4</v>
      </c>
      <c r="B10" s="263" t="s">
        <v>204</v>
      </c>
      <c r="C10" s="264"/>
      <c r="D10" s="3" t="str">
        <f>IF(M5="","",O4)</f>
        <v/>
      </c>
      <c r="E10" s="4" t="s">
        <v>16</v>
      </c>
      <c r="F10" s="5" t="str">
        <f>IF(M5="","",M4)</f>
        <v/>
      </c>
      <c r="G10" s="3">
        <f>IF(M7="","",O6)</f>
        <v>5</v>
      </c>
      <c r="H10" s="4" t="s">
        <v>16</v>
      </c>
      <c r="I10" s="5">
        <f>IF(M7="","",M6)</f>
        <v>1</v>
      </c>
      <c r="J10" s="3">
        <f>IF(M9="","",O8)</f>
        <v>2</v>
      </c>
      <c r="K10" s="4" t="s">
        <v>16</v>
      </c>
      <c r="L10" s="5">
        <f>IF(M9="","",M8)</f>
        <v>2</v>
      </c>
      <c r="M10" s="267"/>
      <c r="N10" s="268"/>
      <c r="O10" s="269"/>
      <c r="P10" s="249"/>
      <c r="Q10" s="249"/>
      <c r="R10" s="249"/>
      <c r="S10" s="249"/>
      <c r="T10" s="249"/>
      <c r="U10" s="249"/>
      <c r="V10" s="249"/>
      <c r="W10" s="256"/>
      <c r="X10" s="254"/>
      <c r="Y10" s="255">
        <f>10000*P10+100*W10+S10</f>
        <v>0</v>
      </c>
      <c r="Z10" s="249">
        <v>4</v>
      </c>
      <c r="AA10" s="263" t="str">
        <f>B10</f>
        <v>甲府相川JFC</v>
      </c>
      <c r="AB10" s="264"/>
      <c r="AC10" s="3">
        <f>AO35</f>
        <v>0</v>
      </c>
      <c r="AD10" s="4" t="s">
        <v>14</v>
      </c>
      <c r="AE10" s="5">
        <f>AH35</f>
        <v>0</v>
      </c>
      <c r="AF10" s="4">
        <f>AO23</f>
        <v>0</v>
      </c>
      <c r="AG10" s="4" t="s">
        <v>16</v>
      </c>
      <c r="AH10" s="4">
        <f>AH23</f>
        <v>0</v>
      </c>
      <c r="AI10" s="3">
        <f>AO19</f>
        <v>0</v>
      </c>
      <c r="AJ10" s="4" t="s">
        <v>16</v>
      </c>
      <c r="AK10" s="5">
        <f>AH19</f>
        <v>0</v>
      </c>
      <c r="AL10" s="267"/>
      <c r="AM10" s="268"/>
      <c r="AN10" s="269"/>
      <c r="AO10" s="249">
        <f t="shared" ref="AO10" si="4">(COUNTIF(AC11:AN11,"○")*3)+(COUNTIF(AC11:AN11,"△")*1)</f>
        <v>3</v>
      </c>
      <c r="AP10" s="249"/>
      <c r="AQ10" s="249"/>
      <c r="AR10" s="249">
        <f>SUM(AN4:AN11)</f>
        <v>0</v>
      </c>
      <c r="AS10" s="249"/>
      <c r="AT10" s="249">
        <f>SUM(AL4:AL11)</f>
        <v>0</v>
      </c>
      <c r="AU10" s="249"/>
      <c r="AV10" s="256">
        <f t="shared" ref="AV10" si="5">AR10-AT10</f>
        <v>0</v>
      </c>
      <c r="AW10" s="250"/>
    </row>
    <row r="11" spans="1:49" ht="17.100000000000001" customHeight="1" x14ac:dyDescent="0.25">
      <c r="A11" s="277"/>
      <c r="B11" s="265"/>
      <c r="C11" s="266"/>
      <c r="D11" s="274" t="str">
        <f>IF(D10="","",IF(D10-F10&gt;0,"○",IF(D10-F10=0,"△","●")))</f>
        <v/>
      </c>
      <c r="E11" s="275"/>
      <c r="F11" s="276"/>
      <c r="G11" s="274" t="str">
        <f>IF(G10="","",IF(G10-I10&gt;0,"○",IF(G10-I10=0,"△","●")))</f>
        <v>○</v>
      </c>
      <c r="H11" s="275"/>
      <c r="I11" s="276"/>
      <c r="J11" s="274" t="str">
        <f>IF(J10="","",IF(J10-L10&gt;0,"○",IF(J10-L10=0,"△","●")))</f>
        <v>△</v>
      </c>
      <c r="K11" s="275"/>
      <c r="L11" s="276"/>
      <c r="M11" s="270"/>
      <c r="N11" s="271"/>
      <c r="O11" s="272"/>
      <c r="P11" s="249"/>
      <c r="Q11" s="249"/>
      <c r="R11" s="249"/>
      <c r="S11" s="249"/>
      <c r="T11" s="249"/>
      <c r="U11" s="249"/>
      <c r="V11" s="249"/>
      <c r="W11" s="257"/>
      <c r="X11" s="254"/>
      <c r="Y11" s="255"/>
      <c r="Z11" s="249"/>
      <c r="AA11" s="265"/>
      <c r="AB11" s="266"/>
      <c r="AC11" s="274" t="str">
        <f>IF(AC10="","",IF(AC10-AE10&gt;0,"○",IF(AC10-AE10=0,"△","●")))</f>
        <v>△</v>
      </c>
      <c r="AD11" s="275"/>
      <c r="AE11" s="276"/>
      <c r="AF11" s="274" t="str">
        <f>IF(AF10="","",IF(AF10-AH10&gt;0,"○",IF(AF10-AH10=0,"△","●")))</f>
        <v>△</v>
      </c>
      <c r="AG11" s="275"/>
      <c r="AH11" s="276"/>
      <c r="AI11" s="274" t="str">
        <f>IF(AI10="","",IF(AI10-AK10&gt;0,"○",IF(AI10-AK10=0,"△","●")))</f>
        <v>△</v>
      </c>
      <c r="AJ11" s="275"/>
      <c r="AK11" s="276"/>
      <c r="AL11" s="270"/>
      <c r="AM11" s="271"/>
      <c r="AN11" s="272"/>
      <c r="AO11" s="249"/>
      <c r="AP11" s="249"/>
      <c r="AQ11" s="249"/>
      <c r="AR11" s="249"/>
      <c r="AS11" s="249"/>
      <c r="AT11" s="249"/>
      <c r="AU11" s="249"/>
      <c r="AV11" s="257"/>
      <c r="AW11" s="250"/>
    </row>
    <row r="12" spans="1:49" ht="17.100000000000001" customHeight="1" x14ac:dyDescent="0.25">
      <c r="A12" s="28"/>
      <c r="B12" s="50"/>
      <c r="C12" s="50"/>
      <c r="D12" s="204"/>
      <c r="E12" s="204"/>
      <c r="F12" s="204"/>
      <c r="G12" s="204"/>
      <c r="H12" s="204"/>
      <c r="I12" s="204"/>
      <c r="J12" s="204"/>
      <c r="K12" s="204"/>
      <c r="L12" s="204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97"/>
      <c r="X12" s="205"/>
      <c r="Y12" s="188"/>
      <c r="Z12" s="28"/>
      <c r="AA12" s="50"/>
      <c r="AB12" s="50"/>
      <c r="AC12" s="204"/>
      <c r="AD12" s="204"/>
      <c r="AE12" s="204"/>
      <c r="AF12" s="204"/>
      <c r="AG12" s="204"/>
      <c r="AH12" s="204"/>
      <c r="AI12" s="204"/>
      <c r="AJ12" s="204"/>
      <c r="AK12" s="204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197"/>
      <c r="AW12" s="18"/>
    </row>
    <row r="13" spans="1:49" ht="17.100000000000001" customHeight="1" thickBot="1" x14ac:dyDescent="0.3">
      <c r="A13" s="28"/>
      <c r="B13" s="227" t="s">
        <v>176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8"/>
      <c r="W13" s="197"/>
      <c r="X13" s="205"/>
      <c r="Y13" s="188"/>
      <c r="Z13" s="28"/>
      <c r="AA13" s="50"/>
      <c r="AB13" s="50"/>
      <c r="AC13" s="204"/>
      <c r="AD13" s="204"/>
      <c r="AE13" s="204"/>
      <c r="AF13" s="204"/>
      <c r="AG13" s="204"/>
      <c r="AH13" s="204"/>
      <c r="AI13" s="204"/>
      <c r="AJ13" s="204"/>
      <c r="AK13" s="204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197"/>
      <c r="AW13" s="18"/>
    </row>
    <row r="14" spans="1:49" ht="27" customHeight="1" x14ac:dyDescent="0.25">
      <c r="A14" s="200"/>
      <c r="B14" s="228" t="s">
        <v>174</v>
      </c>
      <c r="C14" s="229"/>
      <c r="D14" s="232"/>
      <c r="E14" s="232"/>
      <c r="F14" s="232" t="str">
        <f>B4</f>
        <v>FCアルピーノ</v>
      </c>
      <c r="G14" s="232"/>
      <c r="H14" s="232"/>
      <c r="I14" s="232"/>
      <c r="J14" s="232"/>
      <c r="K14" s="232"/>
      <c r="L14" s="232" t="str">
        <f>B6</f>
        <v>FCグリュック</v>
      </c>
      <c r="M14" s="232"/>
      <c r="N14" s="232"/>
      <c r="O14" s="232"/>
      <c r="P14" s="232"/>
      <c r="Q14" s="232"/>
      <c r="R14" s="232"/>
      <c r="S14" s="232"/>
      <c r="T14" s="232"/>
      <c r="U14" s="233"/>
      <c r="V14" s="197"/>
      <c r="W14" s="197"/>
      <c r="X14" s="18"/>
      <c r="Y14" s="18"/>
      <c r="Z14" s="200"/>
      <c r="AA14" s="200"/>
      <c r="AB14" s="200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97"/>
      <c r="AP14" s="197"/>
      <c r="AQ14" s="197"/>
      <c r="AR14" s="197"/>
      <c r="AS14" s="197"/>
      <c r="AT14" s="197"/>
      <c r="AU14" s="197"/>
      <c r="AV14" s="197"/>
      <c r="AW14" s="18"/>
    </row>
    <row r="15" spans="1:49" ht="27" customHeight="1" thickBot="1" x14ac:dyDescent="0.3">
      <c r="B15" s="230" t="s">
        <v>175</v>
      </c>
      <c r="C15" s="231"/>
      <c r="D15" s="234"/>
      <c r="E15" s="234"/>
      <c r="F15" s="234" t="str">
        <f>B8</f>
        <v>エアフォルク山梨</v>
      </c>
      <c r="G15" s="234"/>
      <c r="H15" s="234"/>
      <c r="I15" s="234"/>
      <c r="J15" s="234"/>
      <c r="K15" s="234"/>
      <c r="L15" s="234" t="str">
        <f>B10</f>
        <v>甲府相川JFC</v>
      </c>
      <c r="M15" s="234"/>
      <c r="N15" s="234"/>
      <c r="O15" s="234"/>
      <c r="P15" s="234"/>
      <c r="Q15" s="234"/>
      <c r="R15" s="234"/>
      <c r="S15" s="234"/>
      <c r="T15" s="234"/>
      <c r="U15" s="235"/>
      <c r="V15" s="197"/>
      <c r="W15" s="197"/>
      <c r="X15" s="18"/>
      <c r="Y15" s="18"/>
      <c r="AA15" s="200"/>
      <c r="AB15" s="200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97"/>
      <c r="AP15" s="197"/>
      <c r="AQ15" s="197"/>
      <c r="AR15" s="197"/>
      <c r="AS15" s="197"/>
      <c r="AT15" s="197"/>
      <c r="AU15" s="197"/>
      <c r="AV15" s="197"/>
      <c r="AW15" s="18"/>
    </row>
    <row r="16" spans="1:49" ht="17.100000000000001" customHeight="1" x14ac:dyDescent="0.25">
      <c r="B16" s="206"/>
      <c r="C16" s="207"/>
      <c r="D16" s="208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197"/>
      <c r="W16" s="197"/>
      <c r="X16" s="18"/>
      <c r="Y16" s="18"/>
      <c r="AA16" s="200"/>
      <c r="AB16" s="200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97"/>
      <c r="AP16" s="197"/>
      <c r="AQ16" s="197"/>
      <c r="AR16" s="197"/>
      <c r="AS16" s="197"/>
      <c r="AT16" s="197"/>
      <c r="AU16" s="197"/>
      <c r="AV16" s="197"/>
      <c r="AW16" s="18"/>
    </row>
    <row r="17" spans="1:49" ht="17.100000000000001" customHeight="1" x14ac:dyDescent="0.25">
      <c r="A17" s="299" t="s">
        <v>0</v>
      </c>
      <c r="B17" s="301">
        <v>44325</v>
      </c>
      <c r="C17" s="244"/>
      <c r="D17" s="300" t="str">
        <f>B2</f>
        <v>E</v>
      </c>
      <c r="E17" s="282"/>
      <c r="F17" s="282" t="s">
        <v>10</v>
      </c>
      <c r="G17" s="282"/>
      <c r="H17" s="282"/>
      <c r="I17" s="37"/>
      <c r="J17" s="282" t="s">
        <v>24</v>
      </c>
      <c r="K17" s="282"/>
      <c r="L17" s="282"/>
      <c r="M17" s="282"/>
      <c r="N17" s="282" t="s">
        <v>240</v>
      </c>
      <c r="O17" s="282"/>
      <c r="P17" s="282"/>
      <c r="Q17" s="282"/>
      <c r="R17" s="282"/>
      <c r="S17" s="282"/>
      <c r="T17" s="282"/>
      <c r="U17" s="282"/>
      <c r="V17" s="264"/>
      <c r="W17" s="284" t="s">
        <v>25</v>
      </c>
      <c r="X17" s="261" t="s">
        <v>2</v>
      </c>
      <c r="Y17" s="19"/>
      <c r="Z17" s="299" t="s">
        <v>0</v>
      </c>
      <c r="AA17" s="242" t="s">
        <v>1</v>
      </c>
      <c r="AB17" s="244"/>
      <c r="AC17" s="300" t="str">
        <f>AA2</f>
        <v>E</v>
      </c>
      <c r="AD17" s="282"/>
      <c r="AE17" s="282" t="s">
        <v>10</v>
      </c>
      <c r="AF17" s="282"/>
      <c r="AG17" s="282"/>
      <c r="AH17" s="37"/>
      <c r="AI17" s="282" t="s">
        <v>24</v>
      </c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64"/>
      <c r="AV17" s="284" t="s">
        <v>25</v>
      </c>
      <c r="AW17" s="261" t="s">
        <v>2</v>
      </c>
    </row>
    <row r="18" spans="1:49" ht="17.100000000000001" customHeight="1" x14ac:dyDescent="0.25">
      <c r="A18" s="299"/>
      <c r="B18" s="245"/>
      <c r="C18" s="247"/>
      <c r="D18" s="265"/>
      <c r="E18" s="283"/>
      <c r="F18" s="283"/>
      <c r="G18" s="283"/>
      <c r="H18" s="283"/>
      <c r="I18" s="201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66"/>
      <c r="W18" s="285"/>
      <c r="X18" s="285"/>
      <c r="Y18" s="19"/>
      <c r="Z18" s="299"/>
      <c r="AA18" s="245"/>
      <c r="AB18" s="247"/>
      <c r="AC18" s="265"/>
      <c r="AD18" s="283"/>
      <c r="AE18" s="283"/>
      <c r="AF18" s="283"/>
      <c r="AG18" s="283"/>
      <c r="AH18" s="201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66"/>
      <c r="AV18" s="285"/>
      <c r="AW18" s="285"/>
    </row>
    <row r="19" spans="1:49" ht="17.100000000000001" customHeight="1" x14ac:dyDescent="0.3">
      <c r="A19" s="286">
        <v>1</v>
      </c>
      <c r="B19" s="287">
        <v>0.4375</v>
      </c>
      <c r="C19" s="288"/>
      <c r="D19" s="291" t="str">
        <f>B8</f>
        <v>エアフォルク山梨</v>
      </c>
      <c r="E19" s="291"/>
      <c r="F19" s="291"/>
      <c r="G19" s="291"/>
      <c r="H19" s="291"/>
      <c r="I19" s="293">
        <f>IF(L19:L20="","",(L19+L20))</f>
        <v>2</v>
      </c>
      <c r="J19" s="294"/>
      <c r="K19" s="297" t="s">
        <v>17</v>
      </c>
      <c r="L19" s="190">
        <v>2</v>
      </c>
      <c r="M19" s="190" t="s">
        <v>16</v>
      </c>
      <c r="N19" s="190">
        <v>1</v>
      </c>
      <c r="O19" s="297" t="s">
        <v>18</v>
      </c>
      <c r="P19" s="303">
        <f>IF(N19:N20="","",(N19+N20))</f>
        <v>2</v>
      </c>
      <c r="Q19" s="304"/>
      <c r="R19" s="300" t="str">
        <f>B10</f>
        <v>甲府相川JFC</v>
      </c>
      <c r="S19" s="282"/>
      <c r="T19" s="282"/>
      <c r="U19" s="282"/>
      <c r="V19" s="264"/>
      <c r="W19" s="302" t="str">
        <f>B6</f>
        <v>FCグリュック</v>
      </c>
      <c r="X19" s="302" t="str">
        <f>B4</f>
        <v>FCアルピーノ</v>
      </c>
      <c r="Y19" s="19"/>
      <c r="Z19" s="286">
        <v>1</v>
      </c>
      <c r="AA19" s="287">
        <f>B19</f>
        <v>0.4375</v>
      </c>
      <c r="AB19" s="288"/>
      <c r="AC19" s="307" t="str">
        <f>D19</f>
        <v>エアフォルク山梨</v>
      </c>
      <c r="AD19" s="307"/>
      <c r="AE19" s="307"/>
      <c r="AF19" s="307"/>
      <c r="AG19" s="307"/>
      <c r="AH19" s="309"/>
      <c r="AI19" s="310"/>
      <c r="AJ19" s="313" t="s">
        <v>17</v>
      </c>
      <c r="AK19" s="1"/>
      <c r="AL19" s="7" t="s">
        <v>16</v>
      </c>
      <c r="AM19" s="1"/>
      <c r="AN19" s="315" t="s">
        <v>18</v>
      </c>
      <c r="AO19" s="300"/>
      <c r="AP19" s="264"/>
      <c r="AQ19" s="307" t="str">
        <f>R19</f>
        <v>甲府相川JFC</v>
      </c>
      <c r="AR19" s="307"/>
      <c r="AS19" s="307"/>
      <c r="AT19" s="307"/>
      <c r="AU19" s="307"/>
      <c r="AV19" s="302" t="str">
        <f>W19</f>
        <v>FCグリュック</v>
      </c>
      <c r="AW19" s="302" t="str">
        <f>X19</f>
        <v>FCアルピーノ</v>
      </c>
    </row>
    <row r="20" spans="1:49" ht="17.100000000000001" customHeight="1" x14ac:dyDescent="0.3">
      <c r="A20" s="286"/>
      <c r="B20" s="289"/>
      <c r="C20" s="290"/>
      <c r="D20" s="292"/>
      <c r="E20" s="292"/>
      <c r="F20" s="292"/>
      <c r="G20" s="292"/>
      <c r="H20" s="292"/>
      <c r="I20" s="295"/>
      <c r="J20" s="296"/>
      <c r="K20" s="298"/>
      <c r="L20" s="191">
        <v>0</v>
      </c>
      <c r="M20" s="191" t="s">
        <v>16</v>
      </c>
      <c r="N20" s="191">
        <v>1</v>
      </c>
      <c r="O20" s="298"/>
      <c r="P20" s="305"/>
      <c r="Q20" s="306"/>
      <c r="R20" s="265"/>
      <c r="S20" s="283"/>
      <c r="T20" s="283"/>
      <c r="U20" s="283"/>
      <c r="V20" s="266"/>
      <c r="W20" s="285"/>
      <c r="X20" s="285"/>
      <c r="Y20" s="19"/>
      <c r="Z20" s="286"/>
      <c r="AA20" s="289"/>
      <c r="AB20" s="290"/>
      <c r="AC20" s="308"/>
      <c r="AD20" s="308"/>
      <c r="AE20" s="308"/>
      <c r="AF20" s="308"/>
      <c r="AG20" s="308"/>
      <c r="AH20" s="311"/>
      <c r="AI20" s="312"/>
      <c r="AJ20" s="314"/>
      <c r="AK20" s="2"/>
      <c r="AL20" s="8" t="s">
        <v>16</v>
      </c>
      <c r="AM20" s="2"/>
      <c r="AN20" s="316"/>
      <c r="AO20" s="265"/>
      <c r="AP20" s="266"/>
      <c r="AQ20" s="308"/>
      <c r="AR20" s="308"/>
      <c r="AS20" s="308"/>
      <c r="AT20" s="308"/>
      <c r="AU20" s="308"/>
      <c r="AV20" s="285"/>
      <c r="AW20" s="285"/>
    </row>
    <row r="21" spans="1:49" ht="17.100000000000001" customHeight="1" x14ac:dyDescent="0.3">
      <c r="A21" s="286">
        <v>2</v>
      </c>
      <c r="B21" s="287">
        <v>0.47916666666666669</v>
      </c>
      <c r="C21" s="288"/>
      <c r="D21" s="292" t="str">
        <f>B4</f>
        <v>FCアルピーノ</v>
      </c>
      <c r="E21" s="292"/>
      <c r="F21" s="292"/>
      <c r="G21" s="292"/>
      <c r="H21" s="292"/>
      <c r="I21" s="293">
        <f t="shared" ref="I21" si="6">IF(L21:L22="","",(L21+L22))</f>
        <v>9</v>
      </c>
      <c r="J21" s="294"/>
      <c r="K21" s="297" t="s">
        <v>17</v>
      </c>
      <c r="L21" s="190">
        <v>3</v>
      </c>
      <c r="M21" s="190" t="s">
        <v>16</v>
      </c>
      <c r="N21" s="190">
        <v>0</v>
      </c>
      <c r="O21" s="297" t="s">
        <v>18</v>
      </c>
      <c r="P21" s="303">
        <f t="shared" ref="P21" si="7">IF(N21:N22="","",(N21+N22))</f>
        <v>0</v>
      </c>
      <c r="Q21" s="304"/>
      <c r="R21" s="300" t="str">
        <f>B6</f>
        <v>FCグリュック</v>
      </c>
      <c r="S21" s="282"/>
      <c r="T21" s="282"/>
      <c r="U21" s="282"/>
      <c r="V21" s="264"/>
      <c r="W21" s="302" t="str">
        <f>B8</f>
        <v>エアフォルク山梨</v>
      </c>
      <c r="X21" s="302" t="str">
        <f>B10</f>
        <v>甲府相川JFC</v>
      </c>
      <c r="Y21" s="19"/>
      <c r="Z21" s="286">
        <v>2</v>
      </c>
      <c r="AA21" s="287">
        <f>B21</f>
        <v>0.47916666666666669</v>
      </c>
      <c r="AB21" s="288"/>
      <c r="AC21" s="307" t="str">
        <f>D21</f>
        <v>FCアルピーノ</v>
      </c>
      <c r="AD21" s="307"/>
      <c r="AE21" s="307"/>
      <c r="AF21" s="307"/>
      <c r="AG21" s="307"/>
      <c r="AH21" s="309"/>
      <c r="AI21" s="310"/>
      <c r="AJ21" s="313" t="s">
        <v>17</v>
      </c>
      <c r="AK21" s="1"/>
      <c r="AL21" s="7" t="s">
        <v>16</v>
      </c>
      <c r="AM21" s="1"/>
      <c r="AN21" s="315" t="s">
        <v>18</v>
      </c>
      <c r="AO21" s="300"/>
      <c r="AP21" s="264"/>
      <c r="AQ21" s="307" t="str">
        <f>R21</f>
        <v>FCグリュック</v>
      </c>
      <c r="AR21" s="307"/>
      <c r="AS21" s="307"/>
      <c r="AT21" s="307"/>
      <c r="AU21" s="307"/>
      <c r="AV21" s="302" t="str">
        <f>W21</f>
        <v>エアフォルク山梨</v>
      </c>
      <c r="AW21" s="302" t="str">
        <f t="shared" ref="AW21" si="8">X21</f>
        <v>甲府相川JFC</v>
      </c>
    </row>
    <row r="22" spans="1:49" ht="17.100000000000001" customHeight="1" x14ac:dyDescent="0.3">
      <c r="A22" s="286"/>
      <c r="B22" s="289"/>
      <c r="C22" s="290"/>
      <c r="D22" s="292"/>
      <c r="E22" s="292"/>
      <c r="F22" s="292"/>
      <c r="G22" s="292"/>
      <c r="H22" s="292"/>
      <c r="I22" s="295"/>
      <c r="J22" s="296"/>
      <c r="K22" s="298"/>
      <c r="L22" s="191">
        <v>6</v>
      </c>
      <c r="M22" s="191" t="s">
        <v>16</v>
      </c>
      <c r="N22" s="191">
        <v>0</v>
      </c>
      <c r="O22" s="298"/>
      <c r="P22" s="305"/>
      <c r="Q22" s="306"/>
      <c r="R22" s="265"/>
      <c r="S22" s="283"/>
      <c r="T22" s="283"/>
      <c r="U22" s="283"/>
      <c r="V22" s="266"/>
      <c r="W22" s="285"/>
      <c r="X22" s="285"/>
      <c r="Y22" s="19"/>
      <c r="Z22" s="286"/>
      <c r="AA22" s="289"/>
      <c r="AB22" s="290"/>
      <c r="AC22" s="308"/>
      <c r="AD22" s="308"/>
      <c r="AE22" s="308"/>
      <c r="AF22" s="308"/>
      <c r="AG22" s="308"/>
      <c r="AH22" s="311"/>
      <c r="AI22" s="312"/>
      <c r="AJ22" s="314"/>
      <c r="AK22" s="2"/>
      <c r="AL22" s="8" t="s">
        <v>16</v>
      </c>
      <c r="AM22" s="2"/>
      <c r="AN22" s="316"/>
      <c r="AO22" s="265"/>
      <c r="AP22" s="266"/>
      <c r="AQ22" s="308"/>
      <c r="AR22" s="308"/>
      <c r="AS22" s="308"/>
      <c r="AT22" s="308"/>
      <c r="AU22" s="308"/>
      <c r="AV22" s="285"/>
      <c r="AW22" s="285"/>
    </row>
    <row r="23" spans="1:49" ht="17.100000000000001" customHeight="1" x14ac:dyDescent="0.3">
      <c r="A23" s="286">
        <v>3</v>
      </c>
      <c r="B23" s="287">
        <v>0.52083333333333337</v>
      </c>
      <c r="C23" s="288"/>
      <c r="D23" s="292" t="str">
        <f>B6</f>
        <v>FCグリュック</v>
      </c>
      <c r="E23" s="292"/>
      <c r="F23" s="292"/>
      <c r="G23" s="292"/>
      <c r="H23" s="292"/>
      <c r="I23" s="293">
        <f t="shared" ref="I23" si="9">IF(L23:L24="","",(L23+L24))</f>
        <v>1</v>
      </c>
      <c r="J23" s="294"/>
      <c r="K23" s="297" t="s">
        <v>17</v>
      </c>
      <c r="L23" s="190">
        <v>0</v>
      </c>
      <c r="M23" s="190" t="s">
        <v>16</v>
      </c>
      <c r="N23" s="190">
        <v>4</v>
      </c>
      <c r="O23" s="297" t="s">
        <v>18</v>
      </c>
      <c r="P23" s="303">
        <f t="shared" ref="P23" si="10">IF(N23:N24="","",(N23+N24))</f>
        <v>5</v>
      </c>
      <c r="Q23" s="304"/>
      <c r="R23" s="300" t="str">
        <f>B10</f>
        <v>甲府相川JFC</v>
      </c>
      <c r="S23" s="282"/>
      <c r="T23" s="282"/>
      <c r="U23" s="282"/>
      <c r="V23" s="264"/>
      <c r="W23" s="302" t="str">
        <f>B4</f>
        <v>FCアルピーノ</v>
      </c>
      <c r="X23" s="302" t="str">
        <f>B8</f>
        <v>エアフォルク山梨</v>
      </c>
      <c r="Y23" s="19"/>
      <c r="Z23" s="286">
        <v>3</v>
      </c>
      <c r="AA23" s="287">
        <f>B23</f>
        <v>0.52083333333333337</v>
      </c>
      <c r="AB23" s="288"/>
      <c r="AC23" s="307" t="str">
        <f>D23</f>
        <v>FCグリュック</v>
      </c>
      <c r="AD23" s="307"/>
      <c r="AE23" s="307"/>
      <c r="AF23" s="307"/>
      <c r="AG23" s="307"/>
      <c r="AH23" s="309"/>
      <c r="AI23" s="310"/>
      <c r="AJ23" s="313" t="s">
        <v>17</v>
      </c>
      <c r="AK23" s="1"/>
      <c r="AL23" s="7" t="s">
        <v>16</v>
      </c>
      <c r="AM23" s="1"/>
      <c r="AN23" s="315" t="s">
        <v>18</v>
      </c>
      <c r="AO23" s="300"/>
      <c r="AP23" s="264"/>
      <c r="AQ23" s="307" t="str">
        <f>R23</f>
        <v>甲府相川JFC</v>
      </c>
      <c r="AR23" s="307"/>
      <c r="AS23" s="307"/>
      <c r="AT23" s="307"/>
      <c r="AU23" s="307"/>
      <c r="AV23" s="302" t="str">
        <f>W23</f>
        <v>FCアルピーノ</v>
      </c>
      <c r="AW23" s="302" t="str">
        <f t="shared" ref="AW23" si="11">X23</f>
        <v>エアフォルク山梨</v>
      </c>
    </row>
    <row r="24" spans="1:49" ht="17.100000000000001" customHeight="1" x14ac:dyDescent="0.3">
      <c r="A24" s="286"/>
      <c r="B24" s="289"/>
      <c r="C24" s="290"/>
      <c r="D24" s="292"/>
      <c r="E24" s="292"/>
      <c r="F24" s="292"/>
      <c r="G24" s="292"/>
      <c r="H24" s="292"/>
      <c r="I24" s="295"/>
      <c r="J24" s="296"/>
      <c r="K24" s="298"/>
      <c r="L24" s="191">
        <v>1</v>
      </c>
      <c r="M24" s="191" t="s">
        <v>16</v>
      </c>
      <c r="N24" s="191">
        <v>1</v>
      </c>
      <c r="O24" s="298"/>
      <c r="P24" s="305"/>
      <c r="Q24" s="306"/>
      <c r="R24" s="265"/>
      <c r="S24" s="283"/>
      <c r="T24" s="283"/>
      <c r="U24" s="283"/>
      <c r="V24" s="266"/>
      <c r="W24" s="285"/>
      <c r="X24" s="285"/>
      <c r="Y24" s="19"/>
      <c r="Z24" s="286"/>
      <c r="AA24" s="289"/>
      <c r="AB24" s="290"/>
      <c r="AC24" s="308"/>
      <c r="AD24" s="308"/>
      <c r="AE24" s="308"/>
      <c r="AF24" s="308"/>
      <c r="AG24" s="308"/>
      <c r="AH24" s="311"/>
      <c r="AI24" s="312"/>
      <c r="AJ24" s="314"/>
      <c r="AK24" s="2"/>
      <c r="AL24" s="8" t="s">
        <v>16</v>
      </c>
      <c r="AM24" s="2"/>
      <c r="AN24" s="316"/>
      <c r="AO24" s="265"/>
      <c r="AP24" s="266"/>
      <c r="AQ24" s="308"/>
      <c r="AR24" s="308"/>
      <c r="AS24" s="308"/>
      <c r="AT24" s="308"/>
      <c r="AU24" s="308"/>
      <c r="AV24" s="285"/>
      <c r="AW24" s="285"/>
    </row>
    <row r="25" spans="1:49" ht="17.100000000000001" customHeight="1" x14ac:dyDescent="0.3">
      <c r="A25" s="286">
        <v>4</v>
      </c>
      <c r="B25" s="287">
        <v>0.5625</v>
      </c>
      <c r="C25" s="288"/>
      <c r="D25" s="292" t="str">
        <f>B4</f>
        <v>FCアルピーノ</v>
      </c>
      <c r="E25" s="292"/>
      <c r="F25" s="292"/>
      <c r="G25" s="292"/>
      <c r="H25" s="292"/>
      <c r="I25" s="293">
        <f t="shared" ref="I25" si="12">IF(L25:L26="","",(L25+L26))</f>
        <v>3</v>
      </c>
      <c r="J25" s="294"/>
      <c r="K25" s="317" t="s">
        <v>17</v>
      </c>
      <c r="L25" s="196">
        <v>2</v>
      </c>
      <c r="M25" s="196" t="s">
        <v>16</v>
      </c>
      <c r="N25" s="196">
        <v>1</v>
      </c>
      <c r="O25" s="317" t="s">
        <v>18</v>
      </c>
      <c r="P25" s="303">
        <f t="shared" ref="P25" si="13">IF(N25:N26="","",(N25+N26))</f>
        <v>3</v>
      </c>
      <c r="Q25" s="304"/>
      <c r="R25" s="300" t="str">
        <f>B8</f>
        <v>エアフォルク山梨</v>
      </c>
      <c r="S25" s="282"/>
      <c r="T25" s="282"/>
      <c r="U25" s="282"/>
      <c r="V25" s="264"/>
      <c r="W25" s="302" t="str">
        <f>B10</f>
        <v>甲府相川JFC</v>
      </c>
      <c r="X25" s="302" t="str">
        <f>B6</f>
        <v>FCグリュック</v>
      </c>
      <c r="Y25" s="19"/>
      <c r="Z25" s="286">
        <v>4</v>
      </c>
      <c r="AA25" s="287">
        <f>B25</f>
        <v>0.5625</v>
      </c>
      <c r="AB25" s="288"/>
      <c r="AC25" s="307" t="str">
        <f>D25</f>
        <v>FCアルピーノ</v>
      </c>
      <c r="AD25" s="307"/>
      <c r="AE25" s="307"/>
      <c r="AF25" s="307"/>
      <c r="AG25" s="307"/>
      <c r="AH25" s="318"/>
      <c r="AI25" s="319"/>
      <c r="AJ25" s="320" t="s">
        <v>17</v>
      </c>
      <c r="AK25" s="200"/>
      <c r="AL25" s="9" t="s">
        <v>16</v>
      </c>
      <c r="AM25" s="200"/>
      <c r="AN25" s="321" t="s">
        <v>18</v>
      </c>
      <c r="AO25" s="300"/>
      <c r="AP25" s="264"/>
      <c r="AQ25" s="307" t="str">
        <f>R25</f>
        <v>エアフォルク山梨</v>
      </c>
      <c r="AR25" s="307"/>
      <c r="AS25" s="307"/>
      <c r="AT25" s="307"/>
      <c r="AU25" s="307"/>
      <c r="AV25" s="302" t="str">
        <f>W25</f>
        <v>甲府相川JFC</v>
      </c>
      <c r="AW25" s="302" t="str">
        <f t="shared" ref="AW25" si="14">X25</f>
        <v>FCグリュック</v>
      </c>
    </row>
    <row r="26" spans="1:49" ht="17.100000000000001" customHeight="1" x14ac:dyDescent="0.3">
      <c r="A26" s="286"/>
      <c r="B26" s="289"/>
      <c r="C26" s="290"/>
      <c r="D26" s="292"/>
      <c r="E26" s="292"/>
      <c r="F26" s="292"/>
      <c r="G26" s="292"/>
      <c r="H26" s="292"/>
      <c r="I26" s="295"/>
      <c r="J26" s="296"/>
      <c r="K26" s="298"/>
      <c r="L26" s="191">
        <v>1</v>
      </c>
      <c r="M26" s="191" t="s">
        <v>16</v>
      </c>
      <c r="N26" s="191">
        <v>2</v>
      </c>
      <c r="O26" s="298"/>
      <c r="P26" s="305"/>
      <c r="Q26" s="306"/>
      <c r="R26" s="265"/>
      <c r="S26" s="283"/>
      <c r="T26" s="283"/>
      <c r="U26" s="283"/>
      <c r="V26" s="266"/>
      <c r="W26" s="285"/>
      <c r="X26" s="285"/>
      <c r="Y26" s="19"/>
      <c r="Z26" s="286"/>
      <c r="AA26" s="289"/>
      <c r="AB26" s="290"/>
      <c r="AC26" s="308"/>
      <c r="AD26" s="308"/>
      <c r="AE26" s="308"/>
      <c r="AF26" s="308"/>
      <c r="AG26" s="308"/>
      <c r="AH26" s="311"/>
      <c r="AI26" s="312"/>
      <c r="AJ26" s="314"/>
      <c r="AK26" s="2"/>
      <c r="AL26" s="8" t="s">
        <v>16</v>
      </c>
      <c r="AM26" s="2"/>
      <c r="AN26" s="316"/>
      <c r="AO26" s="265"/>
      <c r="AP26" s="266"/>
      <c r="AQ26" s="308"/>
      <c r="AR26" s="308"/>
      <c r="AS26" s="308"/>
      <c r="AT26" s="308"/>
      <c r="AU26" s="308"/>
      <c r="AV26" s="285"/>
      <c r="AW26" s="285"/>
    </row>
    <row r="27" spans="1:49" ht="17.100000000000001" customHeight="1" x14ac:dyDescent="0.3">
      <c r="A27" s="286"/>
      <c r="B27" s="287"/>
      <c r="C27" s="288"/>
      <c r="D27" s="308"/>
      <c r="E27" s="308"/>
      <c r="F27" s="308"/>
      <c r="G27" s="308"/>
      <c r="H27" s="308"/>
      <c r="I27" s="293"/>
      <c r="J27" s="294"/>
      <c r="K27" s="297"/>
      <c r="L27" s="190"/>
      <c r="M27" s="190"/>
      <c r="N27" s="190"/>
      <c r="O27" s="297"/>
      <c r="P27" s="297"/>
      <c r="Q27" s="322"/>
      <c r="R27" s="242"/>
      <c r="S27" s="243"/>
      <c r="T27" s="243"/>
      <c r="U27" s="243"/>
      <c r="V27" s="244"/>
      <c r="W27" s="302"/>
      <c r="X27" s="302"/>
      <c r="Y27" s="19"/>
      <c r="Z27" s="286"/>
      <c r="AA27" s="287"/>
      <c r="AB27" s="288"/>
      <c r="AC27" s="308"/>
      <c r="AD27" s="308"/>
      <c r="AE27" s="308"/>
      <c r="AF27" s="308"/>
      <c r="AG27" s="308"/>
      <c r="AH27" s="309"/>
      <c r="AI27" s="310"/>
      <c r="AJ27" s="313" t="s">
        <v>17</v>
      </c>
      <c r="AK27" s="1"/>
      <c r="AL27" s="7" t="s">
        <v>16</v>
      </c>
      <c r="AM27" s="1"/>
      <c r="AN27" s="315" t="s">
        <v>18</v>
      </c>
      <c r="AO27" s="300"/>
      <c r="AP27" s="264"/>
      <c r="AQ27" s="242"/>
      <c r="AR27" s="243"/>
      <c r="AS27" s="243"/>
      <c r="AT27" s="243"/>
      <c r="AU27" s="244"/>
      <c r="AV27" s="302"/>
      <c r="AW27" s="302"/>
    </row>
    <row r="28" spans="1:49" ht="17.100000000000001" customHeight="1" x14ac:dyDescent="0.3">
      <c r="A28" s="286"/>
      <c r="B28" s="289"/>
      <c r="C28" s="290"/>
      <c r="D28" s="308"/>
      <c r="E28" s="308"/>
      <c r="F28" s="308"/>
      <c r="G28" s="308"/>
      <c r="H28" s="308"/>
      <c r="I28" s="295"/>
      <c r="J28" s="296"/>
      <c r="K28" s="298"/>
      <c r="L28" s="191"/>
      <c r="M28" s="191"/>
      <c r="N28" s="191"/>
      <c r="O28" s="298"/>
      <c r="P28" s="298"/>
      <c r="Q28" s="323"/>
      <c r="R28" s="245"/>
      <c r="S28" s="246"/>
      <c r="T28" s="246"/>
      <c r="U28" s="246"/>
      <c r="V28" s="247"/>
      <c r="W28" s="285"/>
      <c r="X28" s="285"/>
      <c r="Y28" s="19"/>
      <c r="Z28" s="286"/>
      <c r="AA28" s="289"/>
      <c r="AB28" s="290"/>
      <c r="AC28" s="308"/>
      <c r="AD28" s="308"/>
      <c r="AE28" s="308"/>
      <c r="AF28" s="308"/>
      <c r="AG28" s="308"/>
      <c r="AH28" s="311"/>
      <c r="AI28" s="312"/>
      <c r="AJ28" s="314"/>
      <c r="AK28" s="2"/>
      <c r="AL28" s="8" t="s">
        <v>16</v>
      </c>
      <c r="AM28" s="2"/>
      <c r="AN28" s="316"/>
      <c r="AO28" s="265"/>
      <c r="AP28" s="266"/>
      <c r="AQ28" s="245"/>
      <c r="AR28" s="246"/>
      <c r="AS28" s="246"/>
      <c r="AT28" s="246"/>
      <c r="AU28" s="247"/>
      <c r="AV28" s="285"/>
      <c r="AW28" s="285"/>
    </row>
    <row r="29" spans="1:49" ht="17.100000000000001" customHeight="1" x14ac:dyDescent="0.25">
      <c r="A29" s="195"/>
      <c r="B29" s="51" t="s">
        <v>40</v>
      </c>
      <c r="C29" s="20"/>
      <c r="D29" s="10"/>
      <c r="E29" s="11"/>
      <c r="F29" s="11"/>
      <c r="G29" s="11"/>
      <c r="H29" s="11"/>
      <c r="I29" s="12"/>
      <c r="K29" s="14"/>
      <c r="M29" s="15"/>
      <c r="O29" s="14"/>
      <c r="P29" s="11"/>
      <c r="Z29" s="195"/>
      <c r="AA29" s="195"/>
      <c r="AB29" s="20"/>
      <c r="AC29" s="10"/>
      <c r="AD29" s="11"/>
      <c r="AE29" s="11"/>
      <c r="AF29" s="11"/>
      <c r="AG29" s="11"/>
      <c r="AH29" s="12"/>
      <c r="AJ29" s="14"/>
      <c r="AL29" s="15"/>
      <c r="AN29" s="14"/>
      <c r="AO29" s="11"/>
    </row>
    <row r="30" spans="1:49" ht="17.100000000000001" customHeight="1" x14ac:dyDescent="0.25">
      <c r="A30" s="200"/>
      <c r="B30" s="200"/>
      <c r="Z30" s="200"/>
      <c r="AA30" s="200"/>
    </row>
    <row r="31" spans="1:49" ht="17.100000000000001" customHeight="1" x14ac:dyDescent="0.25">
      <c r="A31" s="299" t="s">
        <v>0</v>
      </c>
      <c r="B31" s="301">
        <v>44339</v>
      </c>
      <c r="C31" s="244"/>
      <c r="D31" s="300" t="str">
        <f>D17</f>
        <v>E</v>
      </c>
      <c r="E31" s="282"/>
      <c r="F31" s="282" t="s">
        <v>10</v>
      </c>
      <c r="G31" s="282"/>
      <c r="H31" s="282"/>
      <c r="I31" s="37"/>
      <c r="J31" s="282" t="s">
        <v>26</v>
      </c>
      <c r="K31" s="282"/>
      <c r="L31" s="282"/>
      <c r="M31" s="282"/>
      <c r="N31" s="282" t="s">
        <v>241</v>
      </c>
      <c r="O31" s="282"/>
      <c r="P31" s="282"/>
      <c r="Q31" s="282"/>
      <c r="R31" s="282"/>
      <c r="S31" s="282"/>
      <c r="T31" s="282"/>
      <c r="U31" s="282"/>
      <c r="V31" s="264"/>
      <c r="W31" s="284" t="s">
        <v>25</v>
      </c>
      <c r="X31" s="261" t="s">
        <v>2</v>
      </c>
      <c r="Y31" s="19"/>
      <c r="Z31" s="299" t="s">
        <v>0</v>
      </c>
      <c r="AA31" s="242" t="s">
        <v>1</v>
      </c>
      <c r="AB31" s="244"/>
      <c r="AC31" s="300" t="str">
        <f>AC17</f>
        <v>E</v>
      </c>
      <c r="AD31" s="282"/>
      <c r="AE31" s="282" t="s">
        <v>10</v>
      </c>
      <c r="AF31" s="282"/>
      <c r="AG31" s="282"/>
      <c r="AH31" s="37"/>
      <c r="AI31" s="282" t="s">
        <v>26</v>
      </c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64"/>
      <c r="AV31" s="284" t="s">
        <v>25</v>
      </c>
      <c r="AW31" s="261" t="s">
        <v>2</v>
      </c>
    </row>
    <row r="32" spans="1:49" ht="17.100000000000001" customHeight="1" x14ac:dyDescent="0.25">
      <c r="A32" s="299"/>
      <c r="B32" s="245"/>
      <c r="C32" s="247"/>
      <c r="D32" s="265"/>
      <c r="E32" s="283"/>
      <c r="F32" s="283"/>
      <c r="G32" s="283"/>
      <c r="H32" s="283"/>
      <c r="I32" s="201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66"/>
      <c r="W32" s="285"/>
      <c r="X32" s="285"/>
      <c r="Y32" s="19"/>
      <c r="Z32" s="299"/>
      <c r="AA32" s="245"/>
      <c r="AB32" s="247"/>
      <c r="AC32" s="265"/>
      <c r="AD32" s="283"/>
      <c r="AE32" s="283"/>
      <c r="AF32" s="283"/>
      <c r="AG32" s="283"/>
      <c r="AH32" s="201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66"/>
      <c r="AV32" s="285"/>
      <c r="AW32" s="285"/>
    </row>
    <row r="33" spans="1:49" ht="17.100000000000001" customHeight="1" x14ac:dyDescent="0.3">
      <c r="A33" s="286">
        <v>1</v>
      </c>
      <c r="B33" s="287">
        <v>0.41666666666666669</v>
      </c>
      <c r="C33" s="288"/>
      <c r="D33" s="291" t="str">
        <f>B6</f>
        <v>FCグリュック</v>
      </c>
      <c r="E33" s="291"/>
      <c r="F33" s="291"/>
      <c r="G33" s="291"/>
      <c r="H33" s="291"/>
      <c r="I33" s="293" t="str">
        <f t="shared" ref="I33" si="15">IF(L33:L34="","",(L33+L34))</f>
        <v/>
      </c>
      <c r="J33" s="294"/>
      <c r="K33" s="297" t="s">
        <v>17</v>
      </c>
      <c r="L33" s="190"/>
      <c r="M33" s="190" t="s">
        <v>16</v>
      </c>
      <c r="N33" s="190"/>
      <c r="O33" s="297" t="s">
        <v>18</v>
      </c>
      <c r="P33" s="303" t="str">
        <f t="shared" ref="P33" si="16">IF(N33:N34="","",(N33+N34))</f>
        <v/>
      </c>
      <c r="Q33" s="304"/>
      <c r="R33" s="300" t="str">
        <f>B8</f>
        <v>エアフォルク山梨</v>
      </c>
      <c r="S33" s="282"/>
      <c r="T33" s="282"/>
      <c r="U33" s="282"/>
      <c r="V33" s="264"/>
      <c r="W33" s="302" t="str">
        <f>B4</f>
        <v>FCアルピーノ</v>
      </c>
      <c r="X33" s="302" t="str">
        <f>B10</f>
        <v>甲府相川JFC</v>
      </c>
      <c r="Y33" s="19"/>
      <c r="Z33" s="286">
        <v>1</v>
      </c>
      <c r="AA33" s="287">
        <v>0.41666666666666669</v>
      </c>
      <c r="AB33" s="288"/>
      <c r="AC33" s="307" t="str">
        <f>D33</f>
        <v>FCグリュック</v>
      </c>
      <c r="AD33" s="307"/>
      <c r="AE33" s="307"/>
      <c r="AF33" s="307"/>
      <c r="AG33" s="307"/>
      <c r="AH33" s="309"/>
      <c r="AI33" s="310"/>
      <c r="AJ33" s="313" t="s">
        <v>17</v>
      </c>
      <c r="AK33" s="1"/>
      <c r="AL33" s="7" t="s">
        <v>16</v>
      </c>
      <c r="AM33" s="1"/>
      <c r="AN33" s="315" t="s">
        <v>18</v>
      </c>
      <c r="AO33" s="300"/>
      <c r="AP33" s="264"/>
      <c r="AQ33" s="307" t="str">
        <f>R33</f>
        <v>エアフォルク山梨</v>
      </c>
      <c r="AR33" s="307"/>
      <c r="AS33" s="307"/>
      <c r="AT33" s="307"/>
      <c r="AU33" s="307"/>
      <c r="AV33" s="302" t="str">
        <f>W33</f>
        <v>FCアルピーノ</v>
      </c>
      <c r="AW33" s="302" t="str">
        <f t="shared" ref="AW33" si="17">X33</f>
        <v>甲府相川JFC</v>
      </c>
    </row>
    <row r="34" spans="1:49" ht="17.100000000000001" customHeight="1" x14ac:dyDescent="0.3">
      <c r="A34" s="286"/>
      <c r="B34" s="289"/>
      <c r="C34" s="290"/>
      <c r="D34" s="292"/>
      <c r="E34" s="292"/>
      <c r="F34" s="292"/>
      <c r="G34" s="292"/>
      <c r="H34" s="292"/>
      <c r="I34" s="295"/>
      <c r="J34" s="296"/>
      <c r="K34" s="298"/>
      <c r="L34" s="191"/>
      <c r="M34" s="191" t="s">
        <v>16</v>
      </c>
      <c r="N34" s="191"/>
      <c r="O34" s="298"/>
      <c r="P34" s="305"/>
      <c r="Q34" s="306"/>
      <c r="R34" s="265"/>
      <c r="S34" s="283"/>
      <c r="T34" s="283"/>
      <c r="U34" s="283"/>
      <c r="V34" s="266"/>
      <c r="W34" s="285"/>
      <c r="X34" s="285"/>
      <c r="Y34" s="19"/>
      <c r="Z34" s="286"/>
      <c r="AA34" s="289"/>
      <c r="AB34" s="290"/>
      <c r="AC34" s="308"/>
      <c r="AD34" s="308"/>
      <c r="AE34" s="308"/>
      <c r="AF34" s="308"/>
      <c r="AG34" s="308"/>
      <c r="AH34" s="311"/>
      <c r="AI34" s="312"/>
      <c r="AJ34" s="314"/>
      <c r="AK34" s="2"/>
      <c r="AL34" s="8" t="s">
        <v>16</v>
      </c>
      <c r="AM34" s="2"/>
      <c r="AN34" s="316"/>
      <c r="AO34" s="265"/>
      <c r="AP34" s="266"/>
      <c r="AQ34" s="308"/>
      <c r="AR34" s="308"/>
      <c r="AS34" s="308"/>
      <c r="AT34" s="308"/>
      <c r="AU34" s="308"/>
      <c r="AV34" s="285"/>
      <c r="AW34" s="285"/>
    </row>
    <row r="35" spans="1:49" ht="17.100000000000001" customHeight="1" x14ac:dyDescent="0.3">
      <c r="A35" s="286">
        <v>2</v>
      </c>
      <c r="B35" s="287">
        <v>0.45833333333333331</v>
      </c>
      <c r="C35" s="288"/>
      <c r="D35" s="292" t="str">
        <f>B4</f>
        <v>FCアルピーノ</v>
      </c>
      <c r="E35" s="292"/>
      <c r="F35" s="292"/>
      <c r="G35" s="292"/>
      <c r="H35" s="292"/>
      <c r="I35" s="293" t="str">
        <f t="shared" ref="I35" si="18">IF(L35:L36="","",(L35+L36))</f>
        <v/>
      </c>
      <c r="J35" s="294"/>
      <c r="K35" s="297" t="s">
        <v>17</v>
      </c>
      <c r="L35" s="190"/>
      <c r="M35" s="190" t="s">
        <v>16</v>
      </c>
      <c r="N35" s="190"/>
      <c r="O35" s="297" t="s">
        <v>18</v>
      </c>
      <c r="P35" s="303" t="str">
        <f t="shared" ref="P35" si="19">IF(N35:N36="","",(N35+N36))</f>
        <v/>
      </c>
      <c r="Q35" s="304"/>
      <c r="R35" s="300" t="str">
        <f>B10</f>
        <v>甲府相川JFC</v>
      </c>
      <c r="S35" s="282"/>
      <c r="T35" s="282"/>
      <c r="U35" s="282"/>
      <c r="V35" s="264"/>
      <c r="W35" s="302" t="str">
        <f>B6</f>
        <v>FCグリュック</v>
      </c>
      <c r="X35" s="302" t="str">
        <f>B8</f>
        <v>エアフォルク山梨</v>
      </c>
      <c r="Y35" s="19"/>
      <c r="Z35" s="286">
        <v>2</v>
      </c>
      <c r="AA35" s="287">
        <v>0.45833333333333331</v>
      </c>
      <c r="AB35" s="288"/>
      <c r="AC35" s="307" t="str">
        <f>D35</f>
        <v>FCアルピーノ</v>
      </c>
      <c r="AD35" s="307"/>
      <c r="AE35" s="307"/>
      <c r="AF35" s="307"/>
      <c r="AG35" s="307"/>
      <c r="AH35" s="309"/>
      <c r="AI35" s="310"/>
      <c r="AJ35" s="313" t="s">
        <v>17</v>
      </c>
      <c r="AK35" s="1"/>
      <c r="AL35" s="7" t="s">
        <v>16</v>
      </c>
      <c r="AM35" s="1"/>
      <c r="AN35" s="315" t="s">
        <v>18</v>
      </c>
      <c r="AO35" s="300"/>
      <c r="AP35" s="264"/>
      <c r="AQ35" s="307" t="str">
        <f>R35</f>
        <v>甲府相川JFC</v>
      </c>
      <c r="AR35" s="307"/>
      <c r="AS35" s="307"/>
      <c r="AT35" s="307"/>
      <c r="AU35" s="307"/>
      <c r="AV35" s="302" t="str">
        <f>W35</f>
        <v>FCグリュック</v>
      </c>
      <c r="AW35" s="302" t="str">
        <f t="shared" ref="AW35" si="20">X35</f>
        <v>エアフォルク山梨</v>
      </c>
    </row>
    <row r="36" spans="1:49" ht="17.100000000000001" customHeight="1" x14ac:dyDescent="0.3">
      <c r="A36" s="286"/>
      <c r="B36" s="289"/>
      <c r="C36" s="290"/>
      <c r="D36" s="292"/>
      <c r="E36" s="292"/>
      <c r="F36" s="292"/>
      <c r="G36" s="292"/>
      <c r="H36" s="292"/>
      <c r="I36" s="295"/>
      <c r="J36" s="296"/>
      <c r="K36" s="298"/>
      <c r="L36" s="191"/>
      <c r="M36" s="191" t="s">
        <v>16</v>
      </c>
      <c r="N36" s="191"/>
      <c r="O36" s="298"/>
      <c r="P36" s="305"/>
      <c r="Q36" s="306"/>
      <c r="R36" s="265"/>
      <c r="S36" s="283"/>
      <c r="T36" s="283"/>
      <c r="U36" s="283"/>
      <c r="V36" s="266"/>
      <c r="W36" s="285"/>
      <c r="X36" s="285"/>
      <c r="Y36" s="19"/>
      <c r="Z36" s="286"/>
      <c r="AA36" s="289"/>
      <c r="AB36" s="290"/>
      <c r="AC36" s="308"/>
      <c r="AD36" s="308"/>
      <c r="AE36" s="308"/>
      <c r="AF36" s="308"/>
      <c r="AG36" s="308"/>
      <c r="AH36" s="311"/>
      <c r="AI36" s="312"/>
      <c r="AJ36" s="314"/>
      <c r="AK36" s="2"/>
      <c r="AL36" s="8" t="s">
        <v>16</v>
      </c>
      <c r="AM36" s="2"/>
      <c r="AN36" s="316"/>
      <c r="AO36" s="265"/>
      <c r="AP36" s="266"/>
      <c r="AQ36" s="308"/>
      <c r="AR36" s="308"/>
      <c r="AS36" s="308"/>
      <c r="AT36" s="308"/>
      <c r="AU36" s="308"/>
      <c r="AV36" s="285"/>
      <c r="AW36" s="285"/>
    </row>
    <row r="37" spans="1:49" ht="17.100000000000001" customHeight="1" x14ac:dyDescent="0.3">
      <c r="A37" s="286">
        <v>3</v>
      </c>
      <c r="B37" s="287"/>
      <c r="C37" s="288"/>
      <c r="D37" s="308"/>
      <c r="E37" s="308"/>
      <c r="F37" s="308"/>
      <c r="G37" s="308"/>
      <c r="H37" s="308"/>
      <c r="I37" s="293"/>
      <c r="J37" s="294"/>
      <c r="K37" s="297" t="s">
        <v>17</v>
      </c>
      <c r="L37" s="190"/>
      <c r="M37" s="190" t="s">
        <v>16</v>
      </c>
      <c r="N37" s="190"/>
      <c r="O37" s="297" t="s">
        <v>18</v>
      </c>
      <c r="P37" s="297"/>
      <c r="Q37" s="322"/>
      <c r="R37" s="242"/>
      <c r="S37" s="243"/>
      <c r="T37" s="243"/>
      <c r="U37" s="243"/>
      <c r="V37" s="244"/>
      <c r="W37" s="302"/>
      <c r="X37" s="302"/>
      <c r="Y37" s="19"/>
      <c r="Z37" s="286">
        <v>3</v>
      </c>
      <c r="AA37" s="287">
        <v>0.5</v>
      </c>
      <c r="AB37" s="288"/>
      <c r="AC37" s="308"/>
      <c r="AD37" s="308"/>
      <c r="AE37" s="308"/>
      <c r="AF37" s="308"/>
      <c r="AG37" s="308"/>
      <c r="AH37" s="309"/>
      <c r="AI37" s="310"/>
      <c r="AJ37" s="313" t="s">
        <v>17</v>
      </c>
      <c r="AK37" s="1"/>
      <c r="AL37" s="7" t="s">
        <v>16</v>
      </c>
      <c r="AM37" s="1"/>
      <c r="AN37" s="315" t="s">
        <v>18</v>
      </c>
      <c r="AO37" s="300"/>
      <c r="AP37" s="264"/>
      <c r="AQ37" s="242"/>
      <c r="AR37" s="243"/>
      <c r="AS37" s="243"/>
      <c r="AT37" s="243"/>
      <c r="AU37" s="244"/>
      <c r="AV37" s="302"/>
      <c r="AW37" s="302"/>
    </row>
    <row r="38" spans="1:49" ht="17.100000000000001" customHeight="1" x14ac:dyDescent="0.3">
      <c r="A38" s="286"/>
      <c r="B38" s="289"/>
      <c r="C38" s="290"/>
      <c r="D38" s="308"/>
      <c r="E38" s="308"/>
      <c r="F38" s="308"/>
      <c r="G38" s="308"/>
      <c r="H38" s="308"/>
      <c r="I38" s="295"/>
      <c r="J38" s="296"/>
      <c r="K38" s="298"/>
      <c r="L38" s="191"/>
      <c r="M38" s="191" t="s">
        <v>16</v>
      </c>
      <c r="N38" s="191"/>
      <c r="O38" s="298"/>
      <c r="P38" s="298"/>
      <c r="Q38" s="323"/>
      <c r="R38" s="245"/>
      <c r="S38" s="246"/>
      <c r="T38" s="246"/>
      <c r="U38" s="246"/>
      <c r="V38" s="247"/>
      <c r="W38" s="285"/>
      <c r="X38" s="285"/>
      <c r="Y38" s="19"/>
      <c r="Z38" s="286"/>
      <c r="AA38" s="289"/>
      <c r="AB38" s="290"/>
      <c r="AC38" s="308"/>
      <c r="AD38" s="308"/>
      <c r="AE38" s="308"/>
      <c r="AF38" s="308"/>
      <c r="AG38" s="308"/>
      <c r="AH38" s="311"/>
      <c r="AI38" s="312"/>
      <c r="AJ38" s="314"/>
      <c r="AK38" s="2"/>
      <c r="AL38" s="8" t="s">
        <v>16</v>
      </c>
      <c r="AM38" s="2"/>
      <c r="AN38" s="316"/>
      <c r="AO38" s="265"/>
      <c r="AP38" s="266"/>
      <c r="AQ38" s="245"/>
      <c r="AR38" s="246"/>
      <c r="AS38" s="246"/>
      <c r="AT38" s="246"/>
      <c r="AU38" s="247"/>
      <c r="AV38" s="285"/>
      <c r="AW38" s="285"/>
    </row>
    <row r="39" spans="1:49" ht="17.100000000000001" customHeight="1" x14ac:dyDescent="0.3">
      <c r="A39" s="286">
        <v>4</v>
      </c>
      <c r="B39" s="287"/>
      <c r="C39" s="288"/>
      <c r="D39" s="308"/>
      <c r="E39" s="308"/>
      <c r="F39" s="308"/>
      <c r="G39" s="308"/>
      <c r="H39" s="308"/>
      <c r="I39" s="324"/>
      <c r="J39" s="325"/>
      <c r="K39" s="317" t="s">
        <v>17</v>
      </c>
      <c r="L39" s="196"/>
      <c r="M39" s="196" t="s">
        <v>16</v>
      </c>
      <c r="N39" s="196"/>
      <c r="O39" s="317" t="s">
        <v>18</v>
      </c>
      <c r="P39" s="297"/>
      <c r="Q39" s="322"/>
      <c r="R39" s="242"/>
      <c r="S39" s="243"/>
      <c r="T39" s="243"/>
      <c r="U39" s="243"/>
      <c r="V39" s="244"/>
      <c r="W39" s="302"/>
      <c r="X39" s="302"/>
      <c r="Y39" s="19"/>
      <c r="Z39" s="286">
        <v>4</v>
      </c>
      <c r="AA39" s="287">
        <v>0.54166666666666663</v>
      </c>
      <c r="AB39" s="288"/>
      <c r="AC39" s="308"/>
      <c r="AD39" s="308"/>
      <c r="AE39" s="308"/>
      <c r="AF39" s="308"/>
      <c r="AG39" s="308"/>
      <c r="AH39" s="318"/>
      <c r="AI39" s="319"/>
      <c r="AJ39" s="320" t="s">
        <v>17</v>
      </c>
      <c r="AK39" s="200"/>
      <c r="AL39" s="9" t="s">
        <v>16</v>
      </c>
      <c r="AM39" s="200"/>
      <c r="AN39" s="321" t="s">
        <v>18</v>
      </c>
      <c r="AO39" s="300"/>
      <c r="AP39" s="264"/>
      <c r="AQ39" s="242"/>
      <c r="AR39" s="243"/>
      <c r="AS39" s="243"/>
      <c r="AT39" s="243"/>
      <c r="AU39" s="244"/>
      <c r="AV39" s="302"/>
      <c r="AW39" s="302"/>
    </row>
    <row r="40" spans="1:49" ht="17.100000000000001" customHeight="1" x14ac:dyDescent="0.3">
      <c r="A40" s="286"/>
      <c r="B40" s="289"/>
      <c r="C40" s="290"/>
      <c r="D40" s="308"/>
      <c r="E40" s="308"/>
      <c r="F40" s="308"/>
      <c r="G40" s="308"/>
      <c r="H40" s="308"/>
      <c r="I40" s="295"/>
      <c r="J40" s="296"/>
      <c r="K40" s="298"/>
      <c r="L40" s="191"/>
      <c r="M40" s="191" t="s">
        <v>16</v>
      </c>
      <c r="N40" s="191"/>
      <c r="O40" s="298"/>
      <c r="P40" s="298"/>
      <c r="Q40" s="323"/>
      <c r="R40" s="245"/>
      <c r="S40" s="246"/>
      <c r="T40" s="246"/>
      <c r="U40" s="246"/>
      <c r="V40" s="247"/>
      <c r="W40" s="285"/>
      <c r="X40" s="285"/>
      <c r="Y40" s="19"/>
      <c r="Z40" s="286"/>
      <c r="AA40" s="289"/>
      <c r="AB40" s="290"/>
      <c r="AC40" s="308"/>
      <c r="AD40" s="308"/>
      <c r="AE40" s="308"/>
      <c r="AF40" s="308"/>
      <c r="AG40" s="308"/>
      <c r="AH40" s="311"/>
      <c r="AI40" s="312"/>
      <c r="AJ40" s="314"/>
      <c r="AK40" s="2"/>
      <c r="AL40" s="8" t="s">
        <v>16</v>
      </c>
      <c r="AM40" s="2"/>
      <c r="AN40" s="316"/>
      <c r="AO40" s="265"/>
      <c r="AP40" s="266"/>
      <c r="AQ40" s="245"/>
      <c r="AR40" s="246"/>
      <c r="AS40" s="246"/>
      <c r="AT40" s="246"/>
      <c r="AU40" s="247"/>
      <c r="AV40" s="285"/>
      <c r="AW40" s="285"/>
    </row>
    <row r="41" spans="1:49" ht="17.100000000000001" customHeight="1" x14ac:dyDescent="0.3">
      <c r="A41" s="286">
        <v>5</v>
      </c>
      <c r="B41" s="287"/>
      <c r="C41" s="288"/>
      <c r="D41" s="308"/>
      <c r="E41" s="308"/>
      <c r="F41" s="308"/>
      <c r="G41" s="308"/>
      <c r="H41" s="308"/>
      <c r="I41" s="293"/>
      <c r="J41" s="294"/>
      <c r="K41" s="297"/>
      <c r="L41" s="190"/>
      <c r="M41" s="190"/>
      <c r="N41" s="190"/>
      <c r="O41" s="297"/>
      <c r="P41" s="297"/>
      <c r="Q41" s="322"/>
      <c r="R41" s="242"/>
      <c r="S41" s="243"/>
      <c r="T41" s="243"/>
      <c r="U41" s="243"/>
      <c r="V41" s="244"/>
      <c r="W41" s="302"/>
      <c r="X41" s="302"/>
      <c r="Y41" s="19"/>
      <c r="Z41" s="286"/>
      <c r="AA41" s="287"/>
      <c r="AB41" s="288"/>
      <c r="AC41" s="308"/>
      <c r="AD41" s="308"/>
      <c r="AE41" s="308"/>
      <c r="AF41" s="308"/>
      <c r="AG41" s="308"/>
      <c r="AH41" s="309"/>
      <c r="AI41" s="310"/>
      <c r="AJ41" s="313" t="s">
        <v>17</v>
      </c>
      <c r="AK41" s="1"/>
      <c r="AL41" s="7" t="s">
        <v>16</v>
      </c>
      <c r="AM41" s="1"/>
      <c r="AN41" s="315" t="s">
        <v>18</v>
      </c>
      <c r="AO41" s="300"/>
      <c r="AP41" s="264"/>
      <c r="AQ41" s="242"/>
      <c r="AR41" s="243"/>
      <c r="AS41" s="243"/>
      <c r="AT41" s="243"/>
      <c r="AU41" s="244"/>
      <c r="AV41" s="302"/>
      <c r="AW41" s="302"/>
    </row>
    <row r="42" spans="1:49" ht="17.100000000000001" customHeight="1" x14ac:dyDescent="0.3">
      <c r="A42" s="286"/>
      <c r="B42" s="289"/>
      <c r="C42" s="290"/>
      <c r="D42" s="308"/>
      <c r="E42" s="308"/>
      <c r="F42" s="308"/>
      <c r="G42" s="308"/>
      <c r="H42" s="308"/>
      <c r="I42" s="295"/>
      <c r="J42" s="296"/>
      <c r="K42" s="298"/>
      <c r="L42" s="191"/>
      <c r="M42" s="191"/>
      <c r="N42" s="191"/>
      <c r="O42" s="298"/>
      <c r="P42" s="298"/>
      <c r="Q42" s="323"/>
      <c r="R42" s="245"/>
      <c r="S42" s="246"/>
      <c r="T42" s="246"/>
      <c r="U42" s="246"/>
      <c r="V42" s="247"/>
      <c r="W42" s="285"/>
      <c r="X42" s="285"/>
      <c r="Y42" s="19"/>
      <c r="Z42" s="286"/>
      <c r="AA42" s="289"/>
      <c r="AB42" s="290"/>
      <c r="AC42" s="308"/>
      <c r="AD42" s="308"/>
      <c r="AE42" s="308"/>
      <c r="AF42" s="308"/>
      <c r="AG42" s="308"/>
      <c r="AH42" s="311"/>
      <c r="AI42" s="312"/>
      <c r="AJ42" s="314"/>
      <c r="AK42" s="2"/>
      <c r="AL42" s="8" t="s">
        <v>16</v>
      </c>
      <c r="AM42" s="2"/>
      <c r="AN42" s="316"/>
      <c r="AO42" s="265"/>
      <c r="AP42" s="266"/>
      <c r="AQ42" s="245"/>
      <c r="AR42" s="246"/>
      <c r="AS42" s="246"/>
      <c r="AT42" s="246"/>
      <c r="AU42" s="247"/>
      <c r="AV42" s="285"/>
      <c r="AW42" s="285"/>
    </row>
    <row r="44" spans="1:49" ht="14.25" x14ac:dyDescent="0.25">
      <c r="B44" s="195"/>
      <c r="C44" s="28"/>
      <c r="D44" s="16"/>
      <c r="E44" s="16"/>
      <c r="F44" s="16"/>
      <c r="G44" s="16"/>
      <c r="H44" s="16"/>
      <c r="I44" s="193"/>
      <c r="J44" s="193"/>
      <c r="K44" s="194"/>
      <c r="L44" s="200"/>
      <c r="M44" s="9"/>
      <c r="N44" s="200"/>
      <c r="O44" s="195"/>
      <c r="P44" s="50"/>
      <c r="Q44" s="19"/>
      <c r="R44" s="19"/>
      <c r="S44" s="19"/>
      <c r="T44" s="19"/>
      <c r="U44" s="19"/>
      <c r="V44" s="19"/>
      <c r="W44" s="19"/>
      <c r="AA44" s="195"/>
      <c r="AB44" s="28"/>
      <c r="AC44" s="16"/>
      <c r="AD44" s="16"/>
      <c r="AE44" s="16"/>
      <c r="AF44" s="16"/>
      <c r="AG44" s="16"/>
      <c r="AH44" s="193"/>
      <c r="AI44" s="193"/>
      <c r="AJ44" s="194"/>
      <c r="AK44" s="200"/>
      <c r="AL44" s="9"/>
      <c r="AM44" s="200"/>
      <c r="AN44" s="195"/>
      <c r="AO44" s="50"/>
      <c r="AP44" s="19"/>
      <c r="AQ44" s="19"/>
      <c r="AR44" s="19"/>
      <c r="AS44" s="19"/>
      <c r="AT44" s="19"/>
      <c r="AU44" s="19"/>
      <c r="AV44" s="19"/>
    </row>
    <row r="45" spans="1:49" ht="14.25" x14ac:dyDescent="0.25">
      <c r="B45" s="195"/>
      <c r="C45" s="14"/>
      <c r="D45" s="11"/>
      <c r="E45" s="11"/>
      <c r="F45" s="11"/>
      <c r="G45" s="11"/>
      <c r="H45" s="11"/>
      <c r="K45" s="14"/>
      <c r="M45" s="15"/>
      <c r="O45" s="14"/>
      <c r="P45" s="11"/>
      <c r="Q45" s="11"/>
      <c r="R45" s="11"/>
      <c r="S45" s="11"/>
      <c r="T45" s="11"/>
      <c r="U45" s="11"/>
      <c r="V45" s="21"/>
      <c r="W45" s="21"/>
      <c r="AA45" s="195"/>
      <c r="AB45" s="14"/>
      <c r="AC45" s="11"/>
      <c r="AD45" s="11"/>
      <c r="AE45" s="11"/>
      <c r="AF45" s="11"/>
      <c r="AG45" s="11"/>
      <c r="AJ45" s="14"/>
      <c r="AL45" s="15"/>
      <c r="AN45" s="14"/>
      <c r="AO45" s="11"/>
      <c r="AP45" s="11"/>
      <c r="AQ45" s="11"/>
      <c r="AR45" s="11"/>
      <c r="AS45" s="11"/>
      <c r="AT45" s="11"/>
      <c r="AU45" s="21"/>
      <c r="AV45" s="21"/>
    </row>
    <row r="46" spans="1:49" ht="13.5" customHeight="1" x14ac:dyDescent="0.25">
      <c r="B46" s="195"/>
      <c r="C46" s="20"/>
      <c r="D46" s="10"/>
      <c r="E46" s="11"/>
      <c r="F46" s="11"/>
      <c r="G46" s="11"/>
      <c r="H46" s="11"/>
      <c r="I46" s="12"/>
      <c r="K46" s="14"/>
      <c r="M46" s="15"/>
      <c r="O46" s="14"/>
      <c r="P46" s="11"/>
      <c r="Q46" s="11"/>
      <c r="R46" s="11"/>
      <c r="S46" s="11"/>
      <c r="T46" s="11"/>
      <c r="U46" s="11"/>
      <c r="V46" s="11"/>
      <c r="W46" s="11"/>
      <c r="AA46" s="195"/>
      <c r="AB46" s="20"/>
      <c r="AC46" s="10"/>
      <c r="AD46" s="11"/>
      <c r="AE46" s="11"/>
      <c r="AF46" s="11"/>
      <c r="AG46" s="11"/>
      <c r="AH46" s="12"/>
      <c r="AJ46" s="14"/>
      <c r="AL46" s="15"/>
      <c r="AN46" s="14"/>
      <c r="AO46" s="11"/>
      <c r="AP46" s="11"/>
      <c r="AQ46" s="11"/>
      <c r="AR46" s="11"/>
      <c r="AS46" s="11"/>
      <c r="AT46" s="11"/>
      <c r="AU46" s="11"/>
      <c r="AV46" s="11"/>
    </row>
    <row r="47" spans="1:49" ht="14.25" x14ac:dyDescent="0.25">
      <c r="B47" s="195"/>
      <c r="C47" s="29"/>
      <c r="D47" s="30"/>
      <c r="E47" s="21"/>
      <c r="F47" s="21"/>
      <c r="G47" s="21"/>
      <c r="H47" s="21"/>
      <c r="I47" s="31"/>
      <c r="J47" s="22"/>
      <c r="K47" s="23"/>
      <c r="M47" s="15"/>
      <c r="O47" s="14"/>
      <c r="P47" s="21"/>
      <c r="Q47" s="21"/>
      <c r="R47" s="21"/>
      <c r="S47" s="21"/>
      <c r="T47" s="21"/>
      <c r="U47" s="21"/>
      <c r="V47" s="21"/>
      <c r="W47" s="21"/>
      <c r="AA47" s="195"/>
      <c r="AB47" s="29"/>
      <c r="AC47" s="30"/>
      <c r="AD47" s="21"/>
      <c r="AE47" s="21"/>
      <c r="AF47" s="21"/>
      <c r="AG47" s="21"/>
      <c r="AH47" s="31"/>
      <c r="AI47" s="22"/>
      <c r="AJ47" s="23"/>
      <c r="AL47" s="15"/>
      <c r="AN47" s="14"/>
      <c r="AO47" s="21"/>
      <c r="AP47" s="21"/>
      <c r="AQ47" s="21"/>
      <c r="AR47" s="21"/>
      <c r="AS47" s="21"/>
      <c r="AT47" s="21"/>
      <c r="AU47" s="21"/>
      <c r="AV47" s="21"/>
    </row>
    <row r="48" spans="1:49" ht="14.25" x14ac:dyDescent="0.25">
      <c r="B48" s="195"/>
      <c r="C48" s="24"/>
      <c r="D48" s="21"/>
      <c r="E48" s="21"/>
      <c r="F48" s="21"/>
      <c r="G48" s="21"/>
      <c r="H48" s="21"/>
      <c r="I48" s="22"/>
      <c r="J48" s="22"/>
      <c r="K48" s="23"/>
      <c r="M48" s="15"/>
      <c r="O48" s="14"/>
      <c r="P48" s="21"/>
      <c r="Q48" s="21"/>
      <c r="R48" s="21"/>
      <c r="S48" s="21"/>
      <c r="T48" s="21"/>
      <c r="U48" s="21"/>
      <c r="V48" s="21"/>
      <c r="W48" s="21"/>
      <c r="AA48" s="195"/>
      <c r="AB48" s="24"/>
      <c r="AC48" s="21"/>
      <c r="AD48" s="21"/>
      <c r="AE48" s="21"/>
      <c r="AF48" s="21"/>
      <c r="AG48" s="21"/>
      <c r="AH48" s="22"/>
      <c r="AI48" s="22"/>
      <c r="AJ48" s="23"/>
      <c r="AL48" s="15"/>
      <c r="AN48" s="14"/>
      <c r="AO48" s="21"/>
      <c r="AP48" s="21"/>
      <c r="AQ48" s="21"/>
      <c r="AR48" s="21"/>
      <c r="AS48" s="21"/>
      <c r="AT48" s="21"/>
      <c r="AU48" s="21"/>
      <c r="AV48" s="21"/>
    </row>
    <row r="49" spans="2:48" ht="14.25" x14ac:dyDescent="0.25">
      <c r="B49" s="195"/>
      <c r="C49" s="29"/>
      <c r="D49" s="30"/>
      <c r="E49" s="21"/>
      <c r="F49" s="21"/>
      <c r="G49" s="21"/>
      <c r="H49" s="21"/>
      <c r="I49" s="31"/>
      <c r="J49" s="22"/>
      <c r="K49" s="23"/>
      <c r="M49" s="15"/>
      <c r="O49" s="14"/>
      <c r="P49" s="21"/>
      <c r="Q49" s="21"/>
      <c r="R49" s="21"/>
      <c r="S49" s="21"/>
      <c r="T49" s="21"/>
      <c r="U49" s="21"/>
      <c r="V49" s="21"/>
      <c r="W49" s="21"/>
      <c r="AA49" s="195"/>
      <c r="AB49" s="29"/>
      <c r="AC49" s="30"/>
      <c r="AD49" s="21"/>
      <c r="AE49" s="21"/>
      <c r="AF49" s="21"/>
      <c r="AG49" s="21"/>
      <c r="AH49" s="31"/>
      <c r="AI49" s="22"/>
      <c r="AJ49" s="23"/>
      <c r="AL49" s="15"/>
      <c r="AN49" s="14"/>
      <c r="AO49" s="21"/>
      <c r="AP49" s="21"/>
      <c r="AQ49" s="21"/>
      <c r="AR49" s="21"/>
      <c r="AS49" s="21"/>
      <c r="AT49" s="21"/>
      <c r="AU49" s="21"/>
      <c r="AV49" s="21"/>
    </row>
    <row r="50" spans="2:48" ht="14.25" x14ac:dyDescent="0.25">
      <c r="B50" s="195"/>
      <c r="C50" s="24"/>
      <c r="D50" s="21"/>
      <c r="E50" s="21"/>
      <c r="F50" s="21"/>
      <c r="G50" s="21"/>
      <c r="H50" s="21"/>
      <c r="I50" s="22"/>
      <c r="J50" s="22"/>
      <c r="K50" s="23"/>
      <c r="M50" s="15"/>
      <c r="O50" s="14"/>
      <c r="P50" s="21"/>
      <c r="Q50" s="21"/>
      <c r="R50" s="21"/>
      <c r="S50" s="21"/>
      <c r="T50" s="21"/>
      <c r="U50" s="21"/>
      <c r="V50" s="21"/>
      <c r="W50" s="21"/>
      <c r="AA50" s="195"/>
      <c r="AB50" s="24"/>
      <c r="AC50" s="21"/>
      <c r="AD50" s="21"/>
      <c r="AE50" s="21"/>
      <c r="AF50" s="21"/>
      <c r="AG50" s="21"/>
      <c r="AH50" s="22"/>
      <c r="AI50" s="22"/>
      <c r="AJ50" s="23"/>
      <c r="AL50" s="15"/>
      <c r="AN50" s="14"/>
      <c r="AO50" s="21"/>
      <c r="AP50" s="21"/>
      <c r="AQ50" s="21"/>
      <c r="AR50" s="21"/>
      <c r="AS50" s="21"/>
      <c r="AT50" s="21"/>
      <c r="AU50" s="21"/>
      <c r="AV50" s="21"/>
    </row>
  </sheetData>
  <mergeCells count="361">
    <mergeCell ref="A1:B1"/>
    <mergeCell ref="C1:E1"/>
    <mergeCell ref="Z1:AA1"/>
    <mergeCell ref="AB1:AD1"/>
    <mergeCell ref="B2:C3"/>
    <mergeCell ref="D2:F3"/>
    <mergeCell ref="G2:I3"/>
    <mergeCell ref="J2:L3"/>
    <mergeCell ref="M2:O3"/>
    <mergeCell ref="P2:R3"/>
    <mergeCell ref="AI2:AK3"/>
    <mergeCell ref="AL2:AN3"/>
    <mergeCell ref="AO2:AQ3"/>
    <mergeCell ref="AR2:AS3"/>
    <mergeCell ref="AT2:AU3"/>
    <mergeCell ref="AW2:AW3"/>
    <mergeCell ref="S2:T3"/>
    <mergeCell ref="U2:V3"/>
    <mergeCell ref="X2:X3"/>
    <mergeCell ref="AA2:AB3"/>
    <mergeCell ref="AC2:AE3"/>
    <mergeCell ref="AF2:AH3"/>
    <mergeCell ref="X6:X7"/>
    <mergeCell ref="Y6:Y7"/>
    <mergeCell ref="AO4:AQ5"/>
    <mergeCell ref="AR4:AS5"/>
    <mergeCell ref="AT4:AU5"/>
    <mergeCell ref="AV4:AV5"/>
    <mergeCell ref="AW4:AW5"/>
    <mergeCell ref="G5:I5"/>
    <mergeCell ref="J5:L5"/>
    <mergeCell ref="M5:O5"/>
    <mergeCell ref="AF5:AH5"/>
    <mergeCell ref="AI5:AK5"/>
    <mergeCell ref="W4:W5"/>
    <mergeCell ref="X4:X5"/>
    <mergeCell ref="Y4:Y5"/>
    <mergeCell ref="Z4:Z5"/>
    <mergeCell ref="AA4:AB5"/>
    <mergeCell ref="AC4:AE5"/>
    <mergeCell ref="P4:R5"/>
    <mergeCell ref="S4:T5"/>
    <mergeCell ref="U4:V5"/>
    <mergeCell ref="AL5:AN5"/>
    <mergeCell ref="A4:A5"/>
    <mergeCell ref="B4:C5"/>
    <mergeCell ref="D4:F5"/>
    <mergeCell ref="AV6:AV7"/>
    <mergeCell ref="AW6:AW7"/>
    <mergeCell ref="D7:F7"/>
    <mergeCell ref="J7:L7"/>
    <mergeCell ref="M7:O7"/>
    <mergeCell ref="AC7:AE7"/>
    <mergeCell ref="AI7:AK7"/>
    <mergeCell ref="AL7:AN7"/>
    <mergeCell ref="Z6:Z7"/>
    <mergeCell ref="AA6:AB7"/>
    <mergeCell ref="AF6:AH7"/>
    <mergeCell ref="AO6:AQ7"/>
    <mergeCell ref="AR6:AS7"/>
    <mergeCell ref="AT6:AU7"/>
    <mergeCell ref="A6:A7"/>
    <mergeCell ref="B6:C7"/>
    <mergeCell ref="G6:I7"/>
    <mergeCell ref="P6:R7"/>
    <mergeCell ref="S6:T7"/>
    <mergeCell ref="U6:V7"/>
    <mergeCell ref="W6:W7"/>
    <mergeCell ref="AO8:AQ9"/>
    <mergeCell ref="AR8:AS9"/>
    <mergeCell ref="AT8:AU9"/>
    <mergeCell ref="AV8:AV9"/>
    <mergeCell ref="AW8:AW9"/>
    <mergeCell ref="D9:F9"/>
    <mergeCell ref="G9:I9"/>
    <mergeCell ref="M9:O9"/>
    <mergeCell ref="AC9:AE9"/>
    <mergeCell ref="AF9:AH9"/>
    <mergeCell ref="W8:W9"/>
    <mergeCell ref="X8:X9"/>
    <mergeCell ref="Y8:Y9"/>
    <mergeCell ref="Z8:Z9"/>
    <mergeCell ref="AA8:AB9"/>
    <mergeCell ref="AI8:AK9"/>
    <mergeCell ref="J8:L9"/>
    <mergeCell ref="P8:R9"/>
    <mergeCell ref="S8:T9"/>
    <mergeCell ref="U8:V9"/>
    <mergeCell ref="AL9:AN9"/>
    <mergeCell ref="A8:A9"/>
    <mergeCell ref="B8:C9"/>
    <mergeCell ref="AW10:AW11"/>
    <mergeCell ref="D11:F11"/>
    <mergeCell ref="G11:I11"/>
    <mergeCell ref="J11:L11"/>
    <mergeCell ref="AC11:AE11"/>
    <mergeCell ref="AF11:AH11"/>
    <mergeCell ref="AI11:AK11"/>
    <mergeCell ref="Z10:Z11"/>
    <mergeCell ref="AA10:AB11"/>
    <mergeCell ref="AL10:AN11"/>
    <mergeCell ref="AO10:AQ11"/>
    <mergeCell ref="AR10:AS11"/>
    <mergeCell ref="AT10:AU11"/>
    <mergeCell ref="A10:A11"/>
    <mergeCell ref="B10:C11"/>
    <mergeCell ref="M10:O11"/>
    <mergeCell ref="P10:R11"/>
    <mergeCell ref="S10:T11"/>
    <mergeCell ref="U10:V11"/>
    <mergeCell ref="W10:W11"/>
    <mergeCell ref="X10:X11"/>
    <mergeCell ref="Y10:Y11"/>
    <mergeCell ref="B13:U13"/>
    <mergeCell ref="B14:C14"/>
    <mergeCell ref="D14:E14"/>
    <mergeCell ref="F14:I14"/>
    <mergeCell ref="J14:K14"/>
    <mergeCell ref="L14:O14"/>
    <mergeCell ref="P14:Q14"/>
    <mergeCell ref="R14:U14"/>
    <mergeCell ref="AV10:AV11"/>
    <mergeCell ref="R15:U15"/>
    <mergeCell ref="A17:A18"/>
    <mergeCell ref="B17:C18"/>
    <mergeCell ref="D17:E18"/>
    <mergeCell ref="F17:H18"/>
    <mergeCell ref="J17:M18"/>
    <mergeCell ref="N17:V18"/>
    <mergeCell ref="B15:C15"/>
    <mergeCell ref="D15:E15"/>
    <mergeCell ref="F15:I15"/>
    <mergeCell ref="J15:K15"/>
    <mergeCell ref="L15:O15"/>
    <mergeCell ref="P15:Q15"/>
    <mergeCell ref="AI17:AL18"/>
    <mergeCell ref="AM17:AU18"/>
    <mergeCell ref="AV17:AV18"/>
    <mergeCell ref="AW17:AW18"/>
    <mergeCell ref="A19:A20"/>
    <mergeCell ref="B19:C20"/>
    <mergeCell ref="D19:H20"/>
    <mergeCell ref="I19:J20"/>
    <mergeCell ref="K19:K20"/>
    <mergeCell ref="O19:O20"/>
    <mergeCell ref="W17:W18"/>
    <mergeCell ref="X17:X18"/>
    <mergeCell ref="Z17:Z18"/>
    <mergeCell ref="AA17:AB18"/>
    <mergeCell ref="AC17:AD18"/>
    <mergeCell ref="AE17:AG18"/>
    <mergeCell ref="AV19:AV20"/>
    <mergeCell ref="AW19:AW20"/>
    <mergeCell ref="AH19:AI20"/>
    <mergeCell ref="AJ19:AJ20"/>
    <mergeCell ref="AN19:AN20"/>
    <mergeCell ref="AO19:AP20"/>
    <mergeCell ref="AQ19:AU20"/>
    <mergeCell ref="A21:A22"/>
    <mergeCell ref="B21:C22"/>
    <mergeCell ref="D21:H22"/>
    <mergeCell ref="I21:J22"/>
    <mergeCell ref="K21:K22"/>
    <mergeCell ref="O21:O22"/>
    <mergeCell ref="P21:Q22"/>
    <mergeCell ref="R21:V22"/>
    <mergeCell ref="AC19:AG20"/>
    <mergeCell ref="P19:Q20"/>
    <mergeCell ref="R19:V20"/>
    <mergeCell ref="W19:W20"/>
    <mergeCell ref="X19:X20"/>
    <mergeCell ref="Z19:Z20"/>
    <mergeCell ref="AA19:AB20"/>
    <mergeCell ref="AJ21:AJ22"/>
    <mergeCell ref="AN21:AN22"/>
    <mergeCell ref="AO21:AP22"/>
    <mergeCell ref="AQ21:AU22"/>
    <mergeCell ref="AV21:AV22"/>
    <mergeCell ref="AW21:AW22"/>
    <mergeCell ref="W21:W22"/>
    <mergeCell ref="X21:X22"/>
    <mergeCell ref="Z21:Z22"/>
    <mergeCell ref="AA21:AB22"/>
    <mergeCell ref="AC21:AG22"/>
    <mergeCell ref="AH21:AI22"/>
    <mergeCell ref="A25:A26"/>
    <mergeCell ref="B25:C26"/>
    <mergeCell ref="D25:H26"/>
    <mergeCell ref="I25:J26"/>
    <mergeCell ref="K25:K26"/>
    <mergeCell ref="O25:O26"/>
    <mergeCell ref="P25:Q26"/>
    <mergeCell ref="R25:V26"/>
    <mergeCell ref="AC23:AG24"/>
    <mergeCell ref="P23:Q24"/>
    <mergeCell ref="R23:V24"/>
    <mergeCell ref="W23:W24"/>
    <mergeCell ref="X23:X24"/>
    <mergeCell ref="Z23:Z24"/>
    <mergeCell ref="AA23:AB24"/>
    <mergeCell ref="A23:A24"/>
    <mergeCell ref="B23:C24"/>
    <mergeCell ref="D23:H24"/>
    <mergeCell ref="I23:J24"/>
    <mergeCell ref="K23:K24"/>
    <mergeCell ref="O23:O24"/>
    <mergeCell ref="AW25:AW26"/>
    <mergeCell ref="W25:W26"/>
    <mergeCell ref="X25:X26"/>
    <mergeCell ref="Z25:Z26"/>
    <mergeCell ref="AA25:AB26"/>
    <mergeCell ref="AC25:AG26"/>
    <mergeCell ref="AH25:AI26"/>
    <mergeCell ref="AV23:AV24"/>
    <mergeCell ref="AW23:AW24"/>
    <mergeCell ref="AH23:AI24"/>
    <mergeCell ref="AJ23:AJ24"/>
    <mergeCell ref="AN23:AN24"/>
    <mergeCell ref="AO23:AP24"/>
    <mergeCell ref="AQ23:AU24"/>
    <mergeCell ref="D27:H28"/>
    <mergeCell ref="I27:J28"/>
    <mergeCell ref="K27:K28"/>
    <mergeCell ref="O27:O28"/>
    <mergeCell ref="AJ25:AJ26"/>
    <mergeCell ref="AN25:AN26"/>
    <mergeCell ref="AO25:AP26"/>
    <mergeCell ref="AQ25:AU26"/>
    <mergeCell ref="AV25:AV26"/>
    <mergeCell ref="AV27:AV28"/>
    <mergeCell ref="AW27:AW28"/>
    <mergeCell ref="A31:A32"/>
    <mergeCell ref="B31:C32"/>
    <mergeCell ref="D31:E32"/>
    <mergeCell ref="F31:H32"/>
    <mergeCell ref="J31:M32"/>
    <mergeCell ref="N31:V32"/>
    <mergeCell ref="W31:W32"/>
    <mergeCell ref="X31:X32"/>
    <mergeCell ref="AC27:AG28"/>
    <mergeCell ref="AH27:AI28"/>
    <mergeCell ref="AJ27:AJ28"/>
    <mergeCell ref="AN27:AN28"/>
    <mergeCell ref="AO27:AP28"/>
    <mergeCell ref="AQ27:AU28"/>
    <mergeCell ref="P27:Q28"/>
    <mergeCell ref="R27:V28"/>
    <mergeCell ref="W27:W28"/>
    <mergeCell ref="X27:X28"/>
    <mergeCell ref="Z27:Z28"/>
    <mergeCell ref="AA27:AB28"/>
    <mergeCell ref="A27:A28"/>
    <mergeCell ref="B27:C28"/>
    <mergeCell ref="AV31:AV32"/>
    <mergeCell ref="AW31:AW32"/>
    <mergeCell ref="A33:A34"/>
    <mergeCell ref="B33:C34"/>
    <mergeCell ref="D33:H34"/>
    <mergeCell ref="I33:J34"/>
    <mergeCell ref="K33:K34"/>
    <mergeCell ref="O33:O34"/>
    <mergeCell ref="P33:Q34"/>
    <mergeCell ref="R33:V34"/>
    <mergeCell ref="Z31:Z32"/>
    <mergeCell ref="AA31:AB32"/>
    <mergeCell ref="AC31:AD32"/>
    <mergeCell ref="AE31:AG32"/>
    <mergeCell ref="AI31:AL32"/>
    <mergeCell ref="AM31:AU32"/>
    <mergeCell ref="AJ33:AJ34"/>
    <mergeCell ref="AN33:AN34"/>
    <mergeCell ref="AO33:AP34"/>
    <mergeCell ref="AQ33:AU34"/>
    <mergeCell ref="AV33:AV34"/>
    <mergeCell ref="AW33:AW34"/>
    <mergeCell ref="W33:W34"/>
    <mergeCell ref="X33:X34"/>
    <mergeCell ref="Z33:Z34"/>
    <mergeCell ref="AA33:AB34"/>
    <mergeCell ref="AC33:AG34"/>
    <mergeCell ref="AH33:AI34"/>
    <mergeCell ref="A37:A38"/>
    <mergeCell ref="B37:C38"/>
    <mergeCell ref="D37:H38"/>
    <mergeCell ref="I37:J38"/>
    <mergeCell ref="K37:K38"/>
    <mergeCell ref="O37:O38"/>
    <mergeCell ref="P37:Q38"/>
    <mergeCell ref="R37:V38"/>
    <mergeCell ref="AC35:AG36"/>
    <mergeCell ref="P35:Q36"/>
    <mergeCell ref="R35:V36"/>
    <mergeCell ref="W35:W36"/>
    <mergeCell ref="X35:X36"/>
    <mergeCell ref="Z35:Z36"/>
    <mergeCell ref="AA35:AB36"/>
    <mergeCell ref="A35:A36"/>
    <mergeCell ref="B35:C36"/>
    <mergeCell ref="D35:H36"/>
    <mergeCell ref="I35:J36"/>
    <mergeCell ref="K35:K36"/>
    <mergeCell ref="O35:O36"/>
    <mergeCell ref="AW37:AW38"/>
    <mergeCell ref="W37:W38"/>
    <mergeCell ref="X37:X38"/>
    <mergeCell ref="Z37:Z38"/>
    <mergeCell ref="AA37:AB38"/>
    <mergeCell ref="AC37:AG38"/>
    <mergeCell ref="AH37:AI38"/>
    <mergeCell ref="AV35:AV36"/>
    <mergeCell ref="AW35:AW36"/>
    <mergeCell ref="AH35:AI36"/>
    <mergeCell ref="AJ35:AJ36"/>
    <mergeCell ref="AN35:AN36"/>
    <mergeCell ref="AO35:AP36"/>
    <mergeCell ref="AQ35:AU36"/>
    <mergeCell ref="D39:H40"/>
    <mergeCell ref="I39:J40"/>
    <mergeCell ref="K39:K40"/>
    <mergeCell ref="O39:O40"/>
    <mergeCell ref="AJ37:AJ38"/>
    <mergeCell ref="AN37:AN38"/>
    <mergeCell ref="AO37:AP38"/>
    <mergeCell ref="AQ37:AU38"/>
    <mergeCell ref="AV37:AV38"/>
    <mergeCell ref="AV39:AV40"/>
    <mergeCell ref="AW39:AW40"/>
    <mergeCell ref="A41:A42"/>
    <mergeCell ref="B41:C42"/>
    <mergeCell ref="D41:H42"/>
    <mergeCell ref="I41:J42"/>
    <mergeCell ref="K41:K42"/>
    <mergeCell ref="O41:O42"/>
    <mergeCell ref="P41:Q42"/>
    <mergeCell ref="R41:V42"/>
    <mergeCell ref="AC39:AG40"/>
    <mergeCell ref="AH39:AI40"/>
    <mergeCell ref="AJ39:AJ40"/>
    <mergeCell ref="AN39:AN40"/>
    <mergeCell ref="AO39:AP40"/>
    <mergeCell ref="AQ39:AU40"/>
    <mergeCell ref="P39:Q40"/>
    <mergeCell ref="R39:V40"/>
    <mergeCell ref="W39:W40"/>
    <mergeCell ref="X39:X40"/>
    <mergeCell ref="Z39:Z40"/>
    <mergeCell ref="AA39:AB40"/>
    <mergeCell ref="A39:A40"/>
    <mergeCell ref="B39:C40"/>
    <mergeCell ref="AJ41:AJ42"/>
    <mergeCell ref="AN41:AN42"/>
    <mergeCell ref="AO41:AP42"/>
    <mergeCell ref="AQ41:AU42"/>
    <mergeCell ref="AV41:AV42"/>
    <mergeCell ref="AW41:AW42"/>
    <mergeCell ref="W41:W42"/>
    <mergeCell ref="X41:X42"/>
    <mergeCell ref="Z41:Z42"/>
    <mergeCell ref="AA41:AB42"/>
    <mergeCell ref="AC41:AG42"/>
    <mergeCell ref="AH41:AI42"/>
  </mergeCells>
  <phoneticPr fontId="4"/>
  <pageMargins left="0.78740157480314965" right="0.78740157480314965" top="0.98425196850393704" bottom="0.98425196850393704" header="0.51181102362204722" footer="0.51181102362204722"/>
  <pageSetup paperSize="9" scale="94" orientation="portrait" horizontalDpi="4294967293" r:id="rId1"/>
  <headerFooter alignWithMargins="0">
    <oddHeader>&amp;C&amp;"ＭＳ Ｐゴシック,太字"&amp;16 2021Nanahocup山梨県U-12サッカー大会
（第45回関東大会山梨県予選）</oddHeader>
    <oddFooter>&amp;C&amp;12試合結果・警告退場の報告は午後4時までに下記ＦＡＸ番号へご報告ください。
4種広報部ＦＡＸ055-251-7164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A425E-51AB-4D15-A40D-61FC1EA5DFC1}">
  <sheetPr>
    <tabColor rgb="FFCCFF66"/>
  </sheetPr>
  <dimension ref="A1:BN52"/>
  <sheetViews>
    <sheetView view="pageLayout" zoomScale="75" zoomScaleNormal="100" zoomScalePageLayoutView="75" workbookViewId="0">
      <selection activeCell="AA17" sqref="AA17"/>
    </sheetView>
  </sheetViews>
  <sheetFormatPr defaultColWidth="9" defaultRowHeight="12.75" x14ac:dyDescent="0.25"/>
  <cols>
    <col min="1" max="1" width="3.1328125" style="13" customWidth="1"/>
    <col min="2" max="2" width="3" style="13" customWidth="1"/>
    <col min="3" max="3" width="8.265625" style="13" customWidth="1"/>
    <col min="4" max="28" width="2.46484375" style="13" customWidth="1"/>
    <col min="29" max="29" width="4.73046875" style="13" customWidth="1"/>
    <col min="30" max="30" width="4.265625" style="13" customWidth="1"/>
    <col min="31" max="31" width="9.59765625" style="13" customWidth="1"/>
    <col min="32" max="32" width="4.265625" style="13" customWidth="1"/>
    <col min="33" max="33" width="3.1328125" style="13" customWidth="1"/>
    <col min="34" max="34" width="3" style="13" customWidth="1"/>
    <col min="35" max="35" width="8.265625" style="13" customWidth="1"/>
    <col min="36" max="60" width="2.46484375" style="13" customWidth="1"/>
    <col min="61" max="61" width="5.59765625" style="13" customWidth="1"/>
    <col min="62" max="62" width="4.265625" style="13" customWidth="1"/>
    <col min="63" max="63" width="1.1328125" style="13" customWidth="1"/>
    <col min="64" max="65" width="2.59765625" style="13" customWidth="1"/>
    <col min="66" max="66" width="9.86328125" style="13" customWidth="1"/>
    <col min="67" max="77" width="2.59765625" style="13" customWidth="1"/>
    <col min="78" max="16384" width="9" style="13"/>
  </cols>
  <sheetData>
    <row r="1" spans="1:66" ht="34.5" customHeight="1" x14ac:dyDescent="0.25">
      <c r="A1" s="236" t="s">
        <v>182</v>
      </c>
      <c r="B1" s="236"/>
      <c r="C1" s="237" t="s">
        <v>10</v>
      </c>
      <c r="D1" s="237"/>
      <c r="E1" s="237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192"/>
      <c r="V1" s="2"/>
      <c r="W1" s="2"/>
      <c r="X1" s="2"/>
      <c r="Y1" s="2"/>
      <c r="Z1" s="2"/>
      <c r="AA1" s="2"/>
      <c r="AB1" s="2"/>
      <c r="AC1" s="2"/>
      <c r="AD1" s="2"/>
      <c r="AE1" s="200"/>
      <c r="AF1" s="200"/>
      <c r="AG1" s="236" t="str">
        <f>A1</f>
        <v>F</v>
      </c>
      <c r="AH1" s="236"/>
      <c r="AI1" s="237" t="s">
        <v>10</v>
      </c>
      <c r="AJ1" s="237"/>
      <c r="AK1" s="237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192"/>
      <c r="BB1" s="2"/>
      <c r="BC1" s="2"/>
      <c r="BD1" s="2"/>
      <c r="BE1" s="2"/>
      <c r="BF1" s="2"/>
      <c r="BG1" s="2"/>
      <c r="BH1" s="2"/>
      <c r="BI1" s="2"/>
      <c r="BJ1" s="2"/>
    </row>
    <row r="2" spans="1:66" ht="17.100000000000001" customHeight="1" x14ac:dyDescent="0.25">
      <c r="A2" s="33"/>
      <c r="B2" s="252" t="str">
        <f>A1</f>
        <v>F</v>
      </c>
      <c r="C2" s="239"/>
      <c r="D2" s="242" t="str">
        <f>B4</f>
        <v>大里SSS</v>
      </c>
      <c r="E2" s="243"/>
      <c r="F2" s="244"/>
      <c r="G2" s="242" t="str">
        <f>B6</f>
        <v>FCラーゴU-12</v>
      </c>
      <c r="H2" s="243"/>
      <c r="I2" s="244"/>
      <c r="J2" s="242" t="str">
        <f>B8</f>
        <v>山梨ジュニアSSS</v>
      </c>
      <c r="K2" s="243"/>
      <c r="L2" s="244"/>
      <c r="M2" s="242" t="str">
        <f>B10</f>
        <v>昭和町SSS</v>
      </c>
      <c r="N2" s="243"/>
      <c r="O2" s="244"/>
      <c r="P2" s="242" t="str">
        <f>B12</f>
        <v>VC富士吉田Jr</v>
      </c>
      <c r="Q2" s="243"/>
      <c r="R2" s="243"/>
      <c r="S2" s="242"/>
      <c r="T2" s="243"/>
      <c r="U2" s="244"/>
      <c r="V2" s="248" t="s">
        <v>12</v>
      </c>
      <c r="W2" s="248"/>
      <c r="X2" s="248"/>
      <c r="Y2" s="249" t="s">
        <v>13</v>
      </c>
      <c r="Z2" s="249"/>
      <c r="AA2" s="249" t="s">
        <v>21</v>
      </c>
      <c r="AB2" s="249"/>
      <c r="AC2" s="34" t="s">
        <v>22</v>
      </c>
      <c r="AD2" s="251" t="s">
        <v>11</v>
      </c>
      <c r="AE2" s="18"/>
      <c r="AF2" s="18"/>
      <c r="AG2" s="44"/>
      <c r="AH2" s="252" t="str">
        <f>AG1</f>
        <v>F</v>
      </c>
      <c r="AI2" s="239"/>
      <c r="AJ2" s="242" t="str">
        <f>AH4</f>
        <v>大里SSS</v>
      </c>
      <c r="AK2" s="243"/>
      <c r="AL2" s="244"/>
      <c r="AM2" s="242" t="str">
        <f>AH6</f>
        <v>FCラーゴU-12</v>
      </c>
      <c r="AN2" s="243"/>
      <c r="AO2" s="244"/>
      <c r="AP2" s="242" t="str">
        <f>AH8</f>
        <v>山梨ジュニアSSS</v>
      </c>
      <c r="AQ2" s="243"/>
      <c r="AR2" s="244"/>
      <c r="AS2" s="242" t="str">
        <f>AH10</f>
        <v>昭和町SSS</v>
      </c>
      <c r="AT2" s="243"/>
      <c r="AU2" s="244"/>
      <c r="AV2" s="242" t="str">
        <f>AH12</f>
        <v>VC富士吉田Jr</v>
      </c>
      <c r="AW2" s="243"/>
      <c r="AX2" s="243"/>
      <c r="AY2" s="242"/>
      <c r="AZ2" s="243"/>
      <c r="BA2" s="244"/>
      <c r="BB2" s="248" t="s">
        <v>12</v>
      </c>
      <c r="BC2" s="248"/>
      <c r="BD2" s="248"/>
      <c r="BE2" s="249" t="s">
        <v>13</v>
      </c>
      <c r="BF2" s="249"/>
      <c r="BG2" s="249" t="s">
        <v>21</v>
      </c>
      <c r="BH2" s="249"/>
      <c r="BI2" s="38" t="s">
        <v>22</v>
      </c>
      <c r="BJ2" s="251" t="s">
        <v>11</v>
      </c>
      <c r="BK2" s="326"/>
    </row>
    <row r="3" spans="1:66" ht="17.100000000000001" customHeight="1" x14ac:dyDescent="0.25">
      <c r="A3" s="35"/>
      <c r="B3" s="253"/>
      <c r="C3" s="241"/>
      <c r="D3" s="245"/>
      <c r="E3" s="246"/>
      <c r="F3" s="247"/>
      <c r="G3" s="245"/>
      <c r="H3" s="246"/>
      <c r="I3" s="247"/>
      <c r="J3" s="245"/>
      <c r="K3" s="246"/>
      <c r="L3" s="247"/>
      <c r="M3" s="245"/>
      <c r="N3" s="246"/>
      <c r="O3" s="247"/>
      <c r="P3" s="245"/>
      <c r="Q3" s="246"/>
      <c r="R3" s="246"/>
      <c r="S3" s="245"/>
      <c r="T3" s="246"/>
      <c r="U3" s="247"/>
      <c r="V3" s="248"/>
      <c r="W3" s="248"/>
      <c r="X3" s="248"/>
      <c r="Y3" s="249"/>
      <c r="Z3" s="249"/>
      <c r="AA3" s="249"/>
      <c r="AB3" s="249"/>
      <c r="AC3" s="36" t="s">
        <v>23</v>
      </c>
      <c r="AD3" s="251"/>
      <c r="AE3" s="18"/>
      <c r="AF3" s="18"/>
      <c r="AG3" s="45"/>
      <c r="AH3" s="253"/>
      <c r="AI3" s="241"/>
      <c r="AJ3" s="245"/>
      <c r="AK3" s="246"/>
      <c r="AL3" s="247"/>
      <c r="AM3" s="245"/>
      <c r="AN3" s="246"/>
      <c r="AO3" s="247"/>
      <c r="AP3" s="245"/>
      <c r="AQ3" s="246"/>
      <c r="AR3" s="247"/>
      <c r="AS3" s="245"/>
      <c r="AT3" s="246"/>
      <c r="AU3" s="247"/>
      <c r="AV3" s="245"/>
      <c r="AW3" s="246"/>
      <c r="AX3" s="246"/>
      <c r="AY3" s="245"/>
      <c r="AZ3" s="246"/>
      <c r="BA3" s="247"/>
      <c r="BB3" s="248"/>
      <c r="BC3" s="248"/>
      <c r="BD3" s="248"/>
      <c r="BE3" s="249"/>
      <c r="BF3" s="249"/>
      <c r="BG3" s="249"/>
      <c r="BH3" s="249"/>
      <c r="BI3" s="202" t="s">
        <v>23</v>
      </c>
      <c r="BJ3" s="251"/>
      <c r="BK3" s="326"/>
    </row>
    <row r="4" spans="1:66" ht="17.100000000000001" customHeight="1" x14ac:dyDescent="0.25">
      <c r="A4" s="261">
        <v>1</v>
      </c>
      <c r="B4" s="263" t="s">
        <v>30</v>
      </c>
      <c r="C4" s="264"/>
      <c r="D4" s="267"/>
      <c r="E4" s="268"/>
      <c r="F4" s="269"/>
      <c r="G4" s="217">
        <f>F6</f>
        <v>3</v>
      </c>
      <c r="H4" s="220" t="s">
        <v>16</v>
      </c>
      <c r="I4" s="220">
        <f>D6</f>
        <v>0</v>
      </c>
      <c r="J4" s="217" t="str">
        <f>F8</f>
        <v/>
      </c>
      <c r="K4" s="220" t="s">
        <v>14</v>
      </c>
      <c r="L4" s="221" t="str">
        <f>D8</f>
        <v/>
      </c>
      <c r="M4" s="220" t="str">
        <f>F10</f>
        <v/>
      </c>
      <c r="N4" s="220" t="s">
        <v>16</v>
      </c>
      <c r="O4" s="220" t="str">
        <f>D10</f>
        <v/>
      </c>
      <c r="P4" s="217">
        <f>F12</f>
        <v>5</v>
      </c>
      <c r="Q4" s="220" t="s">
        <v>16</v>
      </c>
      <c r="R4" s="221">
        <f>D12</f>
        <v>0</v>
      </c>
      <c r="S4" s="273"/>
      <c r="T4" s="327"/>
      <c r="U4" s="328"/>
      <c r="V4" s="249"/>
      <c r="W4" s="249"/>
      <c r="X4" s="249"/>
      <c r="Y4" s="249"/>
      <c r="Z4" s="249"/>
      <c r="AA4" s="249"/>
      <c r="AB4" s="249"/>
      <c r="AC4" s="256"/>
      <c r="AD4" s="251"/>
      <c r="AE4" s="255">
        <f>10000*V4+100*AC4+Y4</f>
        <v>0</v>
      </c>
      <c r="AF4" s="18"/>
      <c r="AG4" s="328">
        <v>1</v>
      </c>
      <c r="AH4" s="330" t="str">
        <f>B4</f>
        <v>大里SSS</v>
      </c>
      <c r="AI4" s="331"/>
      <c r="AJ4" s="267"/>
      <c r="AK4" s="268"/>
      <c r="AL4" s="269"/>
      <c r="AM4" s="189">
        <f>AL6</f>
        <v>0</v>
      </c>
      <c r="AN4" s="198" t="s">
        <v>16</v>
      </c>
      <c r="AO4" s="198">
        <f>AJ6</f>
        <v>0</v>
      </c>
      <c r="AP4" s="189">
        <f>AL8</f>
        <v>0</v>
      </c>
      <c r="AQ4" s="198" t="s">
        <v>14</v>
      </c>
      <c r="AR4" s="199">
        <f>AJ8</f>
        <v>0</v>
      </c>
      <c r="AS4" s="198">
        <f>AL10</f>
        <v>0</v>
      </c>
      <c r="AT4" s="198" t="s">
        <v>16</v>
      </c>
      <c r="AU4" s="198">
        <f>AJ10</f>
        <v>0</v>
      </c>
      <c r="AV4" s="189">
        <f>AL12</f>
        <v>0</v>
      </c>
      <c r="AW4" s="198" t="s">
        <v>16</v>
      </c>
      <c r="AX4" s="199">
        <f>AJ12</f>
        <v>0</v>
      </c>
      <c r="AY4" s="273"/>
      <c r="AZ4" s="327"/>
      <c r="BA4" s="328"/>
      <c r="BB4" s="249">
        <f>(COUNTIF(AJ5:AX5,"○")*3)+(COUNTIF(AJ5:AX5,"△")*1)</f>
        <v>4</v>
      </c>
      <c r="BC4" s="249"/>
      <c r="BD4" s="249"/>
      <c r="BE4" s="249">
        <f>SUM(AL4:AL13)</f>
        <v>0</v>
      </c>
      <c r="BF4" s="249"/>
      <c r="BG4" s="249">
        <f>SUM(AJ4:AJ13)</f>
        <v>0</v>
      </c>
      <c r="BH4" s="249"/>
      <c r="BI4" s="256">
        <f>BE4-BG4</f>
        <v>0</v>
      </c>
      <c r="BJ4" s="251">
        <f>RANK(BN5,$BN$5:$BN$13)</f>
        <v>1</v>
      </c>
      <c r="BK4" s="326"/>
    </row>
    <row r="5" spans="1:66" ht="17.100000000000001" customHeight="1" x14ac:dyDescent="0.25">
      <c r="A5" s="262"/>
      <c r="B5" s="265"/>
      <c r="C5" s="266"/>
      <c r="D5" s="270"/>
      <c r="E5" s="271"/>
      <c r="F5" s="272"/>
      <c r="G5" s="258" t="str">
        <f>IF(G4="","",IF(G4-I4&gt;0,"○",IF(G4-I4=0,"△","●")))</f>
        <v>○</v>
      </c>
      <c r="H5" s="259"/>
      <c r="I5" s="260"/>
      <c r="J5" s="258" t="str">
        <f>IF(J4="","",IF(J4-L4&gt;0,"○",IF(J4-L4=0,"△","●")))</f>
        <v/>
      </c>
      <c r="K5" s="259"/>
      <c r="L5" s="260"/>
      <c r="M5" s="258" t="str">
        <f>IF(M4="","",IF(M4-O4&gt;0,"○",IF(M4-O4=0,"△","●")))</f>
        <v/>
      </c>
      <c r="N5" s="259"/>
      <c r="O5" s="260"/>
      <c r="P5" s="258" t="str">
        <f>IF(P4="","",IF(P4-R4&gt;0,"○",IF(P4-R4=0,"△","●")))</f>
        <v>○</v>
      </c>
      <c r="Q5" s="259"/>
      <c r="R5" s="259"/>
      <c r="S5" s="258"/>
      <c r="T5" s="259"/>
      <c r="U5" s="260"/>
      <c r="V5" s="249"/>
      <c r="W5" s="249"/>
      <c r="X5" s="249"/>
      <c r="Y5" s="249"/>
      <c r="Z5" s="249"/>
      <c r="AA5" s="249"/>
      <c r="AB5" s="249"/>
      <c r="AC5" s="257"/>
      <c r="AD5" s="251"/>
      <c r="AE5" s="255"/>
      <c r="AF5" s="18"/>
      <c r="AG5" s="260"/>
      <c r="AH5" s="332"/>
      <c r="AI5" s="333"/>
      <c r="AJ5" s="270"/>
      <c r="AK5" s="271"/>
      <c r="AL5" s="272"/>
      <c r="AM5" s="258" t="str">
        <f>IF(AM4="","",IF(AM4-AO4&gt;0,"○",IF(AM4-AO4=0,"△","●")))</f>
        <v>△</v>
      </c>
      <c r="AN5" s="259"/>
      <c r="AO5" s="260"/>
      <c r="AP5" s="258" t="str">
        <f>IF(AP4="","",IF(AP4-AR4&gt;0,"○",IF(AP4-AR4=0,"△","●")))</f>
        <v>△</v>
      </c>
      <c r="AQ5" s="259"/>
      <c r="AR5" s="260"/>
      <c r="AS5" s="258" t="str">
        <f>IF(AS4="","",IF(AS4-AU4&gt;0,"○",IF(AS4-AU4=0,"△","●")))</f>
        <v>△</v>
      </c>
      <c r="AT5" s="259"/>
      <c r="AU5" s="260"/>
      <c r="AV5" s="258" t="str">
        <f>IF(AV4="","",IF(AV4-AX4&gt;0,"○",IF(AV4-AX4=0,"△","●")))</f>
        <v>△</v>
      </c>
      <c r="AW5" s="259"/>
      <c r="AX5" s="259"/>
      <c r="AY5" s="258"/>
      <c r="AZ5" s="259"/>
      <c r="BA5" s="260"/>
      <c r="BB5" s="249"/>
      <c r="BC5" s="249"/>
      <c r="BD5" s="249"/>
      <c r="BE5" s="249"/>
      <c r="BF5" s="249"/>
      <c r="BG5" s="249"/>
      <c r="BH5" s="249"/>
      <c r="BI5" s="257"/>
      <c r="BJ5" s="251"/>
      <c r="BK5" s="329"/>
      <c r="BN5" s="39">
        <f>(BB4*1000)+(BI4*100)+BE4</f>
        <v>4000</v>
      </c>
    </row>
    <row r="6" spans="1:66" ht="17.100000000000001" customHeight="1" x14ac:dyDescent="0.25">
      <c r="A6" s="249">
        <v>2</v>
      </c>
      <c r="B6" s="334" t="s">
        <v>205</v>
      </c>
      <c r="C6" s="279"/>
      <c r="D6" s="3">
        <f>P23</f>
        <v>0</v>
      </c>
      <c r="E6" s="4" t="s">
        <v>16</v>
      </c>
      <c r="F6" s="5">
        <f>I23</f>
        <v>3</v>
      </c>
      <c r="G6" s="267"/>
      <c r="H6" s="268"/>
      <c r="I6" s="269"/>
      <c r="J6" s="217" t="str">
        <f>I8</f>
        <v/>
      </c>
      <c r="K6" s="220" t="s">
        <v>14</v>
      </c>
      <c r="L6" s="221" t="str">
        <f>G8</f>
        <v/>
      </c>
      <c r="M6" s="220">
        <f>I10</f>
        <v>2</v>
      </c>
      <c r="N6" s="220" t="s">
        <v>14</v>
      </c>
      <c r="O6" s="220">
        <f>G10</f>
        <v>2</v>
      </c>
      <c r="P6" s="217" t="str">
        <f>I12</f>
        <v/>
      </c>
      <c r="Q6" s="220" t="s">
        <v>14</v>
      </c>
      <c r="R6" s="221" t="str">
        <f>G12</f>
        <v/>
      </c>
      <c r="S6" s="40"/>
      <c r="T6" s="41"/>
      <c r="U6" s="38"/>
      <c r="V6" s="249"/>
      <c r="W6" s="249"/>
      <c r="X6" s="249"/>
      <c r="Y6" s="249"/>
      <c r="Z6" s="249"/>
      <c r="AA6" s="249"/>
      <c r="AB6" s="249"/>
      <c r="AC6" s="256"/>
      <c r="AD6" s="251"/>
      <c r="AE6" s="255">
        <f t="shared" ref="AE6" si="0">10000*V6+100*AC6+Y6</f>
        <v>0</v>
      </c>
      <c r="AF6" s="18"/>
      <c r="AG6" s="339">
        <v>2</v>
      </c>
      <c r="AH6" s="330" t="str">
        <f>B6</f>
        <v>FCラーゴU-12</v>
      </c>
      <c r="AI6" s="331"/>
      <c r="AJ6" s="3">
        <f>AV23</f>
        <v>0</v>
      </c>
      <c r="AK6" s="4" t="s">
        <v>16</v>
      </c>
      <c r="AL6" s="5">
        <f>AO23</f>
        <v>0</v>
      </c>
      <c r="AM6" s="267"/>
      <c r="AN6" s="268"/>
      <c r="AO6" s="269"/>
      <c r="AP6" s="189">
        <f>AO8</f>
        <v>0</v>
      </c>
      <c r="AQ6" s="198" t="s">
        <v>14</v>
      </c>
      <c r="AR6" s="199">
        <f>AM8</f>
        <v>0</v>
      </c>
      <c r="AS6" s="198">
        <f>AO10</f>
        <v>0</v>
      </c>
      <c r="AT6" s="198" t="s">
        <v>14</v>
      </c>
      <c r="AU6" s="198">
        <f>AM10</f>
        <v>0</v>
      </c>
      <c r="AV6" s="189">
        <f>AO12</f>
        <v>0</v>
      </c>
      <c r="AW6" s="198" t="s">
        <v>14</v>
      </c>
      <c r="AX6" s="199">
        <f>AM12</f>
        <v>0</v>
      </c>
      <c r="AY6" s="40"/>
      <c r="AZ6" s="41"/>
      <c r="BA6" s="38"/>
      <c r="BB6" s="249">
        <f>(COUNTIF(AJ7:AX7,"○")*3)+(COUNTIF(AJ7:AX7,"△")*1)</f>
        <v>4</v>
      </c>
      <c r="BC6" s="249"/>
      <c r="BD6" s="249"/>
      <c r="BE6" s="249">
        <f>SUM(AO4:AO13)</f>
        <v>0</v>
      </c>
      <c r="BF6" s="249"/>
      <c r="BG6" s="249">
        <f>SUM(AM4:AM13)</f>
        <v>0</v>
      </c>
      <c r="BH6" s="249"/>
      <c r="BI6" s="256">
        <f>BE6-BG6</f>
        <v>0</v>
      </c>
      <c r="BJ6" s="251">
        <f>RANK(BN7,$BN$5:$BN$13)</f>
        <v>1</v>
      </c>
      <c r="BK6" s="326"/>
    </row>
    <row r="7" spans="1:66" ht="17.100000000000001" customHeight="1" x14ac:dyDescent="0.25">
      <c r="A7" s="249"/>
      <c r="B7" s="335"/>
      <c r="C7" s="281"/>
      <c r="D7" s="274" t="str">
        <f>IF(D6="","",IF(D6-F6&gt;0,"○",IF(D6-F6=0,"△","●")))</f>
        <v>●</v>
      </c>
      <c r="E7" s="275"/>
      <c r="F7" s="276"/>
      <c r="G7" s="270"/>
      <c r="H7" s="271"/>
      <c r="I7" s="272"/>
      <c r="J7" s="258" t="str">
        <f>IF(J6="","",IF(J6-L6&gt;0,"○",IF(J6-L6=0,"△","●")))</f>
        <v/>
      </c>
      <c r="K7" s="259"/>
      <c r="L7" s="260"/>
      <c r="M7" s="258" t="str">
        <f>IF(M6="","",IF(M6-O6&gt;0,"○",IF(M6-O6=0,"△","●")))</f>
        <v>△</v>
      </c>
      <c r="N7" s="259"/>
      <c r="O7" s="260"/>
      <c r="P7" s="258" t="str">
        <f>IF(P6="","",IF(P6-R6&gt;0,"○",IF(P6-R6=0,"△","●")))</f>
        <v/>
      </c>
      <c r="Q7" s="259"/>
      <c r="R7" s="259"/>
      <c r="S7" s="336"/>
      <c r="T7" s="337"/>
      <c r="U7" s="338"/>
      <c r="V7" s="249"/>
      <c r="W7" s="249"/>
      <c r="X7" s="249"/>
      <c r="Y7" s="249"/>
      <c r="Z7" s="249"/>
      <c r="AA7" s="249"/>
      <c r="AB7" s="249"/>
      <c r="AC7" s="257"/>
      <c r="AD7" s="251"/>
      <c r="AE7" s="255"/>
      <c r="AF7" s="18"/>
      <c r="AG7" s="339"/>
      <c r="AH7" s="332"/>
      <c r="AI7" s="333"/>
      <c r="AJ7" s="274" t="str">
        <f>IF(AJ6="","",IF(AJ6-AL6&gt;0,"○",IF(AJ6-AL6=0,"△","●")))</f>
        <v>△</v>
      </c>
      <c r="AK7" s="275"/>
      <c r="AL7" s="276"/>
      <c r="AM7" s="270"/>
      <c r="AN7" s="271"/>
      <c r="AO7" s="272"/>
      <c r="AP7" s="258" t="str">
        <f>IF(AP6="","",IF(AP6-AR6&gt;0,"○",IF(AP6-AR6=0,"△","●")))</f>
        <v>△</v>
      </c>
      <c r="AQ7" s="259"/>
      <c r="AR7" s="260"/>
      <c r="AS7" s="258" t="str">
        <f>IF(AS6="","",IF(AS6-AU6&gt;0,"○",IF(AS6-AU6=0,"△","●")))</f>
        <v>△</v>
      </c>
      <c r="AT7" s="259"/>
      <c r="AU7" s="260"/>
      <c r="AV7" s="258" t="str">
        <f>IF(AV6="","",IF(AV6-AX6&gt;0,"○",IF(AV6-AX6=0,"△","●")))</f>
        <v>△</v>
      </c>
      <c r="AW7" s="259"/>
      <c r="AX7" s="259"/>
      <c r="AY7" s="336"/>
      <c r="AZ7" s="337"/>
      <c r="BA7" s="338"/>
      <c r="BB7" s="249"/>
      <c r="BC7" s="249"/>
      <c r="BD7" s="249"/>
      <c r="BE7" s="249"/>
      <c r="BF7" s="249"/>
      <c r="BG7" s="249"/>
      <c r="BH7" s="249"/>
      <c r="BI7" s="257"/>
      <c r="BJ7" s="251"/>
      <c r="BK7" s="329"/>
      <c r="BN7" s="39">
        <f>(BB6*1000)+(BI6*100)+BE6</f>
        <v>4000</v>
      </c>
    </row>
    <row r="8" spans="1:66" ht="17.100000000000001" customHeight="1" x14ac:dyDescent="0.25">
      <c r="A8" s="261">
        <v>3</v>
      </c>
      <c r="B8" s="263" t="s">
        <v>206</v>
      </c>
      <c r="C8" s="264"/>
      <c r="D8" s="3" t="str">
        <f>P37</f>
        <v/>
      </c>
      <c r="E8" s="4" t="s">
        <v>16</v>
      </c>
      <c r="F8" s="5" t="str">
        <f>I37</f>
        <v/>
      </c>
      <c r="G8" s="4" t="str">
        <f>P43</f>
        <v/>
      </c>
      <c r="H8" s="4" t="s">
        <v>16</v>
      </c>
      <c r="I8" s="5" t="str">
        <f>I43</f>
        <v/>
      </c>
      <c r="J8" s="267"/>
      <c r="K8" s="268"/>
      <c r="L8" s="269"/>
      <c r="M8" s="217">
        <f>L10</f>
        <v>2</v>
      </c>
      <c r="N8" s="220" t="s">
        <v>14</v>
      </c>
      <c r="O8" s="221">
        <f>J10</f>
        <v>1</v>
      </c>
      <c r="P8" s="220">
        <f>L12</f>
        <v>3</v>
      </c>
      <c r="Q8" s="220" t="s">
        <v>14</v>
      </c>
      <c r="R8" s="221">
        <f>J12</f>
        <v>1</v>
      </c>
      <c r="S8" s="40"/>
      <c r="T8" s="41"/>
      <c r="U8" s="38"/>
      <c r="V8" s="249"/>
      <c r="W8" s="249"/>
      <c r="X8" s="249"/>
      <c r="Y8" s="249"/>
      <c r="Z8" s="249"/>
      <c r="AA8" s="249"/>
      <c r="AB8" s="249"/>
      <c r="AC8" s="256"/>
      <c r="AD8" s="251"/>
      <c r="AE8" s="255">
        <f t="shared" ref="AE8" si="1">10000*V8+100*AC8+Y8</f>
        <v>0</v>
      </c>
      <c r="AF8" s="18"/>
      <c r="AG8" s="328">
        <v>3</v>
      </c>
      <c r="AH8" s="330" t="str">
        <f>B8</f>
        <v>山梨ジュニアSSS</v>
      </c>
      <c r="AI8" s="331"/>
      <c r="AJ8" s="3">
        <f>AV37</f>
        <v>0</v>
      </c>
      <c r="AK8" s="4" t="s">
        <v>16</v>
      </c>
      <c r="AL8" s="5">
        <f>AO37</f>
        <v>0</v>
      </c>
      <c r="AM8" s="4">
        <f>AV27</f>
        <v>0</v>
      </c>
      <c r="AN8" s="4" t="s">
        <v>16</v>
      </c>
      <c r="AO8" s="5">
        <f>AO27</f>
        <v>0</v>
      </c>
      <c r="AP8" s="267"/>
      <c r="AQ8" s="268"/>
      <c r="AR8" s="269"/>
      <c r="AS8" s="189">
        <f>AR10</f>
        <v>0</v>
      </c>
      <c r="AT8" s="198" t="s">
        <v>14</v>
      </c>
      <c r="AU8" s="199">
        <f>AP10</f>
        <v>0</v>
      </c>
      <c r="AV8" s="198">
        <f>AR12</f>
        <v>0</v>
      </c>
      <c r="AW8" s="198" t="s">
        <v>14</v>
      </c>
      <c r="AX8" s="199">
        <f>AP12</f>
        <v>0</v>
      </c>
      <c r="AY8" s="40"/>
      <c r="AZ8" s="41"/>
      <c r="BA8" s="38"/>
      <c r="BB8" s="249">
        <f>(COUNTIF(AJ9:AX9,"○")*3)+(COUNTIF(AJ9:AX9,"△")*1)</f>
        <v>4</v>
      </c>
      <c r="BC8" s="249"/>
      <c r="BD8" s="249"/>
      <c r="BE8" s="249">
        <f>SUM(AR4:AR13)</f>
        <v>0</v>
      </c>
      <c r="BF8" s="249"/>
      <c r="BG8" s="249">
        <f>SUM(AP4:AP13)</f>
        <v>0</v>
      </c>
      <c r="BH8" s="249"/>
      <c r="BI8" s="256">
        <f>BE8-BG8</f>
        <v>0</v>
      </c>
      <c r="BJ8" s="251">
        <f>RANK(BN9,$BN$5:$BN$13)</f>
        <v>1</v>
      </c>
      <c r="BK8" s="326"/>
    </row>
    <row r="9" spans="1:66" ht="17.100000000000001" customHeight="1" x14ac:dyDescent="0.25">
      <c r="A9" s="262"/>
      <c r="B9" s="265"/>
      <c r="C9" s="266"/>
      <c r="D9" s="274" t="str">
        <f>IF(D8="","",IF(D8-F8&gt;0,"○",IF(D8-F8=0,"△","●")))</f>
        <v/>
      </c>
      <c r="E9" s="275"/>
      <c r="F9" s="276"/>
      <c r="G9" s="274" t="str">
        <f>IF(G8="","",IF(G8-I8&gt;0,"○",IF(G8-I8=0,"△","●")))</f>
        <v/>
      </c>
      <c r="H9" s="275"/>
      <c r="I9" s="276"/>
      <c r="J9" s="270"/>
      <c r="K9" s="271"/>
      <c r="L9" s="272"/>
      <c r="M9" s="258" t="str">
        <f>IF(M8="","",IF(M8-O8&gt;0,"○",IF(M8-O8=0,"△","●")))</f>
        <v>○</v>
      </c>
      <c r="N9" s="259"/>
      <c r="O9" s="260"/>
      <c r="P9" s="258" t="str">
        <f>IF(P8="","",IF(P8-R8&gt;0,"○",IF(P8-R8=0,"△","●")))</f>
        <v>○</v>
      </c>
      <c r="Q9" s="259"/>
      <c r="R9" s="259"/>
      <c r="S9" s="336"/>
      <c r="T9" s="337"/>
      <c r="U9" s="338"/>
      <c r="V9" s="249"/>
      <c r="W9" s="249"/>
      <c r="X9" s="249"/>
      <c r="Y9" s="249"/>
      <c r="Z9" s="249"/>
      <c r="AA9" s="249"/>
      <c r="AB9" s="249"/>
      <c r="AC9" s="257"/>
      <c r="AD9" s="251"/>
      <c r="AE9" s="255"/>
      <c r="AF9" s="18"/>
      <c r="AG9" s="260"/>
      <c r="AH9" s="332"/>
      <c r="AI9" s="333"/>
      <c r="AJ9" s="274" t="str">
        <f>IF(AJ8="","",IF(AJ8-AL8&gt;0,"○",IF(AJ8-AL8=0,"△","●")))</f>
        <v>△</v>
      </c>
      <c r="AK9" s="275"/>
      <c r="AL9" s="276"/>
      <c r="AM9" s="274" t="str">
        <f>IF(AM8="","",IF(AM8-AO8&gt;0,"○",IF(AM8-AO8=0,"△","●")))</f>
        <v>△</v>
      </c>
      <c r="AN9" s="275"/>
      <c r="AO9" s="276"/>
      <c r="AP9" s="270"/>
      <c r="AQ9" s="271"/>
      <c r="AR9" s="272"/>
      <c r="AS9" s="258" t="str">
        <f>IF(AS8="","",IF(AS8-AU8&gt;0,"○",IF(AS8-AU8=0,"△","●")))</f>
        <v>△</v>
      </c>
      <c r="AT9" s="259"/>
      <c r="AU9" s="260"/>
      <c r="AV9" s="258" t="str">
        <f>IF(AV8="","",IF(AV8-AX8&gt;0,"○",IF(AV8-AX8=0,"△","●")))</f>
        <v>△</v>
      </c>
      <c r="AW9" s="259"/>
      <c r="AX9" s="259"/>
      <c r="AY9" s="336"/>
      <c r="AZ9" s="337"/>
      <c r="BA9" s="338"/>
      <c r="BB9" s="249"/>
      <c r="BC9" s="249"/>
      <c r="BD9" s="249"/>
      <c r="BE9" s="249"/>
      <c r="BF9" s="249"/>
      <c r="BG9" s="249"/>
      <c r="BH9" s="249"/>
      <c r="BI9" s="257"/>
      <c r="BJ9" s="251"/>
      <c r="BK9" s="329"/>
      <c r="BN9" s="39">
        <f>(BB8*1000)+(BI8*100)+BE8</f>
        <v>4000</v>
      </c>
    </row>
    <row r="10" spans="1:66" ht="17.100000000000001" customHeight="1" x14ac:dyDescent="0.25">
      <c r="A10" s="249">
        <v>4</v>
      </c>
      <c r="B10" s="263" t="s">
        <v>207</v>
      </c>
      <c r="C10" s="264"/>
      <c r="D10" s="3" t="str">
        <f>P41</f>
        <v/>
      </c>
      <c r="E10" s="4" t="s">
        <v>14</v>
      </c>
      <c r="F10" s="5" t="str">
        <f>I41</f>
        <v/>
      </c>
      <c r="G10" s="4">
        <f>P29</f>
        <v>2</v>
      </c>
      <c r="H10" s="4" t="s">
        <v>16</v>
      </c>
      <c r="I10" s="4">
        <f>I29</f>
        <v>2</v>
      </c>
      <c r="J10" s="3">
        <f>P25</f>
        <v>1</v>
      </c>
      <c r="K10" s="4" t="s">
        <v>16</v>
      </c>
      <c r="L10" s="5">
        <f>I25</f>
        <v>2</v>
      </c>
      <c r="M10" s="267"/>
      <c r="N10" s="268"/>
      <c r="O10" s="269"/>
      <c r="P10" s="217" t="str">
        <f>O12</f>
        <v/>
      </c>
      <c r="Q10" s="220" t="s">
        <v>14</v>
      </c>
      <c r="R10" s="220" t="str">
        <f>M12</f>
        <v/>
      </c>
      <c r="S10" s="40"/>
      <c r="T10" s="41"/>
      <c r="U10" s="38"/>
      <c r="V10" s="249"/>
      <c r="W10" s="249"/>
      <c r="X10" s="249"/>
      <c r="Y10" s="249"/>
      <c r="Z10" s="249"/>
      <c r="AA10" s="249"/>
      <c r="AB10" s="249"/>
      <c r="AC10" s="256"/>
      <c r="AD10" s="251"/>
      <c r="AE10" s="255">
        <f t="shared" ref="AE10" si="2">10000*V10+100*AC10+Y10</f>
        <v>0</v>
      </c>
      <c r="AF10" s="18"/>
      <c r="AG10" s="339">
        <v>4</v>
      </c>
      <c r="AH10" s="330" t="str">
        <f>B10</f>
        <v>昭和町SSS</v>
      </c>
      <c r="AI10" s="331"/>
      <c r="AJ10" s="3">
        <f>AV29</f>
        <v>0</v>
      </c>
      <c r="AK10" s="4" t="s">
        <v>14</v>
      </c>
      <c r="AL10" s="5">
        <f>AO29</f>
        <v>0</v>
      </c>
      <c r="AM10" s="4">
        <f>AV35</f>
        <v>0</v>
      </c>
      <c r="AN10" s="4" t="s">
        <v>16</v>
      </c>
      <c r="AO10" s="4">
        <f>AO35</f>
        <v>0</v>
      </c>
      <c r="AP10" s="3">
        <f>AV41</f>
        <v>0</v>
      </c>
      <c r="AQ10" s="4" t="s">
        <v>16</v>
      </c>
      <c r="AR10" s="5">
        <f>AO41</f>
        <v>0</v>
      </c>
      <c r="AS10" s="267"/>
      <c r="AT10" s="268"/>
      <c r="AU10" s="269"/>
      <c r="AV10" s="189">
        <f>AU12</f>
        <v>0</v>
      </c>
      <c r="AW10" s="198" t="s">
        <v>14</v>
      </c>
      <c r="AX10" s="198">
        <f>AS12</f>
        <v>0</v>
      </c>
      <c r="AY10" s="40"/>
      <c r="AZ10" s="41"/>
      <c r="BA10" s="38"/>
      <c r="BB10" s="249">
        <f>(COUNTIF(AJ11:AX11,"○")*3)+(COUNTIF(AJ11:AX11,"△")*1)</f>
        <v>4</v>
      </c>
      <c r="BC10" s="249"/>
      <c r="BD10" s="249"/>
      <c r="BE10" s="249">
        <f>SUM(AU4:AU13)</f>
        <v>0</v>
      </c>
      <c r="BF10" s="249"/>
      <c r="BG10" s="249">
        <f>SUM(AS4:AS13)</f>
        <v>0</v>
      </c>
      <c r="BH10" s="249"/>
      <c r="BI10" s="256">
        <f>BE10-BG10</f>
        <v>0</v>
      </c>
      <c r="BJ10" s="251">
        <f>RANK(BN11,$BN$5:$BN$13)</f>
        <v>1</v>
      </c>
      <c r="BK10" s="326"/>
    </row>
    <row r="11" spans="1:66" ht="17.100000000000001" customHeight="1" x14ac:dyDescent="0.25">
      <c r="A11" s="249"/>
      <c r="B11" s="265"/>
      <c r="C11" s="266"/>
      <c r="D11" s="274" t="str">
        <f>IF(D10="","",IF(D10-F10&gt;0,"○",IF(D10-F10=0,"△","●")))</f>
        <v/>
      </c>
      <c r="E11" s="275"/>
      <c r="F11" s="276"/>
      <c r="G11" s="274" t="str">
        <f>IF(G10="","",IF(G10-I10&gt;0,"○",IF(G10-I10=0,"△","●")))</f>
        <v>△</v>
      </c>
      <c r="H11" s="275"/>
      <c r="I11" s="276"/>
      <c r="J11" s="274" t="str">
        <f>IF(J10="","",IF(J10-L10&gt;0,"○",IF(J10-L10=0,"△","●")))</f>
        <v>●</v>
      </c>
      <c r="K11" s="275"/>
      <c r="L11" s="276"/>
      <c r="M11" s="270"/>
      <c r="N11" s="271"/>
      <c r="O11" s="272"/>
      <c r="P11" s="258" t="str">
        <f>IF(P10="","",IF(P10-R10&gt;0,"○",IF(P10-R10=0,"△","●")))</f>
        <v/>
      </c>
      <c r="Q11" s="259"/>
      <c r="R11" s="260"/>
      <c r="S11" s="336"/>
      <c r="T11" s="337"/>
      <c r="U11" s="338"/>
      <c r="V11" s="249"/>
      <c r="W11" s="249"/>
      <c r="X11" s="249"/>
      <c r="Y11" s="249"/>
      <c r="Z11" s="249"/>
      <c r="AA11" s="249"/>
      <c r="AB11" s="249"/>
      <c r="AC11" s="257"/>
      <c r="AD11" s="251"/>
      <c r="AE11" s="255"/>
      <c r="AF11" s="18"/>
      <c r="AG11" s="339"/>
      <c r="AH11" s="332"/>
      <c r="AI11" s="333"/>
      <c r="AJ11" s="274" t="str">
        <f>IF(AJ10="","",IF(AJ10-AL10&gt;0,"○",IF(AJ10-AL10=0,"△","●")))</f>
        <v>△</v>
      </c>
      <c r="AK11" s="275"/>
      <c r="AL11" s="276"/>
      <c r="AM11" s="274" t="str">
        <f>IF(AM10="","",IF(AM10-AO10&gt;0,"○",IF(AM10-AO10=0,"△","●")))</f>
        <v>△</v>
      </c>
      <c r="AN11" s="275"/>
      <c r="AO11" s="276"/>
      <c r="AP11" s="274" t="str">
        <f>IF(AP10="","",IF(AP10-AR10&gt;0,"○",IF(AP10-AR10=0,"△","●")))</f>
        <v>△</v>
      </c>
      <c r="AQ11" s="275"/>
      <c r="AR11" s="276"/>
      <c r="AS11" s="270"/>
      <c r="AT11" s="271"/>
      <c r="AU11" s="272"/>
      <c r="AV11" s="258" t="str">
        <f>IF(AV10="","",IF(AV10-AX10&gt;0,"○",IF(AV10-AX10=0,"△","●")))</f>
        <v>△</v>
      </c>
      <c r="AW11" s="259"/>
      <c r="AX11" s="260"/>
      <c r="AY11" s="336"/>
      <c r="AZ11" s="337"/>
      <c r="BA11" s="338"/>
      <c r="BB11" s="249"/>
      <c r="BC11" s="249"/>
      <c r="BD11" s="249"/>
      <c r="BE11" s="249"/>
      <c r="BF11" s="249"/>
      <c r="BG11" s="249"/>
      <c r="BH11" s="249"/>
      <c r="BI11" s="257"/>
      <c r="BJ11" s="251"/>
      <c r="BK11" s="329"/>
      <c r="BN11" s="39">
        <f>(BB10*1000)+(BI10*100)+BE10</f>
        <v>4000</v>
      </c>
    </row>
    <row r="12" spans="1:66" ht="17.100000000000001" customHeight="1" x14ac:dyDescent="0.25">
      <c r="A12" s="261">
        <v>5</v>
      </c>
      <c r="B12" s="340" t="s">
        <v>208</v>
      </c>
      <c r="C12" s="341"/>
      <c r="D12" s="3">
        <f>P27</f>
        <v>0</v>
      </c>
      <c r="E12" s="4" t="s">
        <v>14</v>
      </c>
      <c r="F12" s="5">
        <f>I27</f>
        <v>5</v>
      </c>
      <c r="G12" s="4" t="str">
        <f>P39</f>
        <v/>
      </c>
      <c r="H12" s="4" t="s">
        <v>14</v>
      </c>
      <c r="I12" s="4" t="str">
        <f>I39</f>
        <v/>
      </c>
      <c r="J12" s="3">
        <f>P21</f>
        <v>1</v>
      </c>
      <c r="K12" s="4" t="s">
        <v>14</v>
      </c>
      <c r="L12" s="5">
        <f>I21</f>
        <v>3</v>
      </c>
      <c r="M12" s="4" t="str">
        <f>P35</f>
        <v/>
      </c>
      <c r="N12" s="4" t="s">
        <v>14</v>
      </c>
      <c r="O12" s="5" t="str">
        <f>I35</f>
        <v/>
      </c>
      <c r="P12" s="267"/>
      <c r="Q12" s="268"/>
      <c r="R12" s="269"/>
      <c r="S12" s="40"/>
      <c r="T12" s="41"/>
      <c r="U12" s="38"/>
      <c r="V12" s="249"/>
      <c r="W12" s="249"/>
      <c r="X12" s="249"/>
      <c r="Y12" s="249"/>
      <c r="Z12" s="249"/>
      <c r="AA12" s="249"/>
      <c r="AB12" s="249"/>
      <c r="AC12" s="256"/>
      <c r="AD12" s="251"/>
      <c r="AE12" s="255">
        <f t="shared" ref="AE12" si="3">10000*V12+100*AC12+Y12</f>
        <v>0</v>
      </c>
      <c r="AF12" s="18"/>
      <c r="AG12" s="328">
        <v>5</v>
      </c>
      <c r="AH12" s="330" t="str">
        <f>B12</f>
        <v>VC富士吉田Jr</v>
      </c>
      <c r="AI12" s="331"/>
      <c r="AJ12" s="3">
        <f>AV43</f>
        <v>0</v>
      </c>
      <c r="AK12" s="4" t="s">
        <v>14</v>
      </c>
      <c r="AL12" s="5">
        <f>AO43</f>
        <v>0</v>
      </c>
      <c r="AM12" s="4">
        <f>AV39</f>
        <v>0</v>
      </c>
      <c r="AN12" s="4" t="s">
        <v>14</v>
      </c>
      <c r="AO12" s="4">
        <f>AO39</f>
        <v>0</v>
      </c>
      <c r="AP12" s="3">
        <f>AV21</f>
        <v>0</v>
      </c>
      <c r="AQ12" s="4" t="s">
        <v>14</v>
      </c>
      <c r="AR12" s="5">
        <f>AO21</f>
        <v>0</v>
      </c>
      <c r="AS12" s="4">
        <f>AV25</f>
        <v>0</v>
      </c>
      <c r="AT12" s="4" t="s">
        <v>14</v>
      </c>
      <c r="AU12" s="5">
        <f>AO25</f>
        <v>0</v>
      </c>
      <c r="AV12" s="267"/>
      <c r="AW12" s="268"/>
      <c r="AX12" s="269"/>
      <c r="AY12" s="40"/>
      <c r="AZ12" s="41"/>
      <c r="BA12" s="38"/>
      <c r="BB12" s="249">
        <f>(COUNTIF(AJ13:AX13,"○")*3)+(COUNTIF(AJ13:AX13,"△")*1)</f>
        <v>4</v>
      </c>
      <c r="BC12" s="249"/>
      <c r="BD12" s="249"/>
      <c r="BE12" s="249">
        <f>SUM(AX4:AX13)</f>
        <v>0</v>
      </c>
      <c r="BF12" s="249"/>
      <c r="BG12" s="249">
        <f>SUM(AV4:AV13)</f>
        <v>0</v>
      </c>
      <c r="BH12" s="249"/>
      <c r="BI12" s="256">
        <f>BE12-BG12</f>
        <v>0</v>
      </c>
      <c r="BJ12" s="251">
        <f>RANK(BN13,$BN$5:$BN$13)</f>
        <v>1</v>
      </c>
      <c r="BK12" s="326"/>
    </row>
    <row r="13" spans="1:66" ht="17.100000000000001" customHeight="1" x14ac:dyDescent="0.25">
      <c r="A13" s="262"/>
      <c r="B13" s="283"/>
      <c r="C13" s="266"/>
      <c r="D13" s="274" t="str">
        <f>IF(D12="","",IF(D12-F12&gt;0,"○",IF(D12-F12=0,"△","●")))</f>
        <v>●</v>
      </c>
      <c r="E13" s="275"/>
      <c r="F13" s="276"/>
      <c r="G13" s="274" t="str">
        <f>IF(G12="","",IF(G12-I12&gt;0,"○",IF(G12-I12=0,"△","●")))</f>
        <v/>
      </c>
      <c r="H13" s="275"/>
      <c r="I13" s="276"/>
      <c r="J13" s="274" t="str">
        <f>IF(J12="","",IF(J12-L12&gt;0,"○",IF(J12-L12=0,"△","●")))</f>
        <v>●</v>
      </c>
      <c r="K13" s="275"/>
      <c r="L13" s="276"/>
      <c r="M13" s="274" t="str">
        <f>IF(M12="","",IF(M12-O12&gt;0,"○",IF(M12-O12=0,"△","●")))</f>
        <v/>
      </c>
      <c r="N13" s="275"/>
      <c r="O13" s="276"/>
      <c r="P13" s="270"/>
      <c r="Q13" s="271"/>
      <c r="R13" s="272"/>
      <c r="S13" s="336"/>
      <c r="T13" s="337"/>
      <c r="U13" s="338"/>
      <c r="V13" s="249"/>
      <c r="W13" s="249"/>
      <c r="X13" s="249"/>
      <c r="Y13" s="249"/>
      <c r="Z13" s="249"/>
      <c r="AA13" s="249"/>
      <c r="AB13" s="249"/>
      <c r="AC13" s="257"/>
      <c r="AD13" s="251"/>
      <c r="AE13" s="255"/>
      <c r="AF13" s="18"/>
      <c r="AG13" s="260"/>
      <c r="AH13" s="332"/>
      <c r="AI13" s="333"/>
      <c r="AJ13" s="274" t="str">
        <f>IF(AJ12="","",IF(AJ12-AL12&gt;0,"○",IF(AJ12-AL12=0,"△","●")))</f>
        <v>△</v>
      </c>
      <c r="AK13" s="275"/>
      <c r="AL13" s="276"/>
      <c r="AM13" s="274" t="str">
        <f>IF(AM12="","",IF(AM12-AO12&gt;0,"○",IF(AM12-AO12=0,"△","●")))</f>
        <v>△</v>
      </c>
      <c r="AN13" s="275"/>
      <c r="AO13" s="276"/>
      <c r="AP13" s="274" t="str">
        <f>IF(AP12="","",IF(AP12-AR12&gt;0,"○",IF(AP12-AR12=0,"△","●")))</f>
        <v>△</v>
      </c>
      <c r="AQ13" s="275"/>
      <c r="AR13" s="276"/>
      <c r="AS13" s="274" t="str">
        <f>IF(AS12="","",IF(AS12-AU12&gt;0,"○",IF(AS12-AU12=0,"△","●")))</f>
        <v>△</v>
      </c>
      <c r="AT13" s="275"/>
      <c r="AU13" s="276"/>
      <c r="AV13" s="270"/>
      <c r="AW13" s="271"/>
      <c r="AX13" s="272"/>
      <c r="AY13" s="336"/>
      <c r="AZ13" s="337"/>
      <c r="BA13" s="338"/>
      <c r="BB13" s="249"/>
      <c r="BC13" s="249"/>
      <c r="BD13" s="249"/>
      <c r="BE13" s="249"/>
      <c r="BF13" s="249"/>
      <c r="BG13" s="249"/>
      <c r="BH13" s="249"/>
      <c r="BI13" s="257"/>
      <c r="BJ13" s="251"/>
      <c r="BK13" s="329"/>
      <c r="BN13" s="39">
        <f>(BB12*1000)+(BI12*100)+BE12</f>
        <v>4000</v>
      </c>
    </row>
    <row r="14" spans="1:66" ht="17.100000000000001" customHeight="1" x14ac:dyDescent="0.25">
      <c r="A14" s="200"/>
      <c r="B14" s="200"/>
      <c r="C14" s="200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28"/>
      <c r="T14" s="28"/>
      <c r="U14" s="28"/>
      <c r="V14" s="197"/>
      <c r="W14" s="197"/>
      <c r="X14" s="197"/>
      <c r="Y14" s="197"/>
      <c r="Z14" s="197"/>
      <c r="AA14" s="197"/>
      <c r="AB14" s="197"/>
      <c r="AC14" s="46">
        <f>SUM(AC4:AC13)</f>
        <v>0</v>
      </c>
      <c r="AD14" s="18"/>
      <c r="AE14" s="18"/>
      <c r="AF14" s="18"/>
      <c r="AG14" s="200"/>
      <c r="AH14" s="200"/>
      <c r="AI14" s="200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28"/>
      <c r="AZ14" s="28"/>
      <c r="BA14" s="28"/>
      <c r="BB14" s="197"/>
      <c r="BC14" s="197"/>
      <c r="BD14" s="197"/>
      <c r="BE14" s="197"/>
      <c r="BF14" s="197"/>
      <c r="BG14" s="197"/>
      <c r="BH14" s="197"/>
      <c r="BI14" s="197"/>
      <c r="BJ14" s="18"/>
      <c r="BK14" s="200"/>
      <c r="BN14" s="39"/>
    </row>
    <row r="15" spans="1:66" ht="17.100000000000001" customHeight="1" thickBot="1" x14ac:dyDescent="0.3">
      <c r="A15" s="200"/>
      <c r="B15" s="28"/>
      <c r="C15" s="227" t="s">
        <v>177</v>
      </c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197"/>
      <c r="X15" s="197"/>
      <c r="Y15" s="197"/>
      <c r="Z15" s="197"/>
      <c r="AA15" s="197"/>
      <c r="AB15" s="197"/>
      <c r="AC15" s="46"/>
      <c r="AD15" s="18"/>
      <c r="AE15" s="18"/>
      <c r="AF15" s="18"/>
      <c r="AG15" s="200"/>
      <c r="AH15" s="200"/>
      <c r="AI15" s="200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28"/>
      <c r="AZ15" s="28"/>
      <c r="BA15" s="28"/>
      <c r="BB15" s="197"/>
      <c r="BC15" s="197"/>
      <c r="BD15" s="197"/>
      <c r="BE15" s="197"/>
      <c r="BF15" s="197"/>
      <c r="BG15" s="197"/>
      <c r="BH15" s="197"/>
      <c r="BI15" s="197"/>
      <c r="BJ15" s="18"/>
      <c r="BK15" s="200"/>
      <c r="BN15" s="39"/>
    </row>
    <row r="16" spans="1:66" ht="17.100000000000001" customHeight="1" x14ac:dyDescent="0.25">
      <c r="A16" s="200"/>
      <c r="B16" s="200"/>
      <c r="C16" s="228" t="s">
        <v>174</v>
      </c>
      <c r="D16" s="229"/>
      <c r="E16" s="232"/>
      <c r="F16" s="232"/>
      <c r="G16" s="232" t="str">
        <f>B4</f>
        <v>大里SSS</v>
      </c>
      <c r="H16" s="232"/>
      <c r="I16" s="232"/>
      <c r="J16" s="232"/>
      <c r="K16" s="232"/>
      <c r="L16" s="232"/>
      <c r="M16" s="232" t="str">
        <f>B6</f>
        <v>FCラーゴU-12</v>
      </c>
      <c r="N16" s="232"/>
      <c r="O16" s="232"/>
      <c r="P16" s="232"/>
      <c r="Q16" s="232"/>
      <c r="R16" s="232"/>
      <c r="S16" s="232" t="str">
        <f>B8</f>
        <v>山梨ジュニアSSS</v>
      </c>
      <c r="T16" s="232"/>
      <c r="U16" s="232"/>
      <c r="V16" s="233"/>
      <c r="W16" s="197"/>
      <c r="X16" s="197"/>
      <c r="Y16" s="197"/>
      <c r="Z16" s="197"/>
      <c r="AA16" s="197"/>
      <c r="AB16" s="197"/>
      <c r="AC16" s="46"/>
      <c r="AD16" s="18"/>
      <c r="AE16" s="18"/>
      <c r="AF16" s="18"/>
      <c r="AG16" s="200"/>
      <c r="AH16" s="200"/>
      <c r="AI16" s="200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28"/>
      <c r="AZ16" s="28"/>
      <c r="BA16" s="28"/>
      <c r="BB16" s="197"/>
      <c r="BC16" s="197"/>
      <c r="BD16" s="197"/>
      <c r="BE16" s="197"/>
      <c r="BF16" s="197"/>
      <c r="BG16" s="197"/>
      <c r="BH16" s="197"/>
      <c r="BI16" s="197"/>
      <c r="BJ16" s="18"/>
      <c r="BK16" s="200"/>
      <c r="BN16" s="39"/>
    </row>
    <row r="17" spans="1:66" ht="17.100000000000001" customHeight="1" thickBot="1" x14ac:dyDescent="0.3">
      <c r="A17" s="200"/>
      <c r="C17" s="230" t="s">
        <v>175</v>
      </c>
      <c r="D17" s="231"/>
      <c r="E17" s="234"/>
      <c r="F17" s="234"/>
      <c r="G17" s="234" t="str">
        <f>B10</f>
        <v>昭和町SSS</v>
      </c>
      <c r="H17" s="234"/>
      <c r="I17" s="234"/>
      <c r="J17" s="234"/>
      <c r="K17" s="234"/>
      <c r="L17" s="234"/>
      <c r="M17" s="234" t="str">
        <f>B12</f>
        <v>VC富士吉田Jr</v>
      </c>
      <c r="N17" s="234"/>
      <c r="O17" s="234"/>
      <c r="P17" s="234"/>
      <c r="Q17" s="234"/>
      <c r="R17" s="234"/>
      <c r="S17" s="234"/>
      <c r="T17" s="234"/>
      <c r="U17" s="234"/>
      <c r="V17" s="235"/>
      <c r="W17" s="197"/>
      <c r="X17" s="197"/>
      <c r="Y17" s="197"/>
      <c r="Z17" s="197"/>
      <c r="AA17" s="197"/>
      <c r="AB17" s="197"/>
      <c r="AC17" s="46"/>
      <c r="AD17" s="18"/>
      <c r="AE17" s="18"/>
      <c r="AF17" s="18"/>
      <c r="AG17" s="200"/>
      <c r="AH17" s="200"/>
      <c r="AI17" s="200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28"/>
      <c r="AZ17" s="28"/>
      <c r="BA17" s="28"/>
      <c r="BB17" s="197"/>
      <c r="BC17" s="197"/>
      <c r="BD17" s="197"/>
      <c r="BE17" s="197"/>
      <c r="BF17" s="197"/>
      <c r="BG17" s="197"/>
      <c r="BH17" s="197"/>
      <c r="BI17" s="197"/>
      <c r="BJ17" s="18"/>
      <c r="BK17" s="200"/>
      <c r="BN17" s="39"/>
    </row>
    <row r="18" spans="1:66" ht="17.100000000000001" customHeight="1" x14ac:dyDescent="0.25">
      <c r="B18" s="200"/>
      <c r="C18" s="200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28"/>
      <c r="T18" s="28"/>
      <c r="U18" s="28"/>
      <c r="V18" s="197"/>
      <c r="W18" s="197"/>
      <c r="X18" s="197"/>
      <c r="Y18" s="197"/>
      <c r="Z18" s="197"/>
      <c r="AA18" s="197"/>
      <c r="AB18" s="197"/>
      <c r="AC18" s="197"/>
      <c r="AD18" s="18"/>
      <c r="AE18" s="18"/>
      <c r="AF18" s="18"/>
      <c r="AH18" s="200"/>
      <c r="AI18" s="200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28"/>
      <c r="AZ18" s="28"/>
      <c r="BA18" s="28"/>
      <c r="BB18" s="197"/>
      <c r="BC18" s="197"/>
      <c r="BD18" s="197"/>
      <c r="BE18" s="197"/>
      <c r="BF18" s="197"/>
      <c r="BG18" s="197"/>
      <c r="BH18" s="197"/>
      <c r="BI18" s="197"/>
      <c r="BJ18" s="18"/>
      <c r="BK18" s="200"/>
      <c r="BN18" s="39"/>
    </row>
    <row r="19" spans="1:66" ht="15.5" customHeight="1" x14ac:dyDescent="0.25">
      <c r="A19" s="356" t="s">
        <v>0</v>
      </c>
      <c r="B19" s="301">
        <v>44325</v>
      </c>
      <c r="C19" s="358"/>
      <c r="D19" s="300" t="str">
        <f>B2</f>
        <v>F</v>
      </c>
      <c r="E19" s="282"/>
      <c r="F19" s="282" t="s">
        <v>10</v>
      </c>
      <c r="G19" s="282"/>
      <c r="H19" s="282"/>
      <c r="I19" s="282" t="s">
        <v>19</v>
      </c>
      <c r="J19" s="282"/>
      <c r="K19" s="282"/>
      <c r="L19" s="282" t="s">
        <v>242</v>
      </c>
      <c r="M19" s="282"/>
      <c r="N19" s="282"/>
      <c r="O19" s="282"/>
      <c r="P19" s="282"/>
      <c r="Q19" s="282"/>
      <c r="R19" s="282"/>
      <c r="S19" s="282"/>
      <c r="T19" s="282"/>
      <c r="U19" s="282"/>
      <c r="V19" s="264"/>
      <c r="W19" s="242" t="s">
        <v>15</v>
      </c>
      <c r="X19" s="243"/>
      <c r="Y19" s="243"/>
      <c r="Z19" s="243"/>
      <c r="AA19" s="244"/>
      <c r="AB19" s="248" t="s">
        <v>2</v>
      </c>
      <c r="AC19" s="248"/>
      <c r="AD19" s="248"/>
      <c r="AE19" s="19"/>
      <c r="AF19" s="19"/>
      <c r="AG19" s="355" t="s">
        <v>0</v>
      </c>
      <c r="AH19" s="242" t="s">
        <v>1</v>
      </c>
      <c r="AI19" s="244"/>
      <c r="AJ19" s="300" t="str">
        <f>AH2</f>
        <v>F</v>
      </c>
      <c r="AK19" s="282"/>
      <c r="AL19" s="282" t="s">
        <v>10</v>
      </c>
      <c r="AM19" s="282"/>
      <c r="AN19" s="282"/>
      <c r="AO19" s="282" t="s">
        <v>19</v>
      </c>
      <c r="AP19" s="282"/>
      <c r="AQ19" s="282"/>
      <c r="AR19" s="342" t="str">
        <f>L19</f>
        <v>西条小学校G</v>
      </c>
      <c r="AS19" s="342"/>
      <c r="AT19" s="342"/>
      <c r="AU19" s="342"/>
      <c r="AV19" s="342"/>
      <c r="AW19" s="342"/>
      <c r="AX19" s="342"/>
      <c r="AY19" s="342"/>
      <c r="AZ19" s="342"/>
      <c r="BA19" s="342"/>
      <c r="BB19" s="343"/>
      <c r="BC19" s="248" t="s">
        <v>15</v>
      </c>
      <c r="BD19" s="248"/>
      <c r="BE19" s="299"/>
      <c r="BF19" s="299"/>
      <c r="BG19" s="299"/>
      <c r="BH19" s="248" t="s">
        <v>2</v>
      </c>
      <c r="BI19" s="248"/>
      <c r="BJ19" s="248"/>
    </row>
    <row r="20" spans="1:66" ht="15.5" customHeight="1" x14ac:dyDescent="0.25">
      <c r="A20" s="357"/>
      <c r="B20" s="359"/>
      <c r="C20" s="360"/>
      <c r="D20" s="265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66"/>
      <c r="W20" s="245"/>
      <c r="X20" s="246"/>
      <c r="Y20" s="246"/>
      <c r="Z20" s="246"/>
      <c r="AA20" s="247"/>
      <c r="AB20" s="248"/>
      <c r="AC20" s="248"/>
      <c r="AD20" s="248"/>
      <c r="AE20" s="19"/>
      <c r="AF20" s="19"/>
      <c r="AG20" s="355"/>
      <c r="AH20" s="245"/>
      <c r="AI20" s="247"/>
      <c r="AJ20" s="265"/>
      <c r="AK20" s="283"/>
      <c r="AL20" s="283"/>
      <c r="AM20" s="283"/>
      <c r="AN20" s="283"/>
      <c r="AO20" s="283"/>
      <c r="AP20" s="283"/>
      <c r="AQ20" s="283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5"/>
      <c r="BC20" s="248"/>
      <c r="BD20" s="248"/>
      <c r="BE20" s="299"/>
      <c r="BF20" s="299"/>
      <c r="BG20" s="299"/>
      <c r="BH20" s="248"/>
      <c r="BI20" s="248"/>
      <c r="BJ20" s="248"/>
    </row>
    <row r="21" spans="1:66" ht="15.5" customHeight="1" x14ac:dyDescent="0.3">
      <c r="A21" s="346">
        <v>1</v>
      </c>
      <c r="B21" s="287">
        <v>0.4375</v>
      </c>
      <c r="C21" s="288"/>
      <c r="D21" s="348" t="str">
        <f>B8</f>
        <v>山梨ジュニアSSS</v>
      </c>
      <c r="E21" s="349"/>
      <c r="F21" s="349"/>
      <c r="G21" s="349"/>
      <c r="H21" s="350"/>
      <c r="I21" s="293">
        <f>IF(L21:L22="","",(L21+L22))</f>
        <v>3</v>
      </c>
      <c r="J21" s="303"/>
      <c r="K21" s="297" t="s">
        <v>17</v>
      </c>
      <c r="L21" s="190">
        <v>0</v>
      </c>
      <c r="M21" s="190" t="s">
        <v>16</v>
      </c>
      <c r="N21" s="190">
        <v>0</v>
      </c>
      <c r="O21" s="297" t="s">
        <v>18</v>
      </c>
      <c r="P21" s="303">
        <f>IF(N21:N22="","",(N21+N22))</f>
        <v>1</v>
      </c>
      <c r="Q21" s="304"/>
      <c r="R21" s="300" t="str">
        <f>B12</f>
        <v>VC富士吉田Jr</v>
      </c>
      <c r="S21" s="282"/>
      <c r="T21" s="282"/>
      <c r="U21" s="282"/>
      <c r="V21" s="264"/>
      <c r="W21" s="242" t="str">
        <f>B6</f>
        <v>FCラーゴU-12</v>
      </c>
      <c r="X21" s="243"/>
      <c r="Y21" s="243"/>
      <c r="Z21" s="243"/>
      <c r="AA21" s="244"/>
      <c r="AB21" s="248" t="str">
        <f>B10</f>
        <v>昭和町SSS</v>
      </c>
      <c r="AC21" s="248"/>
      <c r="AD21" s="248"/>
      <c r="AE21" s="19"/>
      <c r="AF21" s="19"/>
      <c r="AG21" s="370">
        <v>1</v>
      </c>
      <c r="AH21" s="287">
        <v>0.4375</v>
      </c>
      <c r="AI21" s="288"/>
      <c r="AJ21" s="363" t="str">
        <f>AH8</f>
        <v>山梨ジュニアSSS</v>
      </c>
      <c r="AK21" s="363"/>
      <c r="AL21" s="363"/>
      <c r="AM21" s="363"/>
      <c r="AN21" s="363"/>
      <c r="AO21" s="309">
        <f>AR21+AR22</f>
        <v>0</v>
      </c>
      <c r="AP21" s="378"/>
      <c r="AQ21" s="313" t="s">
        <v>17</v>
      </c>
      <c r="AR21" s="1"/>
      <c r="AS21" s="7" t="s">
        <v>16</v>
      </c>
      <c r="AT21" s="1"/>
      <c r="AU21" s="315" t="s">
        <v>18</v>
      </c>
      <c r="AV21" s="365">
        <f>AT21+AT22</f>
        <v>0</v>
      </c>
      <c r="AW21" s="381"/>
      <c r="AX21" s="369" t="str">
        <f>AH12</f>
        <v>VC富士吉田Jr</v>
      </c>
      <c r="AY21" s="369"/>
      <c r="AZ21" s="369"/>
      <c r="BA21" s="369"/>
      <c r="BB21" s="369"/>
      <c r="BC21" s="248" t="str">
        <f>AH10</f>
        <v>昭和町SSS</v>
      </c>
      <c r="BD21" s="248"/>
      <c r="BE21" s="299"/>
      <c r="BF21" s="299"/>
      <c r="BG21" s="299"/>
      <c r="BH21" s="248" t="str">
        <f>AH4</f>
        <v>大里SSS</v>
      </c>
      <c r="BI21" s="248"/>
      <c r="BJ21" s="248"/>
    </row>
    <row r="22" spans="1:66" ht="15.5" customHeight="1" x14ac:dyDescent="0.3">
      <c r="A22" s="347"/>
      <c r="B22" s="289"/>
      <c r="C22" s="290"/>
      <c r="D22" s="351"/>
      <c r="E22" s="352"/>
      <c r="F22" s="352"/>
      <c r="G22" s="352"/>
      <c r="H22" s="353"/>
      <c r="I22" s="354"/>
      <c r="J22" s="305"/>
      <c r="K22" s="298"/>
      <c r="L22" s="191">
        <v>3</v>
      </c>
      <c r="M22" s="191" t="s">
        <v>16</v>
      </c>
      <c r="N22" s="191">
        <v>1</v>
      </c>
      <c r="O22" s="298"/>
      <c r="P22" s="305"/>
      <c r="Q22" s="306"/>
      <c r="R22" s="265"/>
      <c r="S22" s="283"/>
      <c r="T22" s="283"/>
      <c r="U22" s="283"/>
      <c r="V22" s="266"/>
      <c r="W22" s="245"/>
      <c r="X22" s="246"/>
      <c r="Y22" s="246"/>
      <c r="Z22" s="246"/>
      <c r="AA22" s="247"/>
      <c r="AB22" s="248"/>
      <c r="AC22" s="248"/>
      <c r="AD22" s="248"/>
      <c r="AE22" s="19"/>
      <c r="AF22" s="19"/>
      <c r="AG22" s="370"/>
      <c r="AH22" s="289"/>
      <c r="AI22" s="290"/>
      <c r="AJ22" s="364"/>
      <c r="AK22" s="364"/>
      <c r="AL22" s="364"/>
      <c r="AM22" s="364"/>
      <c r="AN22" s="364"/>
      <c r="AO22" s="379"/>
      <c r="AP22" s="380"/>
      <c r="AQ22" s="314"/>
      <c r="AR22" s="2"/>
      <c r="AS22" s="8" t="s">
        <v>16</v>
      </c>
      <c r="AT22" s="2"/>
      <c r="AU22" s="316"/>
      <c r="AV22" s="367"/>
      <c r="AW22" s="382"/>
      <c r="AX22" s="249"/>
      <c r="AY22" s="249"/>
      <c r="AZ22" s="249"/>
      <c r="BA22" s="249"/>
      <c r="BB22" s="249"/>
      <c r="BC22" s="248"/>
      <c r="BD22" s="248"/>
      <c r="BE22" s="299"/>
      <c r="BF22" s="299"/>
      <c r="BG22" s="299"/>
      <c r="BH22" s="248"/>
      <c r="BI22" s="248"/>
      <c r="BJ22" s="248"/>
    </row>
    <row r="23" spans="1:66" ht="15.5" customHeight="1" x14ac:dyDescent="0.3">
      <c r="A23" s="346">
        <v>2</v>
      </c>
      <c r="B23" s="287">
        <v>0.47222222222222227</v>
      </c>
      <c r="C23" s="288"/>
      <c r="D23" s="361" t="str">
        <f>B4</f>
        <v>大里SSS</v>
      </c>
      <c r="E23" s="362"/>
      <c r="F23" s="362"/>
      <c r="G23" s="362"/>
      <c r="H23" s="279"/>
      <c r="I23" s="293">
        <f t="shared" ref="I23" si="4">IF(L23:L24="","",(L23+L24))</f>
        <v>3</v>
      </c>
      <c r="J23" s="303"/>
      <c r="K23" s="297" t="s">
        <v>17</v>
      </c>
      <c r="L23" s="190">
        <v>0</v>
      </c>
      <c r="M23" s="190" t="s">
        <v>16</v>
      </c>
      <c r="N23" s="190">
        <v>0</v>
      </c>
      <c r="O23" s="297" t="s">
        <v>18</v>
      </c>
      <c r="P23" s="303">
        <f t="shared" ref="P23" si="5">IF(N23:N24="","",(N23+N24))</f>
        <v>0</v>
      </c>
      <c r="Q23" s="304"/>
      <c r="R23" s="300" t="str">
        <f>B6</f>
        <v>FCラーゴU-12</v>
      </c>
      <c r="S23" s="282"/>
      <c r="T23" s="282"/>
      <c r="U23" s="282"/>
      <c r="V23" s="264"/>
      <c r="W23" s="242" t="str">
        <f>B8</f>
        <v>山梨ジュニアSSS</v>
      </c>
      <c r="X23" s="243"/>
      <c r="Y23" s="243"/>
      <c r="Z23" s="243"/>
      <c r="AA23" s="244"/>
      <c r="AB23" s="248" t="str">
        <f>B12</f>
        <v>VC富士吉田Jr</v>
      </c>
      <c r="AC23" s="248"/>
      <c r="AD23" s="248"/>
      <c r="AE23" s="19"/>
      <c r="AF23" s="19"/>
      <c r="AG23" s="370">
        <v>2</v>
      </c>
      <c r="AH23" s="287">
        <v>0.47916666666666669</v>
      </c>
      <c r="AI23" s="288"/>
      <c r="AJ23" s="308" t="str">
        <f>AH4</f>
        <v>大里SSS</v>
      </c>
      <c r="AK23" s="308"/>
      <c r="AL23" s="308"/>
      <c r="AM23" s="308"/>
      <c r="AN23" s="308"/>
      <c r="AO23" s="309">
        <f>AR23+AR24</f>
        <v>0</v>
      </c>
      <c r="AP23" s="378"/>
      <c r="AQ23" s="313" t="s">
        <v>17</v>
      </c>
      <c r="AR23" s="1"/>
      <c r="AS23" s="7" t="s">
        <v>16</v>
      </c>
      <c r="AT23" s="1"/>
      <c r="AU23" s="315" t="s">
        <v>18</v>
      </c>
      <c r="AV23" s="365">
        <f>AT23+AT24</f>
        <v>0</v>
      </c>
      <c r="AW23" s="381"/>
      <c r="AX23" s="371" t="str">
        <f>AH6</f>
        <v>FCラーゴU-12</v>
      </c>
      <c r="AY23" s="371"/>
      <c r="AZ23" s="371"/>
      <c r="BA23" s="371"/>
      <c r="BB23" s="371"/>
      <c r="BC23" s="248" t="str">
        <f>AH8</f>
        <v>山梨ジュニアSSS</v>
      </c>
      <c r="BD23" s="248"/>
      <c r="BE23" s="299"/>
      <c r="BF23" s="299"/>
      <c r="BG23" s="299"/>
      <c r="BH23" s="248" t="str">
        <f>AH12</f>
        <v>VC富士吉田Jr</v>
      </c>
      <c r="BI23" s="248"/>
      <c r="BJ23" s="248"/>
    </row>
    <row r="24" spans="1:66" ht="15.5" customHeight="1" x14ac:dyDescent="0.3">
      <c r="A24" s="347"/>
      <c r="B24" s="289"/>
      <c r="C24" s="290"/>
      <c r="D24" s="280"/>
      <c r="E24" s="335"/>
      <c r="F24" s="335"/>
      <c r="G24" s="335"/>
      <c r="H24" s="281"/>
      <c r="I24" s="354"/>
      <c r="J24" s="305"/>
      <c r="K24" s="298"/>
      <c r="L24" s="191">
        <v>3</v>
      </c>
      <c r="M24" s="191" t="s">
        <v>16</v>
      </c>
      <c r="N24" s="191">
        <v>0</v>
      </c>
      <c r="O24" s="298"/>
      <c r="P24" s="305"/>
      <c r="Q24" s="306"/>
      <c r="R24" s="265"/>
      <c r="S24" s="283"/>
      <c r="T24" s="283"/>
      <c r="U24" s="283"/>
      <c r="V24" s="266"/>
      <c r="W24" s="245"/>
      <c r="X24" s="246"/>
      <c r="Y24" s="246"/>
      <c r="Z24" s="246"/>
      <c r="AA24" s="247"/>
      <c r="AB24" s="248"/>
      <c r="AC24" s="248"/>
      <c r="AD24" s="248"/>
      <c r="AE24" s="19"/>
      <c r="AF24" s="19"/>
      <c r="AG24" s="370"/>
      <c r="AH24" s="289"/>
      <c r="AI24" s="290"/>
      <c r="AJ24" s="308"/>
      <c r="AK24" s="308"/>
      <c r="AL24" s="308"/>
      <c r="AM24" s="308"/>
      <c r="AN24" s="308"/>
      <c r="AO24" s="379"/>
      <c r="AP24" s="380"/>
      <c r="AQ24" s="314"/>
      <c r="AR24" s="2"/>
      <c r="AS24" s="8" t="s">
        <v>16</v>
      </c>
      <c r="AT24" s="2"/>
      <c r="AU24" s="316"/>
      <c r="AV24" s="367"/>
      <c r="AW24" s="382"/>
      <c r="AX24" s="371"/>
      <c r="AY24" s="371"/>
      <c r="AZ24" s="371"/>
      <c r="BA24" s="371"/>
      <c r="BB24" s="371"/>
      <c r="BC24" s="248"/>
      <c r="BD24" s="248"/>
      <c r="BE24" s="299"/>
      <c r="BF24" s="299"/>
      <c r="BG24" s="299"/>
      <c r="BH24" s="248"/>
      <c r="BI24" s="248"/>
      <c r="BJ24" s="248"/>
    </row>
    <row r="25" spans="1:66" ht="15.5" customHeight="1" x14ac:dyDescent="0.3">
      <c r="A25" s="346">
        <v>3</v>
      </c>
      <c r="B25" s="287">
        <v>0.50694444444444442</v>
      </c>
      <c r="C25" s="288"/>
      <c r="D25" s="361" t="str">
        <f>B8</f>
        <v>山梨ジュニアSSS</v>
      </c>
      <c r="E25" s="362"/>
      <c r="F25" s="362"/>
      <c r="G25" s="362"/>
      <c r="H25" s="279"/>
      <c r="I25" s="293">
        <f t="shared" ref="I25" si="6">IF(L25:L26="","",(L25+L26))</f>
        <v>2</v>
      </c>
      <c r="J25" s="303"/>
      <c r="K25" s="297" t="s">
        <v>17</v>
      </c>
      <c r="L25" s="190">
        <v>1</v>
      </c>
      <c r="M25" s="190" t="s">
        <v>16</v>
      </c>
      <c r="N25" s="190">
        <v>0</v>
      </c>
      <c r="O25" s="297" t="s">
        <v>18</v>
      </c>
      <c r="P25" s="303">
        <f t="shared" ref="P25" si="7">IF(N25:N26="","",(N25+N26))</f>
        <v>1</v>
      </c>
      <c r="Q25" s="304"/>
      <c r="R25" s="300" t="str">
        <f>B10</f>
        <v>昭和町SSS</v>
      </c>
      <c r="S25" s="282"/>
      <c r="T25" s="282"/>
      <c r="U25" s="282"/>
      <c r="V25" s="264"/>
      <c r="W25" s="242" t="str">
        <f>B4</f>
        <v>大里SSS</v>
      </c>
      <c r="X25" s="243"/>
      <c r="Y25" s="243"/>
      <c r="Z25" s="243"/>
      <c r="AA25" s="244"/>
      <c r="AB25" s="248" t="str">
        <f>B6</f>
        <v>FCラーゴU-12</v>
      </c>
      <c r="AC25" s="248"/>
      <c r="AD25" s="248"/>
      <c r="AE25" s="19"/>
      <c r="AF25" s="19"/>
      <c r="AG25" s="370">
        <v>3</v>
      </c>
      <c r="AH25" s="287">
        <v>0.52083333333333337</v>
      </c>
      <c r="AI25" s="288"/>
      <c r="AJ25" s="308" t="str">
        <f>AH10</f>
        <v>昭和町SSS</v>
      </c>
      <c r="AK25" s="308"/>
      <c r="AL25" s="308"/>
      <c r="AM25" s="308"/>
      <c r="AN25" s="308"/>
      <c r="AO25" s="309">
        <f>AR25+AR26</f>
        <v>0</v>
      </c>
      <c r="AP25" s="378"/>
      <c r="AQ25" s="313" t="s">
        <v>17</v>
      </c>
      <c r="AR25" s="1"/>
      <c r="AS25" s="7" t="s">
        <v>16</v>
      </c>
      <c r="AT25" s="1"/>
      <c r="AU25" s="315" t="s">
        <v>18</v>
      </c>
      <c r="AV25" s="365">
        <f>AT25+AT26</f>
        <v>0</v>
      </c>
      <c r="AW25" s="381"/>
      <c r="AX25" s="371" t="str">
        <f>AH12</f>
        <v>VC富士吉田Jr</v>
      </c>
      <c r="AY25" s="371"/>
      <c r="AZ25" s="371"/>
      <c r="BA25" s="371"/>
      <c r="BB25" s="371"/>
      <c r="BC25" s="248" t="str">
        <f>AH4</f>
        <v>大里SSS</v>
      </c>
      <c r="BD25" s="248"/>
      <c r="BE25" s="299"/>
      <c r="BF25" s="299"/>
      <c r="BG25" s="299"/>
      <c r="BH25" s="248" t="str">
        <f>AH6</f>
        <v>FCラーゴU-12</v>
      </c>
      <c r="BI25" s="248"/>
      <c r="BJ25" s="248"/>
    </row>
    <row r="26" spans="1:66" ht="15.5" customHeight="1" x14ac:dyDescent="0.3">
      <c r="A26" s="347"/>
      <c r="B26" s="289"/>
      <c r="C26" s="290"/>
      <c r="D26" s="280"/>
      <c r="E26" s="335"/>
      <c r="F26" s="335"/>
      <c r="G26" s="335"/>
      <c r="H26" s="281"/>
      <c r="I26" s="354"/>
      <c r="J26" s="305"/>
      <c r="K26" s="298"/>
      <c r="L26" s="191">
        <v>1</v>
      </c>
      <c r="M26" s="191" t="s">
        <v>16</v>
      </c>
      <c r="N26" s="191">
        <v>1</v>
      </c>
      <c r="O26" s="298"/>
      <c r="P26" s="305"/>
      <c r="Q26" s="306"/>
      <c r="R26" s="265"/>
      <c r="S26" s="283"/>
      <c r="T26" s="283"/>
      <c r="U26" s="283"/>
      <c r="V26" s="266"/>
      <c r="W26" s="245"/>
      <c r="X26" s="246"/>
      <c r="Y26" s="246"/>
      <c r="Z26" s="246"/>
      <c r="AA26" s="247"/>
      <c r="AB26" s="248"/>
      <c r="AC26" s="248"/>
      <c r="AD26" s="248"/>
      <c r="AE26" s="19"/>
      <c r="AF26" s="19"/>
      <c r="AG26" s="370"/>
      <c r="AH26" s="289"/>
      <c r="AI26" s="290"/>
      <c r="AJ26" s="308"/>
      <c r="AK26" s="308"/>
      <c r="AL26" s="308"/>
      <c r="AM26" s="308"/>
      <c r="AN26" s="308"/>
      <c r="AO26" s="379"/>
      <c r="AP26" s="380"/>
      <c r="AQ26" s="314"/>
      <c r="AR26" s="2"/>
      <c r="AS26" s="8" t="s">
        <v>16</v>
      </c>
      <c r="AT26" s="2"/>
      <c r="AU26" s="316"/>
      <c r="AV26" s="367"/>
      <c r="AW26" s="382"/>
      <c r="AX26" s="371"/>
      <c r="AY26" s="371"/>
      <c r="AZ26" s="371"/>
      <c r="BA26" s="371"/>
      <c r="BB26" s="371"/>
      <c r="BC26" s="248"/>
      <c r="BD26" s="248"/>
      <c r="BE26" s="299"/>
      <c r="BF26" s="299"/>
      <c r="BG26" s="299"/>
      <c r="BH26" s="248"/>
      <c r="BI26" s="248"/>
      <c r="BJ26" s="248"/>
    </row>
    <row r="27" spans="1:66" ht="15.5" customHeight="1" x14ac:dyDescent="0.3">
      <c r="A27" s="346">
        <v>4</v>
      </c>
      <c r="B27" s="287">
        <v>0.54166666666666663</v>
      </c>
      <c r="C27" s="288"/>
      <c r="D27" s="361" t="str">
        <f>B4</f>
        <v>大里SSS</v>
      </c>
      <c r="E27" s="362"/>
      <c r="F27" s="362"/>
      <c r="G27" s="362"/>
      <c r="H27" s="279"/>
      <c r="I27" s="293">
        <f t="shared" ref="I27" si="8">IF(L27:L28="","",(L27+L28))</f>
        <v>5</v>
      </c>
      <c r="J27" s="303"/>
      <c r="K27" s="297" t="s">
        <v>17</v>
      </c>
      <c r="L27" s="196">
        <v>4</v>
      </c>
      <c r="M27" s="196" t="s">
        <v>16</v>
      </c>
      <c r="N27" s="196">
        <v>0</v>
      </c>
      <c r="O27" s="297" t="s">
        <v>18</v>
      </c>
      <c r="P27" s="303">
        <f t="shared" ref="P27" si="9">IF(N27:N28="","",(N27+N28))</f>
        <v>0</v>
      </c>
      <c r="Q27" s="304"/>
      <c r="R27" s="300" t="str">
        <f>B12</f>
        <v>VC富士吉田Jr</v>
      </c>
      <c r="S27" s="282"/>
      <c r="T27" s="282"/>
      <c r="U27" s="282"/>
      <c r="V27" s="264"/>
      <c r="W27" s="242" t="str">
        <f>B10</f>
        <v>昭和町SSS</v>
      </c>
      <c r="X27" s="243"/>
      <c r="Y27" s="243"/>
      <c r="Z27" s="243"/>
      <c r="AA27" s="244"/>
      <c r="AB27" s="248" t="str">
        <f>B8</f>
        <v>山梨ジュニアSSS</v>
      </c>
      <c r="AC27" s="248"/>
      <c r="AD27" s="248"/>
      <c r="AE27" s="19"/>
      <c r="AF27" s="19"/>
      <c r="AG27" s="370">
        <v>4</v>
      </c>
      <c r="AH27" s="287">
        <v>0.5625</v>
      </c>
      <c r="AI27" s="288"/>
      <c r="AJ27" s="308" t="str">
        <f>AH6</f>
        <v>FCラーゴU-12</v>
      </c>
      <c r="AK27" s="308"/>
      <c r="AL27" s="308"/>
      <c r="AM27" s="308"/>
      <c r="AN27" s="308"/>
      <c r="AO27" s="309">
        <f>AR27+AR28</f>
        <v>0</v>
      </c>
      <c r="AP27" s="378"/>
      <c r="AQ27" s="313" t="s">
        <v>17</v>
      </c>
      <c r="AR27" s="222"/>
      <c r="AS27" s="9" t="s">
        <v>16</v>
      </c>
      <c r="AT27" s="222"/>
      <c r="AU27" s="315" t="s">
        <v>18</v>
      </c>
      <c r="AV27" s="365">
        <f>AT27+AT28</f>
        <v>0</v>
      </c>
      <c r="AW27" s="381"/>
      <c r="AX27" s="371" t="str">
        <f>AH8</f>
        <v>山梨ジュニアSSS</v>
      </c>
      <c r="AY27" s="371"/>
      <c r="AZ27" s="371"/>
      <c r="BA27" s="371"/>
      <c r="BB27" s="371"/>
      <c r="BC27" s="248" t="str">
        <f>AH12</f>
        <v>VC富士吉田Jr</v>
      </c>
      <c r="BD27" s="248"/>
      <c r="BE27" s="299"/>
      <c r="BF27" s="299"/>
      <c r="BG27" s="299"/>
      <c r="BH27" s="248" t="str">
        <f>AH10</f>
        <v>昭和町SSS</v>
      </c>
      <c r="BI27" s="248"/>
      <c r="BJ27" s="248"/>
    </row>
    <row r="28" spans="1:66" ht="15.5" customHeight="1" x14ac:dyDescent="0.3">
      <c r="A28" s="347"/>
      <c r="B28" s="289"/>
      <c r="C28" s="290"/>
      <c r="D28" s="280"/>
      <c r="E28" s="335"/>
      <c r="F28" s="335"/>
      <c r="G28" s="335"/>
      <c r="H28" s="281"/>
      <c r="I28" s="354"/>
      <c r="J28" s="305"/>
      <c r="K28" s="298"/>
      <c r="L28" s="191">
        <v>1</v>
      </c>
      <c r="M28" s="191" t="s">
        <v>16</v>
      </c>
      <c r="N28" s="191">
        <v>0</v>
      </c>
      <c r="O28" s="298"/>
      <c r="P28" s="305"/>
      <c r="Q28" s="306"/>
      <c r="R28" s="265"/>
      <c r="S28" s="283"/>
      <c r="T28" s="283"/>
      <c r="U28" s="283"/>
      <c r="V28" s="266"/>
      <c r="W28" s="245"/>
      <c r="X28" s="246"/>
      <c r="Y28" s="246"/>
      <c r="Z28" s="246"/>
      <c r="AA28" s="247"/>
      <c r="AB28" s="248"/>
      <c r="AC28" s="248"/>
      <c r="AD28" s="248"/>
      <c r="AE28" s="19"/>
      <c r="AF28" s="19"/>
      <c r="AG28" s="370"/>
      <c r="AH28" s="289"/>
      <c r="AI28" s="290"/>
      <c r="AJ28" s="308"/>
      <c r="AK28" s="308"/>
      <c r="AL28" s="308"/>
      <c r="AM28" s="308"/>
      <c r="AN28" s="308"/>
      <c r="AO28" s="379"/>
      <c r="AP28" s="380"/>
      <c r="AQ28" s="314"/>
      <c r="AR28" s="2"/>
      <c r="AS28" s="8" t="s">
        <v>16</v>
      </c>
      <c r="AT28" s="2"/>
      <c r="AU28" s="316"/>
      <c r="AV28" s="367"/>
      <c r="AW28" s="382"/>
      <c r="AX28" s="371"/>
      <c r="AY28" s="371"/>
      <c r="AZ28" s="371"/>
      <c r="BA28" s="371"/>
      <c r="BB28" s="371"/>
      <c r="BC28" s="248"/>
      <c r="BD28" s="248"/>
      <c r="BE28" s="299"/>
      <c r="BF28" s="299"/>
      <c r="BG28" s="299"/>
      <c r="BH28" s="248"/>
      <c r="BI28" s="248"/>
      <c r="BJ28" s="248"/>
    </row>
    <row r="29" spans="1:66" ht="15.5" customHeight="1" x14ac:dyDescent="0.3">
      <c r="A29" s="346">
        <v>5</v>
      </c>
      <c r="B29" s="287">
        <v>0.57638888888888895</v>
      </c>
      <c r="C29" s="288"/>
      <c r="D29" s="361" t="str">
        <f>B6</f>
        <v>FCラーゴU-12</v>
      </c>
      <c r="E29" s="362"/>
      <c r="F29" s="362"/>
      <c r="G29" s="362"/>
      <c r="H29" s="279"/>
      <c r="I29" s="293">
        <f t="shared" ref="I29" si="10">IF(L29:L30="","",(L29+L30))</f>
        <v>2</v>
      </c>
      <c r="J29" s="303"/>
      <c r="K29" s="297" t="s">
        <v>17</v>
      </c>
      <c r="L29" s="190">
        <v>1</v>
      </c>
      <c r="M29" s="190" t="s">
        <v>16</v>
      </c>
      <c r="N29" s="190">
        <v>1</v>
      </c>
      <c r="O29" s="297" t="s">
        <v>18</v>
      </c>
      <c r="P29" s="303">
        <f t="shared" ref="P29" si="11">IF(N29:N30="","",(N29+N30))</f>
        <v>2</v>
      </c>
      <c r="Q29" s="304"/>
      <c r="R29" s="300" t="str">
        <f>B10</f>
        <v>昭和町SSS</v>
      </c>
      <c r="S29" s="282"/>
      <c r="T29" s="282"/>
      <c r="U29" s="282"/>
      <c r="V29" s="264"/>
      <c r="W29" s="242" t="str">
        <f>B12</f>
        <v>VC富士吉田Jr</v>
      </c>
      <c r="X29" s="243"/>
      <c r="Y29" s="243"/>
      <c r="Z29" s="243"/>
      <c r="AA29" s="244"/>
      <c r="AB29" s="248" t="str">
        <f>B4</f>
        <v>大里SSS</v>
      </c>
      <c r="AC29" s="248"/>
      <c r="AD29" s="248"/>
      <c r="AE29" s="19"/>
      <c r="AF29" s="19"/>
      <c r="AG29" s="370">
        <v>5</v>
      </c>
      <c r="AH29" s="287">
        <v>0.60416666666666663</v>
      </c>
      <c r="AI29" s="288"/>
      <c r="AJ29" s="308" t="str">
        <f>AH4</f>
        <v>大里SSS</v>
      </c>
      <c r="AK29" s="308"/>
      <c r="AL29" s="308"/>
      <c r="AM29" s="308"/>
      <c r="AN29" s="308"/>
      <c r="AO29" s="309">
        <f>AR29+AR30</f>
        <v>0</v>
      </c>
      <c r="AP29" s="378"/>
      <c r="AQ29" s="313" t="s">
        <v>17</v>
      </c>
      <c r="AR29" s="1"/>
      <c r="AS29" s="7" t="s">
        <v>16</v>
      </c>
      <c r="AT29" s="1"/>
      <c r="AU29" s="315" t="s">
        <v>18</v>
      </c>
      <c r="AV29" s="365">
        <f>AT29+AT30</f>
        <v>0</v>
      </c>
      <c r="AW29" s="381"/>
      <c r="AX29" s="371" t="str">
        <f>AH10</f>
        <v>昭和町SSS</v>
      </c>
      <c r="AY29" s="371"/>
      <c r="AZ29" s="371"/>
      <c r="BA29" s="371"/>
      <c r="BB29" s="371"/>
      <c r="BC29" s="248" t="str">
        <f>AH6</f>
        <v>FCラーゴU-12</v>
      </c>
      <c r="BD29" s="248"/>
      <c r="BE29" s="299"/>
      <c r="BF29" s="299"/>
      <c r="BG29" s="299"/>
      <c r="BH29" s="248" t="str">
        <f>AH8</f>
        <v>山梨ジュニアSSS</v>
      </c>
      <c r="BI29" s="248"/>
      <c r="BJ29" s="248"/>
    </row>
    <row r="30" spans="1:66" ht="15.5" customHeight="1" x14ac:dyDescent="0.3">
      <c r="A30" s="347"/>
      <c r="B30" s="289"/>
      <c r="C30" s="290"/>
      <c r="D30" s="280"/>
      <c r="E30" s="335"/>
      <c r="F30" s="335"/>
      <c r="G30" s="335"/>
      <c r="H30" s="281"/>
      <c r="I30" s="354"/>
      <c r="J30" s="305"/>
      <c r="K30" s="298"/>
      <c r="L30" s="191">
        <v>1</v>
      </c>
      <c r="M30" s="191" t="s">
        <v>16</v>
      </c>
      <c r="N30" s="191">
        <v>1</v>
      </c>
      <c r="O30" s="298"/>
      <c r="P30" s="305"/>
      <c r="Q30" s="306"/>
      <c r="R30" s="265"/>
      <c r="S30" s="283"/>
      <c r="T30" s="283"/>
      <c r="U30" s="283"/>
      <c r="V30" s="266"/>
      <c r="W30" s="245"/>
      <c r="X30" s="246"/>
      <c r="Y30" s="246"/>
      <c r="Z30" s="246"/>
      <c r="AA30" s="247"/>
      <c r="AB30" s="248"/>
      <c r="AC30" s="248"/>
      <c r="AD30" s="248"/>
      <c r="AE30" s="19"/>
      <c r="AF30" s="19"/>
      <c r="AG30" s="370"/>
      <c r="AH30" s="289"/>
      <c r="AI30" s="290"/>
      <c r="AJ30" s="308"/>
      <c r="AK30" s="308"/>
      <c r="AL30" s="308"/>
      <c r="AM30" s="308"/>
      <c r="AN30" s="308"/>
      <c r="AO30" s="379"/>
      <c r="AP30" s="380"/>
      <c r="AQ30" s="314"/>
      <c r="AR30" s="2"/>
      <c r="AS30" s="8" t="s">
        <v>16</v>
      </c>
      <c r="AT30" s="2"/>
      <c r="AU30" s="316"/>
      <c r="AV30" s="367"/>
      <c r="AW30" s="382"/>
      <c r="AX30" s="371"/>
      <c r="AY30" s="371"/>
      <c r="AZ30" s="371"/>
      <c r="BA30" s="371"/>
      <c r="BB30" s="371"/>
      <c r="BC30" s="248"/>
      <c r="BD30" s="248"/>
      <c r="BE30" s="299"/>
      <c r="BF30" s="299"/>
      <c r="BG30" s="299"/>
      <c r="BH30" s="248"/>
      <c r="BI30" s="248"/>
      <c r="BJ30" s="248"/>
    </row>
    <row r="31" spans="1:66" ht="15.5" customHeight="1" x14ac:dyDescent="0.25">
      <c r="A31" s="195"/>
      <c r="B31" s="195"/>
      <c r="C31" s="20"/>
      <c r="D31" s="10"/>
      <c r="E31" s="11"/>
      <c r="F31" s="11"/>
      <c r="G31" s="11"/>
      <c r="H31" s="11"/>
      <c r="I31" s="12"/>
      <c r="K31" s="14"/>
      <c r="M31" s="15"/>
      <c r="O31" s="14"/>
      <c r="P31" s="12"/>
      <c r="R31" s="11"/>
      <c r="S31" s="11"/>
      <c r="T31" s="11"/>
      <c r="U31" s="11"/>
      <c r="V31" s="11"/>
      <c r="AE31" s="200"/>
      <c r="AF31" s="200"/>
      <c r="AG31" s="195"/>
      <c r="AH31" s="195"/>
      <c r="AI31" s="20"/>
      <c r="AJ31" s="10"/>
      <c r="AK31" s="11"/>
      <c r="AL31" s="11"/>
      <c r="AM31" s="11"/>
      <c r="AN31" s="11"/>
      <c r="AO31" s="12"/>
      <c r="AQ31" s="14"/>
      <c r="AS31" s="15"/>
      <c r="AU31" s="14"/>
      <c r="AV31" s="12"/>
      <c r="AX31" s="11"/>
      <c r="AY31" s="11"/>
      <c r="AZ31" s="11"/>
      <c r="BA31" s="11"/>
      <c r="BB31" s="11"/>
    </row>
    <row r="32" spans="1:66" ht="15.5" customHeight="1" x14ac:dyDescent="0.25">
      <c r="A32" s="200"/>
      <c r="B32" s="200"/>
      <c r="AE32" s="200"/>
      <c r="AF32" s="200"/>
      <c r="AG32" s="200"/>
      <c r="AH32" s="200"/>
    </row>
    <row r="33" spans="1:62" ht="15.5" customHeight="1" x14ac:dyDescent="0.25">
      <c r="A33" s="299" t="s">
        <v>0</v>
      </c>
      <c r="B33" s="301">
        <v>44339</v>
      </c>
      <c r="C33" s="244"/>
      <c r="D33" s="300" t="str">
        <f>D19</f>
        <v>F</v>
      </c>
      <c r="E33" s="282"/>
      <c r="F33" s="282" t="s">
        <v>10</v>
      </c>
      <c r="G33" s="282"/>
      <c r="H33" s="282"/>
      <c r="I33" s="282" t="s">
        <v>9</v>
      </c>
      <c r="J33" s="282"/>
      <c r="K33" s="282"/>
      <c r="L33" s="282" t="s">
        <v>243</v>
      </c>
      <c r="M33" s="282"/>
      <c r="N33" s="282"/>
      <c r="O33" s="282"/>
      <c r="P33" s="282"/>
      <c r="Q33" s="282"/>
      <c r="R33" s="282"/>
      <c r="S33" s="282"/>
      <c r="T33" s="282"/>
      <c r="U33" s="282"/>
      <c r="V33" s="264"/>
      <c r="W33" s="248" t="s">
        <v>15</v>
      </c>
      <c r="X33" s="248"/>
      <c r="Y33" s="299"/>
      <c r="Z33" s="299"/>
      <c r="AA33" s="299"/>
      <c r="AB33" s="248" t="s">
        <v>2</v>
      </c>
      <c r="AC33" s="248"/>
      <c r="AD33" s="248"/>
      <c r="AE33" s="19"/>
      <c r="AF33" s="19"/>
      <c r="AG33" s="355" t="s">
        <v>0</v>
      </c>
      <c r="AH33" s="242" t="s">
        <v>1</v>
      </c>
      <c r="AI33" s="244"/>
      <c r="AJ33" s="300" t="str">
        <f>AJ19</f>
        <v>F</v>
      </c>
      <c r="AK33" s="282"/>
      <c r="AL33" s="282" t="s">
        <v>10</v>
      </c>
      <c r="AM33" s="282"/>
      <c r="AN33" s="282"/>
      <c r="AO33" s="282" t="s">
        <v>9</v>
      </c>
      <c r="AP33" s="282"/>
      <c r="AQ33" s="282"/>
      <c r="AR33" s="342" t="str">
        <f>L33</f>
        <v>西条小学校G</v>
      </c>
      <c r="AS33" s="342"/>
      <c r="AT33" s="342"/>
      <c r="AU33" s="342"/>
      <c r="AV33" s="342"/>
      <c r="AW33" s="342"/>
      <c r="AX33" s="342"/>
      <c r="AY33" s="342"/>
      <c r="AZ33" s="342"/>
      <c r="BA33" s="342"/>
      <c r="BB33" s="343"/>
      <c r="BC33" s="248" t="s">
        <v>15</v>
      </c>
      <c r="BD33" s="248"/>
      <c r="BE33" s="299"/>
      <c r="BF33" s="299"/>
      <c r="BG33" s="299"/>
      <c r="BH33" s="248" t="s">
        <v>2</v>
      </c>
      <c r="BI33" s="248"/>
      <c r="BJ33" s="248"/>
    </row>
    <row r="34" spans="1:62" ht="15.5" customHeight="1" x14ac:dyDescent="0.25">
      <c r="A34" s="299"/>
      <c r="B34" s="245"/>
      <c r="C34" s="247"/>
      <c r="D34" s="265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66"/>
      <c r="W34" s="248"/>
      <c r="X34" s="248"/>
      <c r="Y34" s="299"/>
      <c r="Z34" s="299"/>
      <c r="AA34" s="299"/>
      <c r="AB34" s="248"/>
      <c r="AC34" s="248"/>
      <c r="AD34" s="248"/>
      <c r="AE34" s="19"/>
      <c r="AF34" s="19"/>
      <c r="AG34" s="355"/>
      <c r="AH34" s="245"/>
      <c r="AI34" s="247"/>
      <c r="AJ34" s="265"/>
      <c r="AK34" s="283"/>
      <c r="AL34" s="283"/>
      <c r="AM34" s="283"/>
      <c r="AN34" s="283"/>
      <c r="AO34" s="283"/>
      <c r="AP34" s="283"/>
      <c r="AQ34" s="283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5"/>
      <c r="BC34" s="248"/>
      <c r="BD34" s="248"/>
      <c r="BE34" s="299"/>
      <c r="BF34" s="299"/>
      <c r="BG34" s="299"/>
      <c r="BH34" s="248"/>
      <c r="BI34" s="248"/>
      <c r="BJ34" s="248"/>
    </row>
    <row r="35" spans="1:62" ht="15.5" customHeight="1" x14ac:dyDescent="0.3">
      <c r="A35" s="286">
        <v>1</v>
      </c>
      <c r="B35" s="287">
        <v>0.41666666666666669</v>
      </c>
      <c r="C35" s="288"/>
      <c r="D35" s="307" t="str">
        <f>B10</f>
        <v>昭和町SSS</v>
      </c>
      <c r="E35" s="307"/>
      <c r="F35" s="307"/>
      <c r="G35" s="307"/>
      <c r="H35" s="307"/>
      <c r="I35" s="293" t="str">
        <f t="shared" ref="I35" si="12">IF(L35:L36="","",(L35+L36))</f>
        <v/>
      </c>
      <c r="J35" s="303"/>
      <c r="K35" s="374" t="s">
        <v>17</v>
      </c>
      <c r="L35" s="42"/>
      <c r="M35" s="190" t="s">
        <v>16</v>
      </c>
      <c r="N35" s="42"/>
      <c r="O35" s="376" t="s">
        <v>18</v>
      </c>
      <c r="P35" s="303" t="str">
        <f t="shared" ref="P35" si="13">IF(N35:N36="","",(N35+N36))</f>
        <v/>
      </c>
      <c r="Q35" s="304"/>
      <c r="R35" s="369" t="str">
        <f>B12</f>
        <v>VC富士吉田Jr</v>
      </c>
      <c r="S35" s="369"/>
      <c r="T35" s="369"/>
      <c r="U35" s="369"/>
      <c r="V35" s="369"/>
      <c r="W35" s="248" t="str">
        <f>B6</f>
        <v>FCラーゴU-12</v>
      </c>
      <c r="X35" s="248"/>
      <c r="Y35" s="299"/>
      <c r="Z35" s="299"/>
      <c r="AA35" s="299"/>
      <c r="AB35" s="248" t="str">
        <f>B8</f>
        <v>山梨ジュニアSSS</v>
      </c>
      <c r="AC35" s="248"/>
      <c r="AD35" s="248"/>
      <c r="AE35" s="19"/>
      <c r="AF35" s="19"/>
      <c r="AG35" s="370">
        <v>1</v>
      </c>
      <c r="AH35" s="287">
        <v>0.41666666666666669</v>
      </c>
      <c r="AI35" s="288"/>
      <c r="AJ35" s="307" t="str">
        <f>AH6</f>
        <v>FCラーゴU-12</v>
      </c>
      <c r="AK35" s="307"/>
      <c r="AL35" s="307"/>
      <c r="AM35" s="307"/>
      <c r="AN35" s="307"/>
      <c r="AO35" s="309">
        <f>AR35+AR36</f>
        <v>0</v>
      </c>
      <c r="AP35" s="310"/>
      <c r="AQ35" s="313" t="s">
        <v>17</v>
      </c>
      <c r="AR35" s="1"/>
      <c r="AS35" s="7" t="s">
        <v>16</v>
      </c>
      <c r="AT35" s="1"/>
      <c r="AU35" s="315" t="s">
        <v>18</v>
      </c>
      <c r="AV35" s="365">
        <f>AT35+AT36</f>
        <v>0</v>
      </c>
      <c r="AW35" s="366"/>
      <c r="AX35" s="369" t="str">
        <f>AH10</f>
        <v>昭和町SSS</v>
      </c>
      <c r="AY35" s="369"/>
      <c r="AZ35" s="369"/>
      <c r="BA35" s="369"/>
      <c r="BB35" s="369"/>
      <c r="BC35" s="248" t="str">
        <f>AH4</f>
        <v>大里SSS</v>
      </c>
      <c r="BD35" s="248"/>
      <c r="BE35" s="299"/>
      <c r="BF35" s="299"/>
      <c r="BG35" s="299"/>
      <c r="BH35" s="248" t="str">
        <f>AH12</f>
        <v>VC富士吉田Jr</v>
      </c>
      <c r="BI35" s="248"/>
      <c r="BJ35" s="248"/>
    </row>
    <row r="36" spans="1:62" ht="15.5" customHeight="1" x14ac:dyDescent="0.3">
      <c r="A36" s="286"/>
      <c r="B36" s="289"/>
      <c r="C36" s="290"/>
      <c r="D36" s="308"/>
      <c r="E36" s="308"/>
      <c r="F36" s="308"/>
      <c r="G36" s="308"/>
      <c r="H36" s="308"/>
      <c r="I36" s="354"/>
      <c r="J36" s="305"/>
      <c r="K36" s="375"/>
      <c r="L36" s="43"/>
      <c r="M36" s="191" t="s">
        <v>16</v>
      </c>
      <c r="N36" s="43"/>
      <c r="O36" s="377"/>
      <c r="P36" s="305"/>
      <c r="Q36" s="306"/>
      <c r="R36" s="371"/>
      <c r="S36" s="371"/>
      <c r="T36" s="371"/>
      <c r="U36" s="371"/>
      <c r="V36" s="371"/>
      <c r="W36" s="248"/>
      <c r="X36" s="248"/>
      <c r="Y36" s="299"/>
      <c r="Z36" s="299"/>
      <c r="AA36" s="299"/>
      <c r="AB36" s="248"/>
      <c r="AC36" s="248"/>
      <c r="AD36" s="248"/>
      <c r="AE36" s="19"/>
      <c r="AF36" s="19"/>
      <c r="AG36" s="370"/>
      <c r="AH36" s="289"/>
      <c r="AI36" s="290"/>
      <c r="AJ36" s="308"/>
      <c r="AK36" s="308"/>
      <c r="AL36" s="308"/>
      <c r="AM36" s="308"/>
      <c r="AN36" s="308"/>
      <c r="AO36" s="311"/>
      <c r="AP36" s="312"/>
      <c r="AQ36" s="314"/>
      <c r="AR36" s="2"/>
      <c r="AS36" s="8" t="s">
        <v>16</v>
      </c>
      <c r="AT36" s="2"/>
      <c r="AU36" s="316"/>
      <c r="AV36" s="367"/>
      <c r="AW36" s="368"/>
      <c r="AX36" s="371"/>
      <c r="AY36" s="371"/>
      <c r="AZ36" s="371"/>
      <c r="BA36" s="371"/>
      <c r="BB36" s="371"/>
      <c r="BC36" s="248"/>
      <c r="BD36" s="248"/>
      <c r="BE36" s="299"/>
      <c r="BF36" s="299"/>
      <c r="BG36" s="299"/>
      <c r="BH36" s="248"/>
      <c r="BI36" s="248"/>
      <c r="BJ36" s="248"/>
    </row>
    <row r="37" spans="1:62" ht="15.5" customHeight="1" x14ac:dyDescent="0.3">
      <c r="A37" s="286">
        <v>2</v>
      </c>
      <c r="B37" s="287">
        <v>0.4513888888888889</v>
      </c>
      <c r="C37" s="288"/>
      <c r="D37" s="308" t="str">
        <f>B4</f>
        <v>大里SSS</v>
      </c>
      <c r="E37" s="308"/>
      <c r="F37" s="308"/>
      <c r="G37" s="308"/>
      <c r="H37" s="308"/>
      <c r="I37" s="293" t="str">
        <f t="shared" ref="I37" si="14">IF(L37:L38="","",(L37+L38))</f>
        <v/>
      </c>
      <c r="J37" s="303"/>
      <c r="K37" s="374" t="s">
        <v>17</v>
      </c>
      <c r="L37" s="42"/>
      <c r="M37" s="190" t="s">
        <v>16</v>
      </c>
      <c r="N37" s="42"/>
      <c r="O37" s="376" t="s">
        <v>18</v>
      </c>
      <c r="P37" s="303" t="str">
        <f t="shared" ref="P37" si="15">IF(N37:N38="","",(N37+N38))</f>
        <v/>
      </c>
      <c r="Q37" s="304"/>
      <c r="R37" s="371" t="str">
        <f>B8</f>
        <v>山梨ジュニアSSS</v>
      </c>
      <c r="S37" s="371"/>
      <c r="T37" s="371"/>
      <c r="U37" s="371"/>
      <c r="V37" s="371"/>
      <c r="W37" s="248" t="str">
        <f>B10</f>
        <v>昭和町SSS</v>
      </c>
      <c r="X37" s="248"/>
      <c r="Y37" s="299"/>
      <c r="Z37" s="299"/>
      <c r="AA37" s="299"/>
      <c r="AB37" s="248" t="str">
        <f>B12</f>
        <v>VC富士吉田Jr</v>
      </c>
      <c r="AC37" s="248"/>
      <c r="AD37" s="248"/>
      <c r="AE37" s="19"/>
      <c r="AF37" s="19"/>
      <c r="AG37" s="370">
        <v>2</v>
      </c>
      <c r="AH37" s="287">
        <v>0.45833333333333331</v>
      </c>
      <c r="AI37" s="288"/>
      <c r="AJ37" s="308" t="str">
        <f>AH4</f>
        <v>大里SSS</v>
      </c>
      <c r="AK37" s="308"/>
      <c r="AL37" s="308"/>
      <c r="AM37" s="308"/>
      <c r="AN37" s="308"/>
      <c r="AO37" s="309">
        <f>AR37+AR38</f>
        <v>0</v>
      </c>
      <c r="AP37" s="310"/>
      <c r="AQ37" s="313" t="s">
        <v>17</v>
      </c>
      <c r="AR37" s="1"/>
      <c r="AS37" s="7" t="s">
        <v>16</v>
      </c>
      <c r="AT37" s="1"/>
      <c r="AU37" s="315" t="s">
        <v>18</v>
      </c>
      <c r="AV37" s="365">
        <f>AT37+AT38</f>
        <v>0</v>
      </c>
      <c r="AW37" s="366"/>
      <c r="AX37" s="371" t="str">
        <f>AH8</f>
        <v>山梨ジュニアSSS</v>
      </c>
      <c r="AY37" s="371"/>
      <c r="AZ37" s="371"/>
      <c r="BA37" s="371"/>
      <c r="BB37" s="371"/>
      <c r="BC37" s="248" t="str">
        <f>AH6</f>
        <v>FCラーゴU-12</v>
      </c>
      <c r="BD37" s="248"/>
      <c r="BE37" s="299"/>
      <c r="BF37" s="299"/>
      <c r="BG37" s="299"/>
      <c r="BH37" s="248" t="str">
        <f>AH10</f>
        <v>昭和町SSS</v>
      </c>
      <c r="BI37" s="248"/>
      <c r="BJ37" s="248"/>
    </row>
    <row r="38" spans="1:62" ht="15.5" customHeight="1" x14ac:dyDescent="0.3">
      <c r="A38" s="286"/>
      <c r="B38" s="289"/>
      <c r="C38" s="290"/>
      <c r="D38" s="308"/>
      <c r="E38" s="308"/>
      <c r="F38" s="308"/>
      <c r="G38" s="308"/>
      <c r="H38" s="308"/>
      <c r="I38" s="354"/>
      <c r="J38" s="305"/>
      <c r="K38" s="375"/>
      <c r="L38" s="43"/>
      <c r="M38" s="191" t="s">
        <v>16</v>
      </c>
      <c r="N38" s="43"/>
      <c r="O38" s="377"/>
      <c r="P38" s="305"/>
      <c r="Q38" s="306"/>
      <c r="R38" s="371"/>
      <c r="S38" s="371"/>
      <c r="T38" s="371"/>
      <c r="U38" s="371"/>
      <c r="V38" s="371"/>
      <c r="W38" s="248"/>
      <c r="X38" s="248"/>
      <c r="Y38" s="299"/>
      <c r="Z38" s="299"/>
      <c r="AA38" s="299"/>
      <c r="AB38" s="248"/>
      <c r="AC38" s="248"/>
      <c r="AD38" s="248"/>
      <c r="AE38" s="19"/>
      <c r="AF38" s="19"/>
      <c r="AG38" s="370"/>
      <c r="AH38" s="289"/>
      <c r="AI38" s="290"/>
      <c r="AJ38" s="308"/>
      <c r="AK38" s="308"/>
      <c r="AL38" s="308"/>
      <c r="AM38" s="308"/>
      <c r="AN38" s="308"/>
      <c r="AO38" s="311"/>
      <c r="AP38" s="312"/>
      <c r="AQ38" s="314"/>
      <c r="AR38" s="2"/>
      <c r="AS38" s="8" t="s">
        <v>16</v>
      </c>
      <c r="AT38" s="2"/>
      <c r="AU38" s="316"/>
      <c r="AV38" s="367"/>
      <c r="AW38" s="368"/>
      <c r="AX38" s="371"/>
      <c r="AY38" s="371"/>
      <c r="AZ38" s="371"/>
      <c r="BA38" s="371"/>
      <c r="BB38" s="371"/>
      <c r="BC38" s="248"/>
      <c r="BD38" s="248"/>
      <c r="BE38" s="299"/>
      <c r="BF38" s="299"/>
      <c r="BG38" s="299"/>
      <c r="BH38" s="248"/>
      <c r="BI38" s="248"/>
      <c r="BJ38" s="248"/>
    </row>
    <row r="39" spans="1:62" ht="15.5" customHeight="1" x14ac:dyDescent="0.3">
      <c r="A39" s="286">
        <v>3</v>
      </c>
      <c r="B39" s="287">
        <v>0.4861111111111111</v>
      </c>
      <c r="C39" s="288"/>
      <c r="D39" s="308" t="str">
        <f>B6</f>
        <v>FCラーゴU-12</v>
      </c>
      <c r="E39" s="308"/>
      <c r="F39" s="308"/>
      <c r="G39" s="308"/>
      <c r="H39" s="308"/>
      <c r="I39" s="293" t="str">
        <f t="shared" ref="I39" si="16">IF(L39:L40="","",(L39+L40))</f>
        <v/>
      </c>
      <c r="J39" s="303"/>
      <c r="K39" s="374" t="s">
        <v>17</v>
      </c>
      <c r="L39" s="42"/>
      <c r="M39" s="190" t="s">
        <v>16</v>
      </c>
      <c r="N39" s="42"/>
      <c r="O39" s="376" t="s">
        <v>18</v>
      </c>
      <c r="P39" s="303" t="str">
        <f t="shared" ref="P39" si="17">IF(N39:N40="","",(N39+N40))</f>
        <v/>
      </c>
      <c r="Q39" s="304"/>
      <c r="R39" s="371" t="str">
        <f>B12</f>
        <v>VC富士吉田Jr</v>
      </c>
      <c r="S39" s="371"/>
      <c r="T39" s="371"/>
      <c r="U39" s="371"/>
      <c r="V39" s="371"/>
      <c r="W39" s="248" t="str">
        <f>B8</f>
        <v>山梨ジュニアSSS</v>
      </c>
      <c r="X39" s="248"/>
      <c r="Y39" s="299"/>
      <c r="Z39" s="299"/>
      <c r="AA39" s="299"/>
      <c r="AB39" s="248" t="str">
        <f>B4</f>
        <v>大里SSS</v>
      </c>
      <c r="AC39" s="248"/>
      <c r="AD39" s="248"/>
      <c r="AE39" s="19"/>
      <c r="AF39" s="19"/>
      <c r="AG39" s="370">
        <v>3</v>
      </c>
      <c r="AH39" s="287">
        <v>0.5</v>
      </c>
      <c r="AI39" s="288"/>
      <c r="AJ39" s="308" t="str">
        <f>AH6</f>
        <v>FCラーゴU-12</v>
      </c>
      <c r="AK39" s="308"/>
      <c r="AL39" s="308"/>
      <c r="AM39" s="308"/>
      <c r="AN39" s="308"/>
      <c r="AO39" s="309">
        <f>AR39+AR40</f>
        <v>0</v>
      </c>
      <c r="AP39" s="310"/>
      <c r="AQ39" s="313" t="s">
        <v>17</v>
      </c>
      <c r="AR39" s="1"/>
      <c r="AS39" s="7" t="s">
        <v>16</v>
      </c>
      <c r="AT39" s="1"/>
      <c r="AU39" s="315" t="s">
        <v>18</v>
      </c>
      <c r="AV39" s="365">
        <f>AT39+AT40</f>
        <v>0</v>
      </c>
      <c r="AW39" s="366"/>
      <c r="AX39" s="371" t="str">
        <f>AH12</f>
        <v>VC富士吉田Jr</v>
      </c>
      <c r="AY39" s="371"/>
      <c r="AZ39" s="371"/>
      <c r="BA39" s="371"/>
      <c r="BB39" s="371"/>
      <c r="BC39" s="248" t="str">
        <f>AH8</f>
        <v>山梨ジュニアSSS</v>
      </c>
      <c r="BD39" s="248"/>
      <c r="BE39" s="299"/>
      <c r="BF39" s="299"/>
      <c r="BG39" s="299"/>
      <c r="BH39" s="248" t="str">
        <f>AH4</f>
        <v>大里SSS</v>
      </c>
      <c r="BI39" s="248"/>
      <c r="BJ39" s="248"/>
    </row>
    <row r="40" spans="1:62" ht="15.5" customHeight="1" x14ac:dyDescent="0.3">
      <c r="A40" s="286"/>
      <c r="B40" s="289"/>
      <c r="C40" s="290"/>
      <c r="D40" s="308"/>
      <c r="E40" s="308"/>
      <c r="F40" s="308"/>
      <c r="G40" s="308"/>
      <c r="H40" s="308"/>
      <c r="I40" s="354"/>
      <c r="J40" s="305"/>
      <c r="K40" s="375"/>
      <c r="L40" s="43"/>
      <c r="M40" s="191" t="s">
        <v>16</v>
      </c>
      <c r="N40" s="43"/>
      <c r="O40" s="377"/>
      <c r="P40" s="305"/>
      <c r="Q40" s="306"/>
      <c r="R40" s="371"/>
      <c r="S40" s="371"/>
      <c r="T40" s="371"/>
      <c r="U40" s="371"/>
      <c r="V40" s="371"/>
      <c r="W40" s="248"/>
      <c r="X40" s="248"/>
      <c r="Y40" s="299"/>
      <c r="Z40" s="299"/>
      <c r="AA40" s="299"/>
      <c r="AB40" s="248"/>
      <c r="AC40" s="248"/>
      <c r="AD40" s="248"/>
      <c r="AE40" s="19"/>
      <c r="AF40" s="19"/>
      <c r="AG40" s="370"/>
      <c r="AH40" s="289"/>
      <c r="AI40" s="290"/>
      <c r="AJ40" s="308"/>
      <c r="AK40" s="308"/>
      <c r="AL40" s="308"/>
      <c r="AM40" s="308"/>
      <c r="AN40" s="308"/>
      <c r="AO40" s="311"/>
      <c r="AP40" s="312"/>
      <c r="AQ40" s="314"/>
      <c r="AR40" s="2"/>
      <c r="AS40" s="8" t="s">
        <v>16</v>
      </c>
      <c r="AT40" s="2"/>
      <c r="AU40" s="316"/>
      <c r="AV40" s="367"/>
      <c r="AW40" s="368"/>
      <c r="AX40" s="371"/>
      <c r="AY40" s="371"/>
      <c r="AZ40" s="371"/>
      <c r="BA40" s="371"/>
      <c r="BB40" s="371"/>
      <c r="BC40" s="248"/>
      <c r="BD40" s="248"/>
      <c r="BE40" s="299"/>
      <c r="BF40" s="299"/>
      <c r="BG40" s="299"/>
      <c r="BH40" s="248"/>
      <c r="BI40" s="248"/>
      <c r="BJ40" s="248"/>
    </row>
    <row r="41" spans="1:62" ht="15.5" customHeight="1" x14ac:dyDescent="0.3">
      <c r="A41" s="286">
        <v>4</v>
      </c>
      <c r="B41" s="287">
        <v>0.52083333333333337</v>
      </c>
      <c r="C41" s="288"/>
      <c r="D41" s="308" t="str">
        <f>B4</f>
        <v>大里SSS</v>
      </c>
      <c r="E41" s="308"/>
      <c r="F41" s="308"/>
      <c r="G41" s="308"/>
      <c r="H41" s="308"/>
      <c r="I41" s="293" t="str">
        <f t="shared" ref="I41" si="18">IF(L41:L42="","",(L41+L42))</f>
        <v/>
      </c>
      <c r="J41" s="303"/>
      <c r="K41" s="374" t="s">
        <v>17</v>
      </c>
      <c r="L41" s="42"/>
      <c r="M41" s="190" t="s">
        <v>16</v>
      </c>
      <c r="N41" s="42"/>
      <c r="O41" s="376" t="s">
        <v>18</v>
      </c>
      <c r="P41" s="303" t="str">
        <f t="shared" ref="P41" si="19">IF(N41:N42="","",(N41+N42))</f>
        <v/>
      </c>
      <c r="Q41" s="304"/>
      <c r="R41" s="371" t="str">
        <f>B10</f>
        <v>昭和町SSS</v>
      </c>
      <c r="S41" s="371"/>
      <c r="T41" s="371"/>
      <c r="U41" s="371"/>
      <c r="V41" s="371"/>
      <c r="W41" s="248" t="str">
        <f>B12</f>
        <v>VC富士吉田Jr</v>
      </c>
      <c r="X41" s="248"/>
      <c r="Y41" s="299"/>
      <c r="Z41" s="299"/>
      <c r="AA41" s="299"/>
      <c r="AB41" s="248" t="str">
        <f>B6</f>
        <v>FCラーゴU-12</v>
      </c>
      <c r="AC41" s="248"/>
      <c r="AD41" s="248"/>
      <c r="AE41" s="19"/>
      <c r="AF41" s="19"/>
      <c r="AG41" s="370">
        <v>4</v>
      </c>
      <c r="AH41" s="287">
        <v>0.54166666666666663</v>
      </c>
      <c r="AI41" s="288"/>
      <c r="AJ41" s="308" t="str">
        <f>AH8</f>
        <v>山梨ジュニアSSS</v>
      </c>
      <c r="AK41" s="308"/>
      <c r="AL41" s="308"/>
      <c r="AM41" s="308"/>
      <c r="AN41" s="308"/>
      <c r="AO41" s="309">
        <f>AR41+AR42</f>
        <v>0</v>
      </c>
      <c r="AP41" s="310"/>
      <c r="AQ41" s="313" t="s">
        <v>17</v>
      </c>
      <c r="AR41" s="1"/>
      <c r="AS41" s="7" t="s">
        <v>16</v>
      </c>
      <c r="AT41" s="1"/>
      <c r="AU41" s="315" t="s">
        <v>18</v>
      </c>
      <c r="AV41" s="365">
        <f>AT41+AT42</f>
        <v>0</v>
      </c>
      <c r="AW41" s="366"/>
      <c r="AX41" s="371" t="str">
        <f>AH10</f>
        <v>昭和町SSS</v>
      </c>
      <c r="AY41" s="371"/>
      <c r="AZ41" s="371"/>
      <c r="BA41" s="371"/>
      <c r="BB41" s="371"/>
      <c r="BC41" s="248" t="str">
        <f>AH12</f>
        <v>VC富士吉田Jr</v>
      </c>
      <c r="BD41" s="248"/>
      <c r="BE41" s="299"/>
      <c r="BF41" s="299"/>
      <c r="BG41" s="299"/>
      <c r="BH41" s="248" t="str">
        <f>AH6</f>
        <v>FCラーゴU-12</v>
      </c>
      <c r="BI41" s="248"/>
      <c r="BJ41" s="248"/>
    </row>
    <row r="42" spans="1:62" ht="15.5" customHeight="1" x14ac:dyDescent="0.3">
      <c r="A42" s="286"/>
      <c r="B42" s="289"/>
      <c r="C42" s="290"/>
      <c r="D42" s="308"/>
      <c r="E42" s="308"/>
      <c r="F42" s="308"/>
      <c r="G42" s="308"/>
      <c r="H42" s="308"/>
      <c r="I42" s="354"/>
      <c r="J42" s="305"/>
      <c r="K42" s="375"/>
      <c r="L42" s="43"/>
      <c r="M42" s="191" t="s">
        <v>16</v>
      </c>
      <c r="N42" s="43"/>
      <c r="O42" s="377"/>
      <c r="P42" s="305"/>
      <c r="Q42" s="306"/>
      <c r="R42" s="371"/>
      <c r="S42" s="371"/>
      <c r="T42" s="371"/>
      <c r="U42" s="371"/>
      <c r="V42" s="371"/>
      <c r="W42" s="248"/>
      <c r="X42" s="248"/>
      <c r="Y42" s="299"/>
      <c r="Z42" s="299"/>
      <c r="AA42" s="299"/>
      <c r="AB42" s="248"/>
      <c r="AC42" s="248"/>
      <c r="AD42" s="248"/>
      <c r="AE42" s="19"/>
      <c r="AF42" s="19"/>
      <c r="AG42" s="370"/>
      <c r="AH42" s="289"/>
      <c r="AI42" s="290"/>
      <c r="AJ42" s="308"/>
      <c r="AK42" s="308"/>
      <c r="AL42" s="308"/>
      <c r="AM42" s="308"/>
      <c r="AN42" s="308"/>
      <c r="AO42" s="311"/>
      <c r="AP42" s="312"/>
      <c r="AQ42" s="314"/>
      <c r="AR42" s="2"/>
      <c r="AS42" s="8" t="s">
        <v>16</v>
      </c>
      <c r="AT42" s="2"/>
      <c r="AU42" s="316"/>
      <c r="AV42" s="367"/>
      <c r="AW42" s="368"/>
      <c r="AX42" s="371"/>
      <c r="AY42" s="371"/>
      <c r="AZ42" s="371"/>
      <c r="BA42" s="371"/>
      <c r="BB42" s="371"/>
      <c r="BC42" s="248"/>
      <c r="BD42" s="248"/>
      <c r="BE42" s="299"/>
      <c r="BF42" s="299"/>
      <c r="BG42" s="299"/>
      <c r="BH42" s="248"/>
      <c r="BI42" s="248"/>
      <c r="BJ42" s="248"/>
    </row>
    <row r="43" spans="1:62" ht="15.5" customHeight="1" x14ac:dyDescent="0.3">
      <c r="A43" s="286">
        <v>5</v>
      </c>
      <c r="B43" s="287">
        <v>0.55555555555555558</v>
      </c>
      <c r="C43" s="288"/>
      <c r="D43" s="308" t="str">
        <f>B6</f>
        <v>FCラーゴU-12</v>
      </c>
      <c r="E43" s="308"/>
      <c r="F43" s="308"/>
      <c r="G43" s="308"/>
      <c r="H43" s="308"/>
      <c r="I43" s="293" t="str">
        <f t="shared" ref="I43" si="20">IF(L43:L44="","",(L43+L44))</f>
        <v/>
      </c>
      <c r="J43" s="303"/>
      <c r="K43" s="374" t="s">
        <v>17</v>
      </c>
      <c r="L43" s="42"/>
      <c r="M43" s="190" t="s">
        <v>16</v>
      </c>
      <c r="N43" s="42"/>
      <c r="O43" s="376" t="s">
        <v>18</v>
      </c>
      <c r="P43" s="303" t="str">
        <f t="shared" ref="P43" si="21">IF(N43:N44="","",(N43+N44))</f>
        <v/>
      </c>
      <c r="Q43" s="304"/>
      <c r="R43" s="371" t="str">
        <f>B8</f>
        <v>山梨ジュニアSSS</v>
      </c>
      <c r="S43" s="371"/>
      <c r="T43" s="371"/>
      <c r="U43" s="371"/>
      <c r="V43" s="371"/>
      <c r="W43" s="248" t="str">
        <f>B4</f>
        <v>大里SSS</v>
      </c>
      <c r="X43" s="248"/>
      <c r="Y43" s="299"/>
      <c r="Z43" s="299"/>
      <c r="AA43" s="299"/>
      <c r="AB43" s="248" t="str">
        <f>B10</f>
        <v>昭和町SSS</v>
      </c>
      <c r="AC43" s="248"/>
      <c r="AD43" s="248"/>
      <c r="AE43" s="19"/>
      <c r="AF43" s="19"/>
      <c r="AG43" s="370">
        <v>5</v>
      </c>
      <c r="AH43" s="287">
        <v>0.58333333333333337</v>
      </c>
      <c r="AI43" s="288"/>
      <c r="AJ43" s="308" t="str">
        <f>AH4</f>
        <v>大里SSS</v>
      </c>
      <c r="AK43" s="308"/>
      <c r="AL43" s="308"/>
      <c r="AM43" s="308"/>
      <c r="AN43" s="308"/>
      <c r="AO43" s="309">
        <f>AR43+AR44</f>
        <v>0</v>
      </c>
      <c r="AP43" s="310"/>
      <c r="AQ43" s="313" t="s">
        <v>17</v>
      </c>
      <c r="AR43" s="1"/>
      <c r="AS43" s="7" t="s">
        <v>16</v>
      </c>
      <c r="AT43" s="1"/>
      <c r="AU43" s="315" t="s">
        <v>18</v>
      </c>
      <c r="AV43" s="365">
        <f>AT43+AT44</f>
        <v>0</v>
      </c>
      <c r="AW43" s="366"/>
      <c r="AX43" s="371" t="str">
        <f>AH12</f>
        <v>VC富士吉田Jr</v>
      </c>
      <c r="AY43" s="371"/>
      <c r="AZ43" s="371"/>
      <c r="BA43" s="371"/>
      <c r="BB43" s="371"/>
      <c r="BC43" s="248" t="str">
        <f>AH10</f>
        <v>昭和町SSS</v>
      </c>
      <c r="BD43" s="248"/>
      <c r="BE43" s="299"/>
      <c r="BF43" s="299"/>
      <c r="BG43" s="299"/>
      <c r="BH43" s="248" t="str">
        <f>AH8</f>
        <v>山梨ジュニアSSS</v>
      </c>
      <c r="BI43" s="248"/>
      <c r="BJ43" s="248"/>
    </row>
    <row r="44" spans="1:62" ht="15.5" customHeight="1" x14ac:dyDescent="0.3">
      <c r="A44" s="286"/>
      <c r="B44" s="289"/>
      <c r="C44" s="290"/>
      <c r="D44" s="308"/>
      <c r="E44" s="308"/>
      <c r="F44" s="308"/>
      <c r="G44" s="308"/>
      <c r="H44" s="308"/>
      <c r="I44" s="354"/>
      <c r="J44" s="305"/>
      <c r="K44" s="375"/>
      <c r="L44" s="43"/>
      <c r="M44" s="191" t="s">
        <v>16</v>
      </c>
      <c r="N44" s="43"/>
      <c r="O44" s="377"/>
      <c r="P44" s="305"/>
      <c r="Q44" s="306"/>
      <c r="R44" s="371"/>
      <c r="S44" s="371"/>
      <c r="T44" s="371"/>
      <c r="U44" s="371"/>
      <c r="V44" s="371"/>
      <c r="W44" s="248"/>
      <c r="X44" s="248"/>
      <c r="Y44" s="299"/>
      <c r="Z44" s="299"/>
      <c r="AA44" s="299"/>
      <c r="AB44" s="248"/>
      <c r="AC44" s="248"/>
      <c r="AD44" s="248"/>
      <c r="AE44" s="19"/>
      <c r="AF44" s="19"/>
      <c r="AG44" s="370"/>
      <c r="AH44" s="289"/>
      <c r="AI44" s="290"/>
      <c r="AJ44" s="308"/>
      <c r="AK44" s="308"/>
      <c r="AL44" s="308"/>
      <c r="AM44" s="308"/>
      <c r="AN44" s="308"/>
      <c r="AO44" s="311"/>
      <c r="AP44" s="312"/>
      <c r="AQ44" s="314"/>
      <c r="AR44" s="2"/>
      <c r="AS44" s="8" t="s">
        <v>16</v>
      </c>
      <c r="AT44" s="2"/>
      <c r="AU44" s="316"/>
      <c r="AV44" s="367"/>
      <c r="AW44" s="368"/>
      <c r="AX44" s="371"/>
      <c r="AY44" s="371"/>
      <c r="AZ44" s="371"/>
      <c r="BA44" s="371"/>
      <c r="BB44" s="371"/>
      <c r="BC44" s="248"/>
      <c r="BD44" s="248"/>
      <c r="BE44" s="299"/>
      <c r="BF44" s="299"/>
      <c r="BG44" s="299"/>
      <c r="BH44" s="248"/>
      <c r="BI44" s="248"/>
      <c r="BJ44" s="248"/>
    </row>
    <row r="46" spans="1:62" ht="14.25" x14ac:dyDescent="0.25">
      <c r="B46" s="195"/>
      <c r="C46" s="28"/>
      <c r="D46" s="16"/>
      <c r="E46" s="16"/>
      <c r="F46" s="16"/>
      <c r="G46" s="16"/>
      <c r="H46" s="16"/>
      <c r="I46" s="193"/>
      <c r="J46" s="193"/>
      <c r="K46" s="194"/>
      <c r="L46" s="200"/>
      <c r="M46" s="9"/>
      <c r="N46" s="200"/>
      <c r="O46" s="195"/>
      <c r="P46" s="203"/>
      <c r="Q46" s="17"/>
      <c r="R46" s="50"/>
      <c r="S46" s="50"/>
      <c r="T46" s="50"/>
      <c r="U46" s="50"/>
      <c r="V46" s="50"/>
      <c r="W46" s="19"/>
      <c r="X46" s="19"/>
      <c r="Y46" s="19"/>
      <c r="Z46" s="19"/>
      <c r="AA46" s="19"/>
      <c r="AB46" s="19"/>
      <c r="AC46" s="19"/>
      <c r="AH46" s="195"/>
      <c r="AI46" s="28"/>
      <c r="AJ46" s="16"/>
      <c r="AK46" s="16"/>
      <c r="AL46" s="16"/>
      <c r="AM46" s="16"/>
      <c r="AN46" s="16"/>
      <c r="AO46" s="193"/>
      <c r="AP46" s="193"/>
      <c r="AQ46" s="194"/>
      <c r="AR46" s="200"/>
      <c r="AS46" s="9"/>
      <c r="AT46" s="200"/>
      <c r="AU46" s="195"/>
      <c r="AV46" s="203"/>
      <c r="AW46" s="17"/>
      <c r="AX46" s="50"/>
      <c r="AY46" s="50"/>
      <c r="AZ46" s="50"/>
      <c r="BA46" s="50"/>
      <c r="BB46" s="50"/>
      <c r="BC46" s="19"/>
      <c r="BD46" s="19"/>
      <c r="BE46" s="19"/>
      <c r="BF46" s="19"/>
      <c r="BG46" s="19"/>
      <c r="BH46" s="19"/>
      <c r="BI46" s="19"/>
    </row>
    <row r="47" spans="1:62" ht="14.25" x14ac:dyDescent="0.25">
      <c r="B47" s="195"/>
      <c r="C47" s="14"/>
      <c r="D47" s="11"/>
      <c r="E47" s="11"/>
      <c r="F47" s="11"/>
      <c r="G47" s="11"/>
      <c r="H47" s="11"/>
      <c r="K47" s="14"/>
      <c r="M47" s="15"/>
      <c r="O47" s="14"/>
      <c r="P47" s="12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21"/>
      <c r="AC47" s="21"/>
      <c r="AH47" s="195"/>
      <c r="AI47" s="14"/>
      <c r="AJ47" s="11"/>
      <c r="AK47" s="11"/>
      <c r="AL47" s="11"/>
      <c r="AM47" s="11"/>
      <c r="AN47" s="11"/>
      <c r="AQ47" s="14"/>
      <c r="AS47" s="15"/>
      <c r="AU47" s="14"/>
      <c r="AV47" s="12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21"/>
      <c r="BI47" s="21"/>
    </row>
    <row r="48" spans="1:62" ht="13.5" customHeight="1" x14ac:dyDescent="0.25">
      <c r="B48" s="195"/>
      <c r="C48" s="20"/>
      <c r="D48" s="10"/>
      <c r="E48" s="11"/>
      <c r="F48" s="11"/>
      <c r="G48" s="11"/>
      <c r="H48" s="11"/>
      <c r="I48" s="12"/>
      <c r="K48" s="14"/>
      <c r="M48" s="15"/>
      <c r="O48" s="14"/>
      <c r="P48" s="12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H48" s="195"/>
      <c r="AI48" s="20"/>
      <c r="AJ48" s="10"/>
      <c r="AK48" s="11"/>
      <c r="AL48" s="11"/>
      <c r="AM48" s="11"/>
      <c r="AN48" s="11"/>
      <c r="AO48" s="12"/>
      <c r="AQ48" s="14"/>
      <c r="AS48" s="15"/>
      <c r="AU48" s="14"/>
      <c r="AV48" s="12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</row>
    <row r="49" spans="2:61" ht="14.25" x14ac:dyDescent="0.25">
      <c r="B49" s="195"/>
      <c r="C49" s="29"/>
      <c r="D49" s="30"/>
      <c r="E49" s="21"/>
      <c r="F49" s="21"/>
      <c r="G49" s="21"/>
      <c r="H49" s="21"/>
      <c r="I49" s="31"/>
      <c r="J49" s="22"/>
      <c r="K49" s="23"/>
      <c r="M49" s="15"/>
      <c r="O49" s="14"/>
      <c r="P49" s="25"/>
      <c r="Q49" s="26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H49" s="195"/>
      <c r="AI49" s="29"/>
      <c r="AJ49" s="30"/>
      <c r="AK49" s="21"/>
      <c r="AL49" s="21"/>
      <c r="AM49" s="21"/>
      <c r="AN49" s="21"/>
      <c r="AO49" s="31"/>
      <c r="AP49" s="22"/>
      <c r="AQ49" s="23"/>
      <c r="AS49" s="15"/>
      <c r="AU49" s="14"/>
      <c r="AV49" s="25"/>
      <c r="AW49" s="26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</row>
    <row r="50" spans="2:61" ht="14.25" x14ac:dyDescent="0.25">
      <c r="B50" s="195"/>
      <c r="C50" s="24"/>
      <c r="D50" s="21"/>
      <c r="E50" s="21"/>
      <c r="F50" s="21"/>
      <c r="G50" s="21"/>
      <c r="H50" s="21"/>
      <c r="I50" s="22"/>
      <c r="J50" s="22"/>
      <c r="K50" s="23"/>
      <c r="M50" s="15"/>
      <c r="O50" s="14"/>
      <c r="P50" s="25"/>
      <c r="Q50" s="26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H50" s="195"/>
      <c r="AI50" s="24"/>
      <c r="AJ50" s="21"/>
      <c r="AK50" s="21"/>
      <c r="AL50" s="21"/>
      <c r="AM50" s="21"/>
      <c r="AN50" s="21"/>
      <c r="AO50" s="22"/>
      <c r="AP50" s="22"/>
      <c r="AQ50" s="23"/>
      <c r="AS50" s="15"/>
      <c r="AU50" s="14"/>
      <c r="AV50" s="25"/>
      <c r="AW50" s="26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</row>
    <row r="51" spans="2:61" ht="14.25" x14ac:dyDescent="0.25">
      <c r="B51" s="195"/>
      <c r="C51" s="29"/>
      <c r="D51" s="30"/>
      <c r="E51" s="21"/>
      <c r="F51" s="21"/>
      <c r="G51" s="21"/>
      <c r="H51" s="21"/>
      <c r="I51" s="31"/>
      <c r="J51" s="22"/>
      <c r="K51" s="23"/>
      <c r="M51" s="15"/>
      <c r="O51" s="14"/>
      <c r="P51" s="25"/>
      <c r="Q51" s="26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H51" s="195"/>
      <c r="AI51" s="29"/>
      <c r="AJ51" s="30"/>
      <c r="AK51" s="21"/>
      <c r="AL51" s="21"/>
      <c r="AM51" s="21"/>
      <c r="AN51" s="21"/>
      <c r="AO51" s="31"/>
      <c r="AP51" s="22"/>
      <c r="AQ51" s="23"/>
      <c r="AS51" s="15"/>
      <c r="AU51" s="14"/>
      <c r="AV51" s="25"/>
      <c r="AW51" s="26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</row>
    <row r="52" spans="2:61" ht="14.25" x14ac:dyDescent="0.25">
      <c r="B52" s="195"/>
      <c r="C52" s="24"/>
      <c r="D52" s="21"/>
      <c r="E52" s="21"/>
      <c r="F52" s="21"/>
      <c r="G52" s="21"/>
      <c r="H52" s="21"/>
      <c r="I52" s="22"/>
      <c r="J52" s="22"/>
      <c r="K52" s="23"/>
      <c r="M52" s="15"/>
      <c r="O52" s="14"/>
      <c r="P52" s="25"/>
      <c r="Q52" s="26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H52" s="195"/>
      <c r="AI52" s="24"/>
      <c r="AJ52" s="21"/>
      <c r="AK52" s="21"/>
      <c r="AL52" s="21"/>
      <c r="AM52" s="21"/>
      <c r="AN52" s="21"/>
      <c r="AO52" s="22"/>
      <c r="AP52" s="22"/>
      <c r="AQ52" s="23"/>
      <c r="AS52" s="15"/>
      <c r="AU52" s="14"/>
      <c r="AV52" s="25"/>
      <c r="AW52" s="26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</row>
  </sheetData>
  <mergeCells count="414">
    <mergeCell ref="A1:B1"/>
    <mergeCell ref="C1:E1"/>
    <mergeCell ref="AG1:AH1"/>
    <mergeCell ref="AI1:AK1"/>
    <mergeCell ref="B2:C3"/>
    <mergeCell ref="D2:F3"/>
    <mergeCell ref="G2:I3"/>
    <mergeCell ref="J2:L3"/>
    <mergeCell ref="M2:O3"/>
    <mergeCell ref="P2:R3"/>
    <mergeCell ref="BB2:BD3"/>
    <mergeCell ref="BE2:BF3"/>
    <mergeCell ref="BG2:BH3"/>
    <mergeCell ref="BJ2:BJ3"/>
    <mergeCell ref="BK2:BK3"/>
    <mergeCell ref="A4:A5"/>
    <mergeCell ref="B4:C5"/>
    <mergeCell ref="D4:F5"/>
    <mergeCell ref="S4:U5"/>
    <mergeCell ref="V4:X5"/>
    <mergeCell ref="AJ2:AL3"/>
    <mergeCell ref="AM2:AO3"/>
    <mergeCell ref="AP2:AR3"/>
    <mergeCell ref="AS2:AU3"/>
    <mergeCell ref="AV2:AX3"/>
    <mergeCell ref="AY2:BA3"/>
    <mergeCell ref="S2:U3"/>
    <mergeCell ref="V2:X3"/>
    <mergeCell ref="Y2:Z3"/>
    <mergeCell ref="AA2:AB3"/>
    <mergeCell ref="AD2:AD3"/>
    <mergeCell ref="AH2:AI3"/>
    <mergeCell ref="BI4:BI5"/>
    <mergeCell ref="BJ4:BJ5"/>
    <mergeCell ref="BK4:BK5"/>
    <mergeCell ref="G5:I5"/>
    <mergeCell ref="J5:L5"/>
    <mergeCell ref="M5:O5"/>
    <mergeCell ref="P5:R5"/>
    <mergeCell ref="AM5:AO5"/>
    <mergeCell ref="AP5:AR5"/>
    <mergeCell ref="AS5:AU5"/>
    <mergeCell ref="AH4:AI5"/>
    <mergeCell ref="AJ4:AL5"/>
    <mergeCell ref="AY4:BA5"/>
    <mergeCell ref="BB4:BD5"/>
    <mergeCell ref="BE4:BF5"/>
    <mergeCell ref="BG4:BH5"/>
    <mergeCell ref="AV5:AX5"/>
    <mergeCell ref="Y4:Z5"/>
    <mergeCell ref="AA4:AB5"/>
    <mergeCell ref="AC4:AC5"/>
    <mergeCell ref="AD4:AD5"/>
    <mergeCell ref="AE4:AE5"/>
    <mergeCell ref="AG4:AG5"/>
    <mergeCell ref="A6:A7"/>
    <mergeCell ref="B6:C7"/>
    <mergeCell ref="G6:I7"/>
    <mergeCell ref="V6:X7"/>
    <mergeCell ref="Y6:Z7"/>
    <mergeCell ref="AA6:AB7"/>
    <mergeCell ref="D7:F7"/>
    <mergeCell ref="J7:L7"/>
    <mergeCell ref="M7:O7"/>
    <mergeCell ref="P7:R7"/>
    <mergeCell ref="S7:U7"/>
    <mergeCell ref="BI6:BI7"/>
    <mergeCell ref="BJ6:BJ7"/>
    <mergeCell ref="BK6:BK7"/>
    <mergeCell ref="AC6:AC7"/>
    <mergeCell ref="AD6:AD7"/>
    <mergeCell ref="AE6:AE7"/>
    <mergeCell ref="AG6:AG7"/>
    <mergeCell ref="AH6:AI7"/>
    <mergeCell ref="AM6:AO7"/>
    <mergeCell ref="AJ7:AL7"/>
    <mergeCell ref="AP7:AR7"/>
    <mergeCell ref="AS7:AU7"/>
    <mergeCell ref="AV7:AX7"/>
    <mergeCell ref="AY7:BA7"/>
    <mergeCell ref="BB6:BD7"/>
    <mergeCell ref="BE6:BF7"/>
    <mergeCell ref="BG6:BH7"/>
    <mergeCell ref="A8:A9"/>
    <mergeCell ref="B8:C9"/>
    <mergeCell ref="J8:L9"/>
    <mergeCell ref="V8:X9"/>
    <mergeCell ref="Y8:Z9"/>
    <mergeCell ref="AA8:AB9"/>
    <mergeCell ref="D9:F9"/>
    <mergeCell ref="G9:I9"/>
    <mergeCell ref="M9:O9"/>
    <mergeCell ref="P9:R9"/>
    <mergeCell ref="S9:U9"/>
    <mergeCell ref="BI8:BI9"/>
    <mergeCell ref="BJ8:BJ9"/>
    <mergeCell ref="BK8:BK9"/>
    <mergeCell ref="AC8:AC9"/>
    <mergeCell ref="AD8:AD9"/>
    <mergeCell ref="AE8:AE9"/>
    <mergeCell ref="AG8:AG9"/>
    <mergeCell ref="AH8:AI9"/>
    <mergeCell ref="AP8:AR9"/>
    <mergeCell ref="AJ9:AL9"/>
    <mergeCell ref="AM9:AO9"/>
    <mergeCell ref="AS9:AU9"/>
    <mergeCell ref="AV9:AX9"/>
    <mergeCell ref="AY9:BA9"/>
    <mergeCell ref="BB8:BD9"/>
    <mergeCell ref="BE8:BF9"/>
    <mergeCell ref="BG8:BH9"/>
    <mergeCell ref="A10:A11"/>
    <mergeCell ref="B10:C11"/>
    <mergeCell ref="M10:O11"/>
    <mergeCell ref="V10:X11"/>
    <mergeCell ref="Y10:Z11"/>
    <mergeCell ref="AA10:AB11"/>
    <mergeCell ref="D11:F11"/>
    <mergeCell ref="G11:I11"/>
    <mergeCell ref="J11:L11"/>
    <mergeCell ref="P11:R11"/>
    <mergeCell ref="S11:U11"/>
    <mergeCell ref="BI10:BI11"/>
    <mergeCell ref="BJ10:BJ11"/>
    <mergeCell ref="BK10:BK11"/>
    <mergeCell ref="AC10:AC11"/>
    <mergeCell ref="AD10:AD11"/>
    <mergeCell ref="AE10:AE11"/>
    <mergeCell ref="AG10:AG11"/>
    <mergeCell ref="AH10:AI11"/>
    <mergeCell ref="AS10:AU11"/>
    <mergeCell ref="AJ11:AL11"/>
    <mergeCell ref="AM11:AO11"/>
    <mergeCell ref="AP11:AR11"/>
    <mergeCell ref="AV11:AX11"/>
    <mergeCell ref="AY11:BA11"/>
    <mergeCell ref="BB10:BD11"/>
    <mergeCell ref="BE10:BF11"/>
    <mergeCell ref="BG10:BH11"/>
    <mergeCell ref="BJ12:BJ13"/>
    <mergeCell ref="BK12:BK13"/>
    <mergeCell ref="AC12:AC13"/>
    <mergeCell ref="AD12:AD13"/>
    <mergeCell ref="AE12:AE13"/>
    <mergeCell ref="AG12:AG13"/>
    <mergeCell ref="AH12:AI13"/>
    <mergeCell ref="AV12:AX13"/>
    <mergeCell ref="A12:A13"/>
    <mergeCell ref="B12:C13"/>
    <mergeCell ref="P12:R13"/>
    <mergeCell ref="V12:X13"/>
    <mergeCell ref="Y12:Z13"/>
    <mergeCell ref="AA12:AB13"/>
    <mergeCell ref="D13:F13"/>
    <mergeCell ref="G13:I13"/>
    <mergeCell ref="J13:L13"/>
    <mergeCell ref="M13:O13"/>
    <mergeCell ref="AJ13:AL13"/>
    <mergeCell ref="AM13:AO13"/>
    <mergeCell ref="AP13:AR13"/>
    <mergeCell ref="AS13:AU13"/>
    <mergeCell ref="AY13:BA13"/>
    <mergeCell ref="BB12:BD13"/>
    <mergeCell ref="BE12:BF13"/>
    <mergeCell ref="BG12:BH13"/>
    <mergeCell ref="BI12:BI13"/>
    <mergeCell ref="C15:V15"/>
    <mergeCell ref="C16:D16"/>
    <mergeCell ref="E16:F16"/>
    <mergeCell ref="G16:J16"/>
    <mergeCell ref="K16:L16"/>
    <mergeCell ref="M16:P16"/>
    <mergeCell ref="Q16:R16"/>
    <mergeCell ref="S16:V16"/>
    <mergeCell ref="S13:U13"/>
    <mergeCell ref="S17:V17"/>
    <mergeCell ref="A19:A20"/>
    <mergeCell ref="B19:C20"/>
    <mergeCell ref="D19:E20"/>
    <mergeCell ref="F19:H20"/>
    <mergeCell ref="I19:K20"/>
    <mergeCell ref="L19:V20"/>
    <mergeCell ref="C17:D17"/>
    <mergeCell ref="E17:F17"/>
    <mergeCell ref="G17:J17"/>
    <mergeCell ref="K17:L17"/>
    <mergeCell ref="M17:P17"/>
    <mergeCell ref="Q17:R17"/>
    <mergeCell ref="AO19:AQ20"/>
    <mergeCell ref="AR19:BB20"/>
    <mergeCell ref="BC19:BG20"/>
    <mergeCell ref="BH19:BJ20"/>
    <mergeCell ref="A21:A22"/>
    <mergeCell ref="B21:C22"/>
    <mergeCell ref="D21:H22"/>
    <mergeCell ref="I21:J22"/>
    <mergeCell ref="K21:K22"/>
    <mergeCell ref="O21:O22"/>
    <mergeCell ref="W19:AA20"/>
    <mergeCell ref="AB19:AD20"/>
    <mergeCell ref="AG19:AG20"/>
    <mergeCell ref="AH19:AI20"/>
    <mergeCell ref="AJ19:AK20"/>
    <mergeCell ref="AL19:AN20"/>
    <mergeCell ref="BC21:BG22"/>
    <mergeCell ref="BH21:BJ22"/>
    <mergeCell ref="AO21:AP22"/>
    <mergeCell ref="AQ21:AQ22"/>
    <mergeCell ref="AU21:AU22"/>
    <mergeCell ref="AV21:AW22"/>
    <mergeCell ref="AX21:BB22"/>
    <mergeCell ref="A23:A24"/>
    <mergeCell ref="B23:C24"/>
    <mergeCell ref="D23:H24"/>
    <mergeCell ref="I23:J24"/>
    <mergeCell ref="K23:K24"/>
    <mergeCell ref="O23:O24"/>
    <mergeCell ref="P23:Q24"/>
    <mergeCell ref="R23:V24"/>
    <mergeCell ref="AJ21:AN22"/>
    <mergeCell ref="P21:Q22"/>
    <mergeCell ref="R21:V22"/>
    <mergeCell ref="W21:AA22"/>
    <mergeCell ref="AB21:AD22"/>
    <mergeCell ref="AG21:AG22"/>
    <mergeCell ref="AH21:AI22"/>
    <mergeCell ref="AQ23:AQ24"/>
    <mergeCell ref="AU23:AU24"/>
    <mergeCell ref="AV23:AW24"/>
    <mergeCell ref="AX23:BB24"/>
    <mergeCell ref="BC23:BG24"/>
    <mergeCell ref="BH23:BJ24"/>
    <mergeCell ref="W23:AA24"/>
    <mergeCell ref="AB23:AD24"/>
    <mergeCell ref="AG23:AG24"/>
    <mergeCell ref="AH23:AI24"/>
    <mergeCell ref="AJ23:AN24"/>
    <mergeCell ref="AO23:AP24"/>
    <mergeCell ref="A27:A28"/>
    <mergeCell ref="B27:C28"/>
    <mergeCell ref="D27:H28"/>
    <mergeCell ref="I27:J28"/>
    <mergeCell ref="K27:K28"/>
    <mergeCell ref="O27:O28"/>
    <mergeCell ref="P27:Q28"/>
    <mergeCell ref="R27:V28"/>
    <mergeCell ref="AJ25:AN26"/>
    <mergeCell ref="P25:Q26"/>
    <mergeCell ref="R25:V26"/>
    <mergeCell ref="W25:AA26"/>
    <mergeCell ref="AB25:AD26"/>
    <mergeCell ref="AG25:AG26"/>
    <mergeCell ref="AH25:AI26"/>
    <mergeCell ref="A25:A26"/>
    <mergeCell ref="B25:C26"/>
    <mergeCell ref="D25:H26"/>
    <mergeCell ref="I25:J26"/>
    <mergeCell ref="K25:K26"/>
    <mergeCell ref="O25:O26"/>
    <mergeCell ref="BH27:BJ28"/>
    <mergeCell ref="W27:AA28"/>
    <mergeCell ref="AB27:AD28"/>
    <mergeCell ref="AG27:AG28"/>
    <mergeCell ref="AH27:AI28"/>
    <mergeCell ref="AJ27:AN28"/>
    <mergeCell ref="AO27:AP28"/>
    <mergeCell ref="BC25:BG26"/>
    <mergeCell ref="BH25:BJ26"/>
    <mergeCell ref="AO25:AP26"/>
    <mergeCell ref="AQ25:AQ26"/>
    <mergeCell ref="AU25:AU26"/>
    <mergeCell ref="AV25:AW26"/>
    <mergeCell ref="AX25:BB26"/>
    <mergeCell ref="D29:H30"/>
    <mergeCell ref="I29:J30"/>
    <mergeCell ref="K29:K30"/>
    <mergeCell ref="O29:O30"/>
    <mergeCell ref="AQ27:AQ28"/>
    <mergeCell ref="AU27:AU28"/>
    <mergeCell ref="AV27:AW28"/>
    <mergeCell ref="AX27:BB28"/>
    <mergeCell ref="BC27:BG28"/>
    <mergeCell ref="BC29:BG30"/>
    <mergeCell ref="BH29:BJ30"/>
    <mergeCell ref="A33:A34"/>
    <mergeCell ref="B33:C34"/>
    <mergeCell ref="D33:E34"/>
    <mergeCell ref="F33:H34"/>
    <mergeCell ref="I33:K34"/>
    <mergeCell ref="L33:V34"/>
    <mergeCell ref="W33:AA34"/>
    <mergeCell ref="AB33:AD34"/>
    <mergeCell ref="AJ29:AN30"/>
    <mergeCell ref="AO29:AP30"/>
    <mergeCell ref="AQ29:AQ30"/>
    <mergeCell ref="AU29:AU30"/>
    <mergeCell ref="AV29:AW30"/>
    <mergeCell ref="AX29:BB30"/>
    <mergeCell ref="P29:Q30"/>
    <mergeCell ref="R29:V30"/>
    <mergeCell ref="W29:AA30"/>
    <mergeCell ref="AB29:AD30"/>
    <mergeCell ref="AG29:AG30"/>
    <mergeCell ref="AH29:AI30"/>
    <mergeCell ref="A29:A30"/>
    <mergeCell ref="B29:C30"/>
    <mergeCell ref="BC33:BG34"/>
    <mergeCell ref="BH33:BJ34"/>
    <mergeCell ref="A35:A36"/>
    <mergeCell ref="B35:C36"/>
    <mergeCell ref="D35:H36"/>
    <mergeCell ref="I35:J36"/>
    <mergeCell ref="K35:K36"/>
    <mergeCell ref="O35:O36"/>
    <mergeCell ref="P35:Q36"/>
    <mergeCell ref="R35:V36"/>
    <mergeCell ref="AG33:AG34"/>
    <mergeCell ref="AH33:AI34"/>
    <mergeCell ref="AJ33:AK34"/>
    <mergeCell ref="AL33:AN34"/>
    <mergeCell ref="AO33:AQ34"/>
    <mergeCell ref="AR33:BB34"/>
    <mergeCell ref="AQ35:AQ36"/>
    <mergeCell ref="AU35:AU36"/>
    <mergeCell ref="AV35:AW36"/>
    <mergeCell ref="AX35:BB36"/>
    <mergeCell ref="BC35:BG36"/>
    <mergeCell ref="BH35:BJ36"/>
    <mergeCell ref="W35:AA36"/>
    <mergeCell ref="AB35:AD36"/>
    <mergeCell ref="AG35:AG36"/>
    <mergeCell ref="AH35:AI36"/>
    <mergeCell ref="AJ35:AN36"/>
    <mergeCell ref="AO35:AP36"/>
    <mergeCell ref="A39:A40"/>
    <mergeCell ref="B39:C40"/>
    <mergeCell ref="D39:H40"/>
    <mergeCell ref="I39:J40"/>
    <mergeCell ref="K39:K40"/>
    <mergeCell ref="O39:O40"/>
    <mergeCell ref="P39:Q40"/>
    <mergeCell ref="R39:V40"/>
    <mergeCell ref="AJ37:AN38"/>
    <mergeCell ref="P37:Q38"/>
    <mergeCell ref="R37:V38"/>
    <mergeCell ref="W37:AA38"/>
    <mergeCell ref="AB37:AD38"/>
    <mergeCell ref="AG37:AG38"/>
    <mergeCell ref="AH37:AI38"/>
    <mergeCell ref="A37:A38"/>
    <mergeCell ref="B37:C38"/>
    <mergeCell ref="D37:H38"/>
    <mergeCell ref="I37:J38"/>
    <mergeCell ref="K37:K38"/>
    <mergeCell ref="O37:O38"/>
    <mergeCell ref="BH39:BJ40"/>
    <mergeCell ref="W39:AA40"/>
    <mergeCell ref="AB39:AD40"/>
    <mergeCell ref="AG39:AG40"/>
    <mergeCell ref="AH39:AI40"/>
    <mergeCell ref="AJ39:AN40"/>
    <mergeCell ref="AO39:AP40"/>
    <mergeCell ref="BC37:BG38"/>
    <mergeCell ref="BH37:BJ38"/>
    <mergeCell ref="AO37:AP38"/>
    <mergeCell ref="AQ37:AQ38"/>
    <mergeCell ref="AU37:AU38"/>
    <mergeCell ref="AV37:AW38"/>
    <mergeCell ref="AX37:BB38"/>
    <mergeCell ref="D41:H42"/>
    <mergeCell ref="I41:J42"/>
    <mergeCell ref="K41:K42"/>
    <mergeCell ref="O41:O42"/>
    <mergeCell ref="AQ39:AQ40"/>
    <mergeCell ref="AU39:AU40"/>
    <mergeCell ref="AV39:AW40"/>
    <mergeCell ref="AX39:BB40"/>
    <mergeCell ref="BC39:BG40"/>
    <mergeCell ref="BC41:BG42"/>
    <mergeCell ref="BH41:BJ42"/>
    <mergeCell ref="A43:A44"/>
    <mergeCell ref="B43:C44"/>
    <mergeCell ref="D43:H44"/>
    <mergeCell ref="I43:J44"/>
    <mergeCell ref="K43:K44"/>
    <mergeCell ref="O43:O44"/>
    <mergeCell ref="P43:Q44"/>
    <mergeCell ref="R43:V44"/>
    <mergeCell ref="AJ41:AN42"/>
    <mergeCell ref="AO41:AP42"/>
    <mergeCell ref="AQ41:AQ42"/>
    <mergeCell ref="AU41:AU42"/>
    <mergeCell ref="AV41:AW42"/>
    <mergeCell ref="AX41:BB42"/>
    <mergeCell ref="P41:Q42"/>
    <mergeCell ref="R41:V42"/>
    <mergeCell ref="W41:AA42"/>
    <mergeCell ref="AB41:AD42"/>
    <mergeCell ref="AG41:AG42"/>
    <mergeCell ref="AH41:AI42"/>
    <mergeCell ref="A41:A42"/>
    <mergeCell ref="B41:C42"/>
    <mergeCell ref="AQ43:AQ44"/>
    <mergeCell ref="AU43:AU44"/>
    <mergeCell ref="AV43:AW44"/>
    <mergeCell ref="AX43:BB44"/>
    <mergeCell ref="BC43:BG44"/>
    <mergeCell ref="BH43:BJ44"/>
    <mergeCell ref="W43:AA44"/>
    <mergeCell ref="AB43:AD44"/>
    <mergeCell ref="AG43:AG44"/>
    <mergeCell ref="AH43:AI44"/>
    <mergeCell ref="AJ43:AN44"/>
    <mergeCell ref="AO43:AP44"/>
  </mergeCells>
  <phoneticPr fontId="4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>
    <oddHeader>&amp;C&amp;"ＭＳ Ｐゴシック,太字"&amp;16 2021Nanahocup山梨県U-12サッカー大会
（第45回関東大会山梨県予選）</oddHeader>
    <oddFooter>&amp;C&amp;12試合結果・警告退場の報告は午後4時までに下記ＦＡＸ番号へご報告ください。
4種広報部ＦＡＸ055-251-7164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CF42-CAB9-4526-B910-52587325D5CF}">
  <sheetPr>
    <tabColor rgb="FF00FFFF"/>
  </sheetPr>
  <dimension ref="A1:AW50"/>
  <sheetViews>
    <sheetView view="pageLayout" topLeftCell="A20" zoomScaleNormal="100" workbookViewId="0">
      <selection activeCell="R15" sqref="R15:U15"/>
    </sheetView>
  </sheetViews>
  <sheetFormatPr defaultColWidth="9" defaultRowHeight="12.75" x14ac:dyDescent="0.25"/>
  <cols>
    <col min="1" max="1" width="3.1328125" style="13" customWidth="1"/>
    <col min="2" max="2" width="3" style="13" customWidth="1"/>
    <col min="3" max="3" width="8.265625" style="13" customWidth="1"/>
    <col min="4" max="22" width="3" style="13" customWidth="1"/>
    <col min="23" max="24" width="7" style="13" customWidth="1"/>
    <col min="25" max="25" width="12.59765625" style="200" customWidth="1"/>
    <col min="26" max="26" width="3.1328125" style="13" customWidth="1"/>
    <col min="27" max="27" width="3" style="13" customWidth="1"/>
    <col min="28" max="28" width="8.265625" style="13" customWidth="1"/>
    <col min="29" max="47" width="2.46484375" style="13" customWidth="1"/>
    <col min="48" max="48" width="5.59765625" style="13" customWidth="1"/>
    <col min="49" max="49" width="5.265625" style="13" customWidth="1"/>
    <col min="50" max="16384" width="9" style="13"/>
  </cols>
  <sheetData>
    <row r="1" spans="1:49" ht="34.5" customHeight="1" x14ac:dyDescent="0.25">
      <c r="A1" s="236" t="s">
        <v>184</v>
      </c>
      <c r="B1" s="236"/>
      <c r="C1" s="237" t="s">
        <v>10</v>
      </c>
      <c r="D1" s="237"/>
      <c r="E1" s="237"/>
      <c r="F1" s="32"/>
      <c r="G1" s="32"/>
      <c r="H1" s="32"/>
      <c r="I1" s="32"/>
      <c r="J1" s="32"/>
      <c r="K1" s="32"/>
      <c r="L1" s="32"/>
      <c r="M1" s="32"/>
      <c r="N1" s="32"/>
      <c r="O1" s="32"/>
      <c r="P1" s="2"/>
      <c r="Q1" s="2"/>
      <c r="R1" s="2"/>
      <c r="S1" s="2"/>
      <c r="T1" s="2"/>
      <c r="U1" s="2"/>
      <c r="V1" s="2"/>
      <c r="W1" s="2"/>
      <c r="X1" s="2"/>
      <c r="Z1" s="236" t="s">
        <v>184</v>
      </c>
      <c r="AA1" s="236"/>
      <c r="AB1" s="237" t="s">
        <v>10</v>
      </c>
      <c r="AC1" s="237"/>
      <c r="AD1" s="237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2"/>
      <c r="AP1" s="2"/>
      <c r="AQ1" s="2"/>
      <c r="AR1" s="2"/>
      <c r="AS1" s="2"/>
      <c r="AT1" s="2"/>
      <c r="AU1" s="2"/>
      <c r="AV1" s="2"/>
      <c r="AW1" s="2"/>
    </row>
    <row r="2" spans="1:49" ht="17.100000000000001" customHeight="1" x14ac:dyDescent="0.25">
      <c r="A2" s="33"/>
      <c r="B2" s="238" t="str">
        <f>A1</f>
        <v>G</v>
      </c>
      <c r="C2" s="239"/>
      <c r="D2" s="242" t="str">
        <f>B4</f>
        <v>JFC竜王</v>
      </c>
      <c r="E2" s="243"/>
      <c r="F2" s="244"/>
      <c r="G2" s="242" t="str">
        <f>B6</f>
        <v>池田SSS</v>
      </c>
      <c r="H2" s="243"/>
      <c r="I2" s="244"/>
      <c r="J2" s="242" t="str">
        <f>B8</f>
        <v>国母SS</v>
      </c>
      <c r="K2" s="243"/>
      <c r="L2" s="244"/>
      <c r="M2" s="242" t="str">
        <f>B10</f>
        <v>山城SSS</v>
      </c>
      <c r="N2" s="243"/>
      <c r="O2" s="244"/>
      <c r="P2" s="248" t="s">
        <v>12</v>
      </c>
      <c r="Q2" s="248"/>
      <c r="R2" s="248"/>
      <c r="S2" s="249" t="s">
        <v>13</v>
      </c>
      <c r="T2" s="249"/>
      <c r="U2" s="249" t="s">
        <v>21</v>
      </c>
      <c r="V2" s="249"/>
      <c r="W2" s="34" t="s">
        <v>22</v>
      </c>
      <c r="X2" s="251" t="s">
        <v>11</v>
      </c>
      <c r="Y2" s="18"/>
      <c r="Z2" s="33"/>
      <c r="AA2" s="252" t="str">
        <f>Z1</f>
        <v>G</v>
      </c>
      <c r="AB2" s="239"/>
      <c r="AC2" s="242" t="str">
        <f>AA4</f>
        <v>JFC竜王</v>
      </c>
      <c r="AD2" s="243"/>
      <c r="AE2" s="244"/>
      <c r="AF2" s="242" t="str">
        <f>AA6</f>
        <v>池田SSS</v>
      </c>
      <c r="AG2" s="243"/>
      <c r="AH2" s="244"/>
      <c r="AI2" s="242" t="str">
        <f>AA8</f>
        <v>国母SS</v>
      </c>
      <c r="AJ2" s="243"/>
      <c r="AK2" s="244"/>
      <c r="AL2" s="242" t="str">
        <f>AA10</f>
        <v>山城SSS</v>
      </c>
      <c r="AM2" s="243"/>
      <c r="AN2" s="244"/>
      <c r="AO2" s="248" t="s">
        <v>12</v>
      </c>
      <c r="AP2" s="248"/>
      <c r="AQ2" s="248"/>
      <c r="AR2" s="249" t="s">
        <v>13</v>
      </c>
      <c r="AS2" s="249"/>
      <c r="AT2" s="249" t="s">
        <v>21</v>
      </c>
      <c r="AU2" s="249"/>
      <c r="AV2" s="34" t="s">
        <v>22</v>
      </c>
      <c r="AW2" s="250" t="s">
        <v>11</v>
      </c>
    </row>
    <row r="3" spans="1:49" ht="17.100000000000001" customHeight="1" x14ac:dyDescent="0.25">
      <c r="A3" s="35"/>
      <c r="B3" s="240"/>
      <c r="C3" s="241"/>
      <c r="D3" s="245"/>
      <c r="E3" s="246"/>
      <c r="F3" s="247"/>
      <c r="G3" s="245"/>
      <c r="H3" s="246"/>
      <c r="I3" s="247"/>
      <c r="J3" s="245"/>
      <c r="K3" s="246"/>
      <c r="L3" s="247"/>
      <c r="M3" s="245"/>
      <c r="N3" s="246"/>
      <c r="O3" s="247"/>
      <c r="P3" s="248"/>
      <c r="Q3" s="248"/>
      <c r="R3" s="248"/>
      <c r="S3" s="249"/>
      <c r="T3" s="249"/>
      <c r="U3" s="249"/>
      <c r="V3" s="249"/>
      <c r="W3" s="36" t="s">
        <v>23</v>
      </c>
      <c r="X3" s="251"/>
      <c r="Y3" s="18"/>
      <c r="Z3" s="35"/>
      <c r="AA3" s="253"/>
      <c r="AB3" s="241"/>
      <c r="AC3" s="245"/>
      <c r="AD3" s="246"/>
      <c r="AE3" s="247"/>
      <c r="AF3" s="245"/>
      <c r="AG3" s="246"/>
      <c r="AH3" s="247"/>
      <c r="AI3" s="245"/>
      <c r="AJ3" s="246"/>
      <c r="AK3" s="247"/>
      <c r="AL3" s="245"/>
      <c r="AM3" s="246"/>
      <c r="AN3" s="247"/>
      <c r="AO3" s="248"/>
      <c r="AP3" s="248"/>
      <c r="AQ3" s="248"/>
      <c r="AR3" s="249"/>
      <c r="AS3" s="249"/>
      <c r="AT3" s="249"/>
      <c r="AU3" s="249"/>
      <c r="AV3" s="36" t="s">
        <v>23</v>
      </c>
      <c r="AW3" s="250"/>
    </row>
    <row r="4" spans="1:49" ht="17.100000000000001" customHeight="1" x14ac:dyDescent="0.25">
      <c r="A4" s="273">
        <v>1</v>
      </c>
      <c r="B4" s="263" t="s">
        <v>209</v>
      </c>
      <c r="C4" s="264"/>
      <c r="D4" s="267"/>
      <c r="E4" s="268"/>
      <c r="F4" s="269"/>
      <c r="G4" s="189">
        <f>I21</f>
        <v>4</v>
      </c>
      <c r="H4" s="198" t="s">
        <v>16</v>
      </c>
      <c r="I4" s="198">
        <f>P21</f>
        <v>0</v>
      </c>
      <c r="J4" s="189">
        <f>I25</f>
        <v>8</v>
      </c>
      <c r="K4" s="198" t="s">
        <v>14</v>
      </c>
      <c r="L4" s="199">
        <f>P25</f>
        <v>0</v>
      </c>
      <c r="M4" s="198" t="str">
        <f>I35</f>
        <v/>
      </c>
      <c r="N4" s="198" t="s">
        <v>16</v>
      </c>
      <c r="O4" s="198" t="str">
        <f>P35</f>
        <v/>
      </c>
      <c r="P4" s="249"/>
      <c r="Q4" s="249"/>
      <c r="R4" s="249"/>
      <c r="S4" s="249"/>
      <c r="T4" s="249"/>
      <c r="U4" s="249"/>
      <c r="V4" s="249"/>
      <c r="W4" s="256"/>
      <c r="X4" s="254"/>
      <c r="Y4" s="255">
        <f>10000*P4+100*W4+S4</f>
        <v>0</v>
      </c>
      <c r="Z4" s="261">
        <v>1</v>
      </c>
      <c r="AA4" s="263" t="str">
        <f>B4</f>
        <v>JFC竜王</v>
      </c>
      <c r="AB4" s="264"/>
      <c r="AC4" s="267"/>
      <c r="AD4" s="268"/>
      <c r="AE4" s="269"/>
      <c r="AF4" s="189">
        <f>AE6</f>
        <v>0</v>
      </c>
      <c r="AG4" s="198" t="s">
        <v>16</v>
      </c>
      <c r="AH4" s="198">
        <f>AC6</f>
        <v>0</v>
      </c>
      <c r="AI4" s="189">
        <f>AE8</f>
        <v>0</v>
      </c>
      <c r="AJ4" s="198" t="s">
        <v>14</v>
      </c>
      <c r="AK4" s="199">
        <f>AC8</f>
        <v>0</v>
      </c>
      <c r="AL4" s="198">
        <f>AE10</f>
        <v>0</v>
      </c>
      <c r="AM4" s="198" t="s">
        <v>16</v>
      </c>
      <c r="AN4" s="198">
        <f>AC10</f>
        <v>0</v>
      </c>
      <c r="AO4" s="249">
        <f>(COUNTIF(AC5:AN5,"○")*3)+(COUNTIF(AC5:AN5,"△")*1)</f>
        <v>3</v>
      </c>
      <c r="AP4" s="249"/>
      <c r="AQ4" s="249"/>
      <c r="AR4" s="249">
        <f>SUM(AE4:AE11)</f>
        <v>0</v>
      </c>
      <c r="AS4" s="249"/>
      <c r="AT4" s="249">
        <f>SUM(AC4:AC11)</f>
        <v>0</v>
      </c>
      <c r="AU4" s="249"/>
      <c r="AV4" s="256">
        <f>AR4-AT4</f>
        <v>0</v>
      </c>
      <c r="AW4" s="250"/>
    </row>
    <row r="5" spans="1:49" ht="17.100000000000001" customHeight="1" x14ac:dyDescent="0.25">
      <c r="A5" s="258"/>
      <c r="B5" s="265"/>
      <c r="C5" s="266"/>
      <c r="D5" s="270"/>
      <c r="E5" s="271"/>
      <c r="F5" s="272"/>
      <c r="G5" s="258" t="str">
        <f>IF(G4="","",IF(G4-I4&gt;0,"○",IF(G4-I4=0,"△","●")))</f>
        <v>○</v>
      </c>
      <c r="H5" s="259"/>
      <c r="I5" s="260"/>
      <c r="J5" s="258" t="str">
        <f>IF(J4="","",IF(J4-L4&gt;0,"○",IF(J4-L4=0,"△","●")))</f>
        <v>○</v>
      </c>
      <c r="K5" s="259"/>
      <c r="L5" s="260"/>
      <c r="M5" s="258" t="str">
        <f>IF(M4="","",IF(M4-O4&gt;0,"○",IF(M4-O4=0,"△","●")))</f>
        <v/>
      </c>
      <c r="N5" s="259"/>
      <c r="O5" s="260"/>
      <c r="P5" s="249"/>
      <c r="Q5" s="249"/>
      <c r="R5" s="249"/>
      <c r="S5" s="249"/>
      <c r="T5" s="249"/>
      <c r="U5" s="249"/>
      <c r="V5" s="249"/>
      <c r="W5" s="257"/>
      <c r="X5" s="254"/>
      <c r="Y5" s="255"/>
      <c r="Z5" s="262"/>
      <c r="AA5" s="265"/>
      <c r="AB5" s="266"/>
      <c r="AC5" s="270"/>
      <c r="AD5" s="271"/>
      <c r="AE5" s="272"/>
      <c r="AF5" s="258" t="str">
        <f>IF(AF4="","",IF(AF4-AH4&gt;0,"○",IF(AF4-AH4=0,"△","●")))</f>
        <v>△</v>
      </c>
      <c r="AG5" s="259"/>
      <c r="AH5" s="260"/>
      <c r="AI5" s="258" t="str">
        <f>IF(AI4="","",IF(AI4-AK4&gt;0,"○",IF(AI4-AK4=0,"△","●")))</f>
        <v>△</v>
      </c>
      <c r="AJ5" s="259"/>
      <c r="AK5" s="260"/>
      <c r="AL5" s="258" t="str">
        <f>IF(AL4="","",IF(AL4-AN4&gt;0,"○",IF(AL4-AN4=0,"△","●")))</f>
        <v>△</v>
      </c>
      <c r="AM5" s="259"/>
      <c r="AN5" s="260"/>
      <c r="AO5" s="249"/>
      <c r="AP5" s="249"/>
      <c r="AQ5" s="249"/>
      <c r="AR5" s="249"/>
      <c r="AS5" s="249"/>
      <c r="AT5" s="249"/>
      <c r="AU5" s="249"/>
      <c r="AV5" s="257"/>
      <c r="AW5" s="250"/>
    </row>
    <row r="6" spans="1:49" ht="17.100000000000001" customHeight="1" x14ac:dyDescent="0.25">
      <c r="A6" s="277">
        <v>2</v>
      </c>
      <c r="B6" s="278" t="s">
        <v>38</v>
      </c>
      <c r="C6" s="279"/>
      <c r="D6" s="3">
        <f>IF(G5="","",I4)</f>
        <v>0</v>
      </c>
      <c r="E6" s="4" t="s">
        <v>16</v>
      </c>
      <c r="F6" s="5">
        <f>IF(G5="","",G4)</f>
        <v>4</v>
      </c>
      <c r="G6" s="267"/>
      <c r="H6" s="268"/>
      <c r="I6" s="269"/>
      <c r="J6" s="189" t="str">
        <f>I33</f>
        <v/>
      </c>
      <c r="K6" s="198" t="s">
        <v>14</v>
      </c>
      <c r="L6" s="199" t="str">
        <f>P33</f>
        <v/>
      </c>
      <c r="M6" s="198">
        <f>I23</f>
        <v>2</v>
      </c>
      <c r="N6" s="198" t="s">
        <v>14</v>
      </c>
      <c r="O6" s="198">
        <f>P23</f>
        <v>3</v>
      </c>
      <c r="P6" s="249"/>
      <c r="Q6" s="249"/>
      <c r="R6" s="249"/>
      <c r="S6" s="249"/>
      <c r="T6" s="249"/>
      <c r="U6" s="249"/>
      <c r="V6" s="249"/>
      <c r="W6" s="256"/>
      <c r="X6" s="254"/>
      <c r="Y6" s="255">
        <f>10000*P6+100*W6+S6</f>
        <v>0</v>
      </c>
      <c r="Z6" s="249">
        <v>2</v>
      </c>
      <c r="AA6" s="263" t="str">
        <f>B6</f>
        <v>池田SSS</v>
      </c>
      <c r="AB6" s="264"/>
      <c r="AC6" s="3">
        <f>AO21</f>
        <v>0</v>
      </c>
      <c r="AD6" s="4" t="s">
        <v>16</v>
      </c>
      <c r="AE6" s="5">
        <f>AH21</f>
        <v>0</v>
      </c>
      <c r="AF6" s="267"/>
      <c r="AG6" s="268"/>
      <c r="AH6" s="269"/>
      <c r="AI6" s="189">
        <f>AH8</f>
        <v>0</v>
      </c>
      <c r="AJ6" s="198" t="s">
        <v>14</v>
      </c>
      <c r="AK6" s="199">
        <f>AF8</f>
        <v>0</v>
      </c>
      <c r="AL6" s="198">
        <f>AH10</f>
        <v>0</v>
      </c>
      <c r="AM6" s="198" t="s">
        <v>14</v>
      </c>
      <c r="AN6" s="198">
        <f>AF10</f>
        <v>0</v>
      </c>
      <c r="AO6" s="249">
        <f t="shared" ref="AO6" si="0">(COUNTIF(AC7:AN7,"○")*3)+(COUNTIF(AC7:AN7,"△")*1)</f>
        <v>3</v>
      </c>
      <c r="AP6" s="249"/>
      <c r="AQ6" s="249"/>
      <c r="AR6" s="249">
        <f>SUM(AH4:AH11)</f>
        <v>0</v>
      </c>
      <c r="AS6" s="249"/>
      <c r="AT6" s="249">
        <f>SUM(AF4:AF11)</f>
        <v>0</v>
      </c>
      <c r="AU6" s="249"/>
      <c r="AV6" s="256">
        <f t="shared" ref="AV6" si="1">AR6-AT6</f>
        <v>0</v>
      </c>
      <c r="AW6" s="250"/>
    </row>
    <row r="7" spans="1:49" ht="17.100000000000001" customHeight="1" x14ac:dyDescent="0.25">
      <c r="A7" s="277"/>
      <c r="B7" s="280"/>
      <c r="C7" s="281"/>
      <c r="D7" s="274" t="str">
        <f>IF(D6="","",IF(D6-F6&gt;0,"○",IF(D6-F6=0,"△","●")))</f>
        <v>●</v>
      </c>
      <c r="E7" s="275"/>
      <c r="F7" s="276"/>
      <c r="G7" s="270"/>
      <c r="H7" s="271"/>
      <c r="I7" s="272"/>
      <c r="J7" s="258" t="str">
        <f>IF(J6="","",IF(J6-L6&gt;0,"○",IF(J6-L6=0,"△","●")))</f>
        <v/>
      </c>
      <c r="K7" s="259"/>
      <c r="L7" s="260"/>
      <c r="M7" s="258" t="str">
        <f>IF(M6="","",IF(M6-O6&gt;0,"○",IF(M6-O6=0,"△","●")))</f>
        <v>●</v>
      </c>
      <c r="N7" s="259"/>
      <c r="O7" s="260"/>
      <c r="P7" s="249"/>
      <c r="Q7" s="249"/>
      <c r="R7" s="249"/>
      <c r="S7" s="249"/>
      <c r="T7" s="249"/>
      <c r="U7" s="249"/>
      <c r="V7" s="249"/>
      <c r="W7" s="257"/>
      <c r="X7" s="254"/>
      <c r="Y7" s="255"/>
      <c r="Z7" s="249"/>
      <c r="AA7" s="265"/>
      <c r="AB7" s="266"/>
      <c r="AC7" s="274" t="str">
        <f>IF(AC6="","",IF(AC6-AE6&gt;0,"○",IF(AC6-AE6=0,"△","●")))</f>
        <v>△</v>
      </c>
      <c r="AD7" s="275"/>
      <c r="AE7" s="276"/>
      <c r="AF7" s="270"/>
      <c r="AG7" s="271"/>
      <c r="AH7" s="272"/>
      <c r="AI7" s="258" t="str">
        <f>IF(AI6="","",IF(AI6-AK6&gt;0,"○",IF(AI6-AK6=0,"△","●")))</f>
        <v>△</v>
      </c>
      <c r="AJ7" s="259"/>
      <c r="AK7" s="260"/>
      <c r="AL7" s="258" t="str">
        <f>IF(AL6="","",IF(AL6-AN6&gt;0,"○",IF(AL6-AN6=0,"△","●")))</f>
        <v>△</v>
      </c>
      <c r="AM7" s="259"/>
      <c r="AN7" s="260"/>
      <c r="AO7" s="249"/>
      <c r="AP7" s="249"/>
      <c r="AQ7" s="249"/>
      <c r="AR7" s="249"/>
      <c r="AS7" s="249"/>
      <c r="AT7" s="249"/>
      <c r="AU7" s="249"/>
      <c r="AV7" s="257"/>
      <c r="AW7" s="250"/>
    </row>
    <row r="8" spans="1:49" ht="17.100000000000001" customHeight="1" x14ac:dyDescent="0.25">
      <c r="A8" s="273">
        <v>3</v>
      </c>
      <c r="B8" s="263" t="s">
        <v>29</v>
      </c>
      <c r="C8" s="264"/>
      <c r="D8" s="3">
        <f>IF(J5="","",L4)</f>
        <v>0</v>
      </c>
      <c r="E8" s="4" t="s">
        <v>16</v>
      </c>
      <c r="F8" s="5">
        <f>IF(J5="","",J4)</f>
        <v>8</v>
      </c>
      <c r="G8" s="3" t="str">
        <f>IF(J7="","",L6)</f>
        <v/>
      </c>
      <c r="H8" s="4" t="s">
        <v>16</v>
      </c>
      <c r="I8" s="5" t="str">
        <f>IF(J7="","",J6)</f>
        <v/>
      </c>
      <c r="J8" s="267"/>
      <c r="K8" s="268"/>
      <c r="L8" s="269"/>
      <c r="M8" s="189">
        <f>I19</f>
        <v>0</v>
      </c>
      <c r="N8" s="198" t="s">
        <v>14</v>
      </c>
      <c r="O8" s="199">
        <f>P19</f>
        <v>8</v>
      </c>
      <c r="P8" s="249"/>
      <c r="Q8" s="249"/>
      <c r="R8" s="249"/>
      <c r="S8" s="249"/>
      <c r="T8" s="249"/>
      <c r="U8" s="249"/>
      <c r="V8" s="249"/>
      <c r="W8" s="256"/>
      <c r="X8" s="254"/>
      <c r="Y8" s="255">
        <f>10000*P8+100*W8+S8</f>
        <v>0</v>
      </c>
      <c r="Z8" s="261">
        <v>3</v>
      </c>
      <c r="AA8" s="263" t="str">
        <f>B8</f>
        <v>国母SS</v>
      </c>
      <c r="AB8" s="264"/>
      <c r="AC8" s="3">
        <f>AO25</f>
        <v>0</v>
      </c>
      <c r="AD8" s="4" t="s">
        <v>16</v>
      </c>
      <c r="AE8" s="5">
        <f>AH25</f>
        <v>0</v>
      </c>
      <c r="AF8" s="4">
        <f>AO33</f>
        <v>0</v>
      </c>
      <c r="AG8" s="4" t="s">
        <v>16</v>
      </c>
      <c r="AH8" s="5">
        <f>AH33</f>
        <v>0</v>
      </c>
      <c r="AI8" s="267"/>
      <c r="AJ8" s="268"/>
      <c r="AK8" s="269"/>
      <c r="AL8" s="189">
        <f>AK10</f>
        <v>0</v>
      </c>
      <c r="AM8" s="198" t="s">
        <v>14</v>
      </c>
      <c r="AN8" s="199">
        <f>AI10</f>
        <v>0</v>
      </c>
      <c r="AO8" s="249">
        <f t="shared" ref="AO8" si="2">(COUNTIF(AC9:AN9,"○")*3)+(COUNTIF(AC9:AN9,"△")*1)</f>
        <v>3</v>
      </c>
      <c r="AP8" s="249"/>
      <c r="AQ8" s="249"/>
      <c r="AR8" s="249">
        <f>SUM(AK4:AK11)</f>
        <v>0</v>
      </c>
      <c r="AS8" s="249"/>
      <c r="AT8" s="249">
        <f>SUM(AI4:AI11)</f>
        <v>0</v>
      </c>
      <c r="AU8" s="249"/>
      <c r="AV8" s="256">
        <f t="shared" ref="AV8" si="3">AR8-AT8</f>
        <v>0</v>
      </c>
      <c r="AW8" s="250"/>
    </row>
    <row r="9" spans="1:49" ht="17.100000000000001" customHeight="1" x14ac:dyDescent="0.25">
      <c r="A9" s="258"/>
      <c r="B9" s="265"/>
      <c r="C9" s="266"/>
      <c r="D9" s="274" t="str">
        <f>IF(D8="","",IF(D8-F8&gt;0,"○",IF(D8-F8=0,"△","●")))</f>
        <v>●</v>
      </c>
      <c r="E9" s="275"/>
      <c r="F9" s="276"/>
      <c r="G9" s="274" t="str">
        <f>IF(G8="","",IF(G8-I8&gt;0,"○",IF(G8-I8=0,"△","●")))</f>
        <v/>
      </c>
      <c r="H9" s="275"/>
      <c r="I9" s="276"/>
      <c r="J9" s="270"/>
      <c r="K9" s="271"/>
      <c r="L9" s="272"/>
      <c r="M9" s="258" t="str">
        <f>IF(M8="","",IF(M8-O8&gt;0,"○",IF(M8-O8=0,"△","●")))</f>
        <v>●</v>
      </c>
      <c r="N9" s="259"/>
      <c r="O9" s="260"/>
      <c r="P9" s="249"/>
      <c r="Q9" s="249"/>
      <c r="R9" s="249"/>
      <c r="S9" s="249"/>
      <c r="T9" s="249"/>
      <c r="U9" s="249"/>
      <c r="V9" s="249"/>
      <c r="W9" s="257"/>
      <c r="X9" s="254"/>
      <c r="Y9" s="255"/>
      <c r="Z9" s="262"/>
      <c r="AA9" s="265"/>
      <c r="AB9" s="266"/>
      <c r="AC9" s="274" t="str">
        <f>IF(AC8="","",IF(AC8-AE8&gt;0,"○",IF(AC8-AE8=0,"△","●")))</f>
        <v>△</v>
      </c>
      <c r="AD9" s="275"/>
      <c r="AE9" s="276"/>
      <c r="AF9" s="274" t="str">
        <f>IF(AF8="","",IF(AF8-AH8&gt;0,"○",IF(AF8-AH8=0,"△","●")))</f>
        <v>△</v>
      </c>
      <c r="AG9" s="275"/>
      <c r="AH9" s="276"/>
      <c r="AI9" s="270"/>
      <c r="AJ9" s="271"/>
      <c r="AK9" s="272"/>
      <c r="AL9" s="258" t="str">
        <f>IF(AL8="","",IF(AL8-AN8&gt;0,"○",IF(AL8-AN8=0,"△","●")))</f>
        <v>△</v>
      </c>
      <c r="AM9" s="259"/>
      <c r="AN9" s="260"/>
      <c r="AO9" s="249"/>
      <c r="AP9" s="249"/>
      <c r="AQ9" s="249"/>
      <c r="AR9" s="249"/>
      <c r="AS9" s="249"/>
      <c r="AT9" s="249"/>
      <c r="AU9" s="249"/>
      <c r="AV9" s="257"/>
      <c r="AW9" s="250"/>
    </row>
    <row r="10" spans="1:49" ht="17.100000000000001" customHeight="1" x14ac:dyDescent="0.25">
      <c r="A10" s="277">
        <v>4</v>
      </c>
      <c r="B10" s="263" t="s">
        <v>50</v>
      </c>
      <c r="C10" s="264"/>
      <c r="D10" s="3" t="str">
        <f>IF(M5="","",O4)</f>
        <v/>
      </c>
      <c r="E10" s="4" t="s">
        <v>16</v>
      </c>
      <c r="F10" s="5" t="str">
        <f>IF(M5="","",M4)</f>
        <v/>
      </c>
      <c r="G10" s="3">
        <f>IF(M7="","",O6)</f>
        <v>3</v>
      </c>
      <c r="H10" s="4" t="s">
        <v>16</v>
      </c>
      <c r="I10" s="5">
        <f>IF(M7="","",M6)</f>
        <v>2</v>
      </c>
      <c r="J10" s="3">
        <f>IF(M9="","",O8)</f>
        <v>8</v>
      </c>
      <c r="K10" s="4" t="s">
        <v>16</v>
      </c>
      <c r="L10" s="5">
        <f>IF(M9="","",M8)</f>
        <v>0</v>
      </c>
      <c r="M10" s="267"/>
      <c r="N10" s="268"/>
      <c r="O10" s="269"/>
      <c r="P10" s="249"/>
      <c r="Q10" s="249"/>
      <c r="R10" s="249"/>
      <c r="S10" s="249"/>
      <c r="T10" s="249"/>
      <c r="U10" s="249"/>
      <c r="V10" s="249"/>
      <c r="W10" s="256"/>
      <c r="X10" s="254"/>
      <c r="Y10" s="255">
        <f>10000*P10+100*W10+S10</f>
        <v>0</v>
      </c>
      <c r="Z10" s="249">
        <v>4</v>
      </c>
      <c r="AA10" s="263" t="str">
        <f>B10</f>
        <v>山城SSS</v>
      </c>
      <c r="AB10" s="264"/>
      <c r="AC10" s="3">
        <f>AO35</f>
        <v>0</v>
      </c>
      <c r="AD10" s="4" t="s">
        <v>14</v>
      </c>
      <c r="AE10" s="5">
        <f>AH35</f>
        <v>0</v>
      </c>
      <c r="AF10" s="4">
        <f>AO23</f>
        <v>0</v>
      </c>
      <c r="AG10" s="4" t="s">
        <v>16</v>
      </c>
      <c r="AH10" s="4">
        <f>AH23</f>
        <v>0</v>
      </c>
      <c r="AI10" s="3">
        <f>AO19</f>
        <v>0</v>
      </c>
      <c r="AJ10" s="4" t="s">
        <v>16</v>
      </c>
      <c r="AK10" s="5">
        <f>AH19</f>
        <v>0</v>
      </c>
      <c r="AL10" s="267"/>
      <c r="AM10" s="268"/>
      <c r="AN10" s="269"/>
      <c r="AO10" s="249">
        <f t="shared" ref="AO10" si="4">(COUNTIF(AC11:AN11,"○")*3)+(COUNTIF(AC11:AN11,"△")*1)</f>
        <v>3</v>
      </c>
      <c r="AP10" s="249"/>
      <c r="AQ10" s="249"/>
      <c r="AR10" s="249">
        <f>SUM(AN4:AN11)</f>
        <v>0</v>
      </c>
      <c r="AS10" s="249"/>
      <c r="AT10" s="249">
        <f>SUM(AL4:AL11)</f>
        <v>0</v>
      </c>
      <c r="AU10" s="249"/>
      <c r="AV10" s="256">
        <f t="shared" ref="AV10" si="5">AR10-AT10</f>
        <v>0</v>
      </c>
      <c r="AW10" s="250"/>
    </row>
    <row r="11" spans="1:49" ht="17.100000000000001" customHeight="1" x14ac:dyDescent="0.25">
      <c r="A11" s="277"/>
      <c r="B11" s="265"/>
      <c r="C11" s="266"/>
      <c r="D11" s="274" t="str">
        <f>IF(D10="","",IF(D10-F10&gt;0,"○",IF(D10-F10=0,"△","●")))</f>
        <v/>
      </c>
      <c r="E11" s="275"/>
      <c r="F11" s="276"/>
      <c r="G11" s="274" t="str">
        <f>IF(G10="","",IF(G10-I10&gt;0,"○",IF(G10-I10=0,"△","●")))</f>
        <v>○</v>
      </c>
      <c r="H11" s="275"/>
      <c r="I11" s="276"/>
      <c r="J11" s="274" t="str">
        <f>IF(J10="","",IF(J10-L10&gt;0,"○",IF(J10-L10=0,"△","●")))</f>
        <v>○</v>
      </c>
      <c r="K11" s="275"/>
      <c r="L11" s="276"/>
      <c r="M11" s="270"/>
      <c r="N11" s="271"/>
      <c r="O11" s="272"/>
      <c r="P11" s="249"/>
      <c r="Q11" s="249"/>
      <c r="R11" s="249"/>
      <c r="S11" s="249"/>
      <c r="T11" s="249"/>
      <c r="U11" s="249"/>
      <c r="V11" s="249"/>
      <c r="W11" s="257"/>
      <c r="X11" s="254"/>
      <c r="Y11" s="255"/>
      <c r="Z11" s="249"/>
      <c r="AA11" s="265"/>
      <c r="AB11" s="266"/>
      <c r="AC11" s="274" t="str">
        <f>IF(AC10="","",IF(AC10-AE10&gt;0,"○",IF(AC10-AE10=0,"△","●")))</f>
        <v>△</v>
      </c>
      <c r="AD11" s="275"/>
      <c r="AE11" s="276"/>
      <c r="AF11" s="274" t="str">
        <f>IF(AF10="","",IF(AF10-AH10&gt;0,"○",IF(AF10-AH10=0,"△","●")))</f>
        <v>△</v>
      </c>
      <c r="AG11" s="275"/>
      <c r="AH11" s="276"/>
      <c r="AI11" s="274" t="str">
        <f>IF(AI10="","",IF(AI10-AK10&gt;0,"○",IF(AI10-AK10=0,"△","●")))</f>
        <v>△</v>
      </c>
      <c r="AJ11" s="275"/>
      <c r="AK11" s="276"/>
      <c r="AL11" s="270"/>
      <c r="AM11" s="271"/>
      <c r="AN11" s="272"/>
      <c r="AO11" s="249"/>
      <c r="AP11" s="249"/>
      <c r="AQ11" s="249"/>
      <c r="AR11" s="249"/>
      <c r="AS11" s="249"/>
      <c r="AT11" s="249"/>
      <c r="AU11" s="249"/>
      <c r="AV11" s="257"/>
      <c r="AW11" s="250"/>
    </row>
    <row r="12" spans="1:49" ht="17.100000000000001" customHeight="1" x14ac:dyDescent="0.25">
      <c r="A12" s="28"/>
      <c r="B12" s="50"/>
      <c r="C12" s="50"/>
      <c r="D12" s="204"/>
      <c r="E12" s="204"/>
      <c r="F12" s="204"/>
      <c r="G12" s="204"/>
      <c r="H12" s="204"/>
      <c r="I12" s="204"/>
      <c r="J12" s="204"/>
      <c r="K12" s="204"/>
      <c r="L12" s="204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97"/>
      <c r="X12" s="205"/>
      <c r="Y12" s="188"/>
      <c r="Z12" s="28"/>
      <c r="AA12" s="50"/>
      <c r="AB12" s="50"/>
      <c r="AC12" s="204"/>
      <c r="AD12" s="204"/>
      <c r="AE12" s="204"/>
      <c r="AF12" s="204"/>
      <c r="AG12" s="204"/>
      <c r="AH12" s="204"/>
      <c r="AI12" s="204"/>
      <c r="AJ12" s="204"/>
      <c r="AK12" s="204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197"/>
      <c r="AW12" s="18"/>
    </row>
    <row r="13" spans="1:49" ht="17.100000000000001" customHeight="1" thickBot="1" x14ac:dyDescent="0.3">
      <c r="A13" s="28"/>
      <c r="B13" s="227" t="s">
        <v>176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8"/>
      <c r="W13" s="197"/>
      <c r="X13" s="205"/>
      <c r="Y13" s="188"/>
      <c r="Z13" s="28"/>
      <c r="AA13" s="50"/>
      <c r="AB13" s="50"/>
      <c r="AC13" s="204"/>
      <c r="AD13" s="204"/>
      <c r="AE13" s="204"/>
      <c r="AF13" s="204"/>
      <c r="AG13" s="204"/>
      <c r="AH13" s="204"/>
      <c r="AI13" s="204"/>
      <c r="AJ13" s="204"/>
      <c r="AK13" s="204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197"/>
      <c r="AW13" s="18"/>
    </row>
    <row r="14" spans="1:49" ht="27" customHeight="1" x14ac:dyDescent="0.25">
      <c r="A14" s="200"/>
      <c r="B14" s="228" t="s">
        <v>174</v>
      </c>
      <c r="C14" s="229"/>
      <c r="D14" s="232"/>
      <c r="E14" s="232"/>
      <c r="F14" s="232" t="str">
        <f>B4</f>
        <v>JFC竜王</v>
      </c>
      <c r="G14" s="232"/>
      <c r="H14" s="232"/>
      <c r="I14" s="232"/>
      <c r="J14" s="232"/>
      <c r="K14" s="232"/>
      <c r="L14" s="232" t="str">
        <f>B6</f>
        <v>池田SSS</v>
      </c>
      <c r="M14" s="232"/>
      <c r="N14" s="232"/>
      <c r="O14" s="232"/>
      <c r="P14" s="232"/>
      <c r="Q14" s="232"/>
      <c r="R14" s="232"/>
      <c r="S14" s="232"/>
      <c r="T14" s="232"/>
      <c r="U14" s="233"/>
      <c r="V14" s="197"/>
      <c r="W14" s="197"/>
      <c r="X14" s="18"/>
      <c r="Y14" s="18"/>
      <c r="Z14" s="200"/>
      <c r="AA14" s="200"/>
      <c r="AB14" s="200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97"/>
      <c r="AP14" s="197"/>
      <c r="AQ14" s="197"/>
      <c r="AR14" s="197"/>
      <c r="AS14" s="197"/>
      <c r="AT14" s="197"/>
      <c r="AU14" s="197"/>
      <c r="AV14" s="197"/>
      <c r="AW14" s="18"/>
    </row>
    <row r="15" spans="1:49" ht="27" customHeight="1" thickBot="1" x14ac:dyDescent="0.3">
      <c r="B15" s="230" t="s">
        <v>175</v>
      </c>
      <c r="C15" s="231"/>
      <c r="D15" s="234"/>
      <c r="E15" s="234"/>
      <c r="F15" s="234" t="str">
        <f>B8</f>
        <v>国母SS</v>
      </c>
      <c r="G15" s="234"/>
      <c r="H15" s="234"/>
      <c r="I15" s="234"/>
      <c r="J15" s="234"/>
      <c r="K15" s="234"/>
      <c r="L15" s="234" t="str">
        <f>B10</f>
        <v>山城SSS</v>
      </c>
      <c r="M15" s="234"/>
      <c r="N15" s="234"/>
      <c r="O15" s="234"/>
      <c r="P15" s="234"/>
      <c r="Q15" s="234"/>
      <c r="R15" s="234"/>
      <c r="S15" s="234"/>
      <c r="T15" s="234"/>
      <c r="U15" s="235"/>
      <c r="V15" s="197"/>
      <c r="W15" s="197"/>
      <c r="X15" s="18"/>
      <c r="Y15" s="18"/>
      <c r="AA15" s="200"/>
      <c r="AB15" s="200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97"/>
      <c r="AP15" s="197"/>
      <c r="AQ15" s="197"/>
      <c r="AR15" s="197"/>
      <c r="AS15" s="197"/>
      <c r="AT15" s="197"/>
      <c r="AU15" s="197"/>
      <c r="AV15" s="197"/>
      <c r="AW15" s="18"/>
    </row>
    <row r="16" spans="1:49" ht="17.100000000000001" customHeight="1" x14ac:dyDescent="0.25">
      <c r="B16" s="206"/>
      <c r="C16" s="207"/>
      <c r="D16" s="208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197"/>
      <c r="W16" s="197"/>
      <c r="X16" s="18"/>
      <c r="Y16" s="18"/>
      <c r="AA16" s="200"/>
      <c r="AB16" s="200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97"/>
      <c r="AP16" s="197"/>
      <c r="AQ16" s="197"/>
      <c r="AR16" s="197"/>
      <c r="AS16" s="197"/>
      <c r="AT16" s="197"/>
      <c r="AU16" s="197"/>
      <c r="AV16" s="197"/>
      <c r="AW16" s="18"/>
    </row>
    <row r="17" spans="1:49" ht="17.100000000000001" customHeight="1" x14ac:dyDescent="0.25">
      <c r="A17" s="299" t="s">
        <v>0</v>
      </c>
      <c r="B17" s="301">
        <v>44325</v>
      </c>
      <c r="C17" s="244"/>
      <c r="D17" s="300" t="str">
        <f>B2</f>
        <v>G</v>
      </c>
      <c r="E17" s="282"/>
      <c r="F17" s="282" t="s">
        <v>10</v>
      </c>
      <c r="G17" s="282"/>
      <c r="H17" s="282"/>
      <c r="I17" s="37"/>
      <c r="J17" s="282" t="s">
        <v>24</v>
      </c>
      <c r="K17" s="282"/>
      <c r="L17" s="282"/>
      <c r="M17" s="282"/>
      <c r="N17" s="282" t="s">
        <v>244</v>
      </c>
      <c r="O17" s="282"/>
      <c r="P17" s="282"/>
      <c r="Q17" s="282"/>
      <c r="R17" s="282"/>
      <c r="S17" s="282"/>
      <c r="T17" s="282"/>
      <c r="U17" s="282"/>
      <c r="V17" s="264"/>
      <c r="W17" s="284" t="s">
        <v>25</v>
      </c>
      <c r="X17" s="261" t="s">
        <v>2</v>
      </c>
      <c r="Y17" s="19"/>
      <c r="Z17" s="299" t="s">
        <v>0</v>
      </c>
      <c r="AA17" s="242" t="s">
        <v>1</v>
      </c>
      <c r="AB17" s="244"/>
      <c r="AC17" s="300" t="str">
        <f>AA2</f>
        <v>G</v>
      </c>
      <c r="AD17" s="282"/>
      <c r="AE17" s="282" t="s">
        <v>10</v>
      </c>
      <c r="AF17" s="282"/>
      <c r="AG17" s="282"/>
      <c r="AH17" s="37"/>
      <c r="AI17" s="282" t="s">
        <v>24</v>
      </c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64"/>
      <c r="AV17" s="284" t="s">
        <v>25</v>
      </c>
      <c r="AW17" s="261" t="s">
        <v>2</v>
      </c>
    </row>
    <row r="18" spans="1:49" ht="17.100000000000001" customHeight="1" x14ac:dyDescent="0.25">
      <c r="A18" s="299"/>
      <c r="B18" s="245"/>
      <c r="C18" s="247"/>
      <c r="D18" s="265"/>
      <c r="E18" s="283"/>
      <c r="F18" s="283"/>
      <c r="G18" s="283"/>
      <c r="H18" s="283"/>
      <c r="I18" s="201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66"/>
      <c r="W18" s="285"/>
      <c r="X18" s="285"/>
      <c r="Y18" s="19"/>
      <c r="Z18" s="299"/>
      <c r="AA18" s="245"/>
      <c r="AB18" s="247"/>
      <c r="AC18" s="265"/>
      <c r="AD18" s="283"/>
      <c r="AE18" s="283"/>
      <c r="AF18" s="283"/>
      <c r="AG18" s="283"/>
      <c r="AH18" s="201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66"/>
      <c r="AV18" s="285"/>
      <c r="AW18" s="285"/>
    </row>
    <row r="19" spans="1:49" ht="17.100000000000001" customHeight="1" x14ac:dyDescent="0.3">
      <c r="A19" s="286">
        <v>1</v>
      </c>
      <c r="B19" s="287">
        <v>0.4375</v>
      </c>
      <c r="C19" s="288"/>
      <c r="D19" s="291" t="str">
        <f>B8</f>
        <v>国母SS</v>
      </c>
      <c r="E19" s="291"/>
      <c r="F19" s="291"/>
      <c r="G19" s="291"/>
      <c r="H19" s="291"/>
      <c r="I19" s="293">
        <f>IF(L19:L20="","",(L19+L20))</f>
        <v>0</v>
      </c>
      <c r="J19" s="294"/>
      <c r="K19" s="297" t="s">
        <v>17</v>
      </c>
      <c r="L19" s="190">
        <v>0</v>
      </c>
      <c r="M19" s="190" t="s">
        <v>16</v>
      </c>
      <c r="N19" s="190">
        <v>3</v>
      </c>
      <c r="O19" s="297" t="s">
        <v>18</v>
      </c>
      <c r="P19" s="303">
        <f>IF(N19:N20="","",(N19+N20))</f>
        <v>8</v>
      </c>
      <c r="Q19" s="304"/>
      <c r="R19" s="300" t="str">
        <f>B10</f>
        <v>山城SSS</v>
      </c>
      <c r="S19" s="282"/>
      <c r="T19" s="282"/>
      <c r="U19" s="282"/>
      <c r="V19" s="264"/>
      <c r="W19" s="302" t="str">
        <f>B6</f>
        <v>池田SSS</v>
      </c>
      <c r="X19" s="302" t="str">
        <f>B4</f>
        <v>JFC竜王</v>
      </c>
      <c r="Y19" s="19"/>
      <c r="Z19" s="286">
        <v>1</v>
      </c>
      <c r="AA19" s="287">
        <f>B19</f>
        <v>0.4375</v>
      </c>
      <c r="AB19" s="288"/>
      <c r="AC19" s="307" t="str">
        <f>D19</f>
        <v>国母SS</v>
      </c>
      <c r="AD19" s="307"/>
      <c r="AE19" s="307"/>
      <c r="AF19" s="307"/>
      <c r="AG19" s="307"/>
      <c r="AH19" s="309"/>
      <c r="AI19" s="310"/>
      <c r="AJ19" s="313" t="s">
        <v>17</v>
      </c>
      <c r="AK19" s="1"/>
      <c r="AL19" s="7" t="s">
        <v>16</v>
      </c>
      <c r="AM19" s="1"/>
      <c r="AN19" s="315" t="s">
        <v>18</v>
      </c>
      <c r="AO19" s="300"/>
      <c r="AP19" s="264"/>
      <c r="AQ19" s="307" t="str">
        <f>R19</f>
        <v>山城SSS</v>
      </c>
      <c r="AR19" s="307"/>
      <c r="AS19" s="307"/>
      <c r="AT19" s="307"/>
      <c r="AU19" s="307"/>
      <c r="AV19" s="302" t="str">
        <f>W19</f>
        <v>池田SSS</v>
      </c>
      <c r="AW19" s="302" t="str">
        <f>X19</f>
        <v>JFC竜王</v>
      </c>
    </row>
    <row r="20" spans="1:49" ht="17.100000000000001" customHeight="1" x14ac:dyDescent="0.3">
      <c r="A20" s="286"/>
      <c r="B20" s="289"/>
      <c r="C20" s="290"/>
      <c r="D20" s="292"/>
      <c r="E20" s="292"/>
      <c r="F20" s="292"/>
      <c r="G20" s="292"/>
      <c r="H20" s="292"/>
      <c r="I20" s="295"/>
      <c r="J20" s="296"/>
      <c r="K20" s="298"/>
      <c r="L20" s="191">
        <v>0</v>
      </c>
      <c r="M20" s="191" t="s">
        <v>16</v>
      </c>
      <c r="N20" s="191">
        <v>5</v>
      </c>
      <c r="O20" s="298"/>
      <c r="P20" s="305"/>
      <c r="Q20" s="306"/>
      <c r="R20" s="265"/>
      <c r="S20" s="283"/>
      <c r="T20" s="283"/>
      <c r="U20" s="283"/>
      <c r="V20" s="266"/>
      <c r="W20" s="285"/>
      <c r="X20" s="285"/>
      <c r="Y20" s="19"/>
      <c r="Z20" s="286"/>
      <c r="AA20" s="289"/>
      <c r="AB20" s="290"/>
      <c r="AC20" s="308"/>
      <c r="AD20" s="308"/>
      <c r="AE20" s="308"/>
      <c r="AF20" s="308"/>
      <c r="AG20" s="308"/>
      <c r="AH20" s="311"/>
      <c r="AI20" s="312"/>
      <c r="AJ20" s="314"/>
      <c r="AK20" s="2"/>
      <c r="AL20" s="8" t="s">
        <v>16</v>
      </c>
      <c r="AM20" s="2"/>
      <c r="AN20" s="316"/>
      <c r="AO20" s="265"/>
      <c r="AP20" s="266"/>
      <c r="AQ20" s="308"/>
      <c r="AR20" s="308"/>
      <c r="AS20" s="308"/>
      <c r="AT20" s="308"/>
      <c r="AU20" s="308"/>
      <c r="AV20" s="285"/>
      <c r="AW20" s="285"/>
    </row>
    <row r="21" spans="1:49" ht="17.100000000000001" customHeight="1" x14ac:dyDescent="0.3">
      <c r="A21" s="286">
        <v>2</v>
      </c>
      <c r="B21" s="287">
        <v>0.47916666666666669</v>
      </c>
      <c r="C21" s="288"/>
      <c r="D21" s="292" t="str">
        <f>B4</f>
        <v>JFC竜王</v>
      </c>
      <c r="E21" s="292"/>
      <c r="F21" s="292"/>
      <c r="G21" s="292"/>
      <c r="H21" s="292"/>
      <c r="I21" s="293">
        <f t="shared" ref="I21" si="6">IF(L21:L22="","",(L21+L22))</f>
        <v>4</v>
      </c>
      <c r="J21" s="294"/>
      <c r="K21" s="297" t="s">
        <v>17</v>
      </c>
      <c r="L21" s="190">
        <v>1</v>
      </c>
      <c r="M21" s="190" t="s">
        <v>16</v>
      </c>
      <c r="N21" s="190">
        <v>0</v>
      </c>
      <c r="O21" s="297" t="s">
        <v>18</v>
      </c>
      <c r="P21" s="303">
        <f t="shared" ref="P21" si="7">IF(N21:N22="","",(N21+N22))</f>
        <v>0</v>
      </c>
      <c r="Q21" s="304"/>
      <c r="R21" s="300" t="str">
        <f>B6</f>
        <v>池田SSS</v>
      </c>
      <c r="S21" s="282"/>
      <c r="T21" s="282"/>
      <c r="U21" s="282"/>
      <c r="V21" s="264"/>
      <c r="W21" s="302" t="str">
        <f>B8</f>
        <v>国母SS</v>
      </c>
      <c r="X21" s="302" t="str">
        <f>B10</f>
        <v>山城SSS</v>
      </c>
      <c r="Y21" s="19"/>
      <c r="Z21" s="286">
        <v>2</v>
      </c>
      <c r="AA21" s="287">
        <f>B21</f>
        <v>0.47916666666666669</v>
      </c>
      <c r="AB21" s="288"/>
      <c r="AC21" s="307" t="str">
        <f>D21</f>
        <v>JFC竜王</v>
      </c>
      <c r="AD21" s="307"/>
      <c r="AE21" s="307"/>
      <c r="AF21" s="307"/>
      <c r="AG21" s="307"/>
      <c r="AH21" s="309"/>
      <c r="AI21" s="310"/>
      <c r="AJ21" s="313" t="s">
        <v>17</v>
      </c>
      <c r="AK21" s="1"/>
      <c r="AL21" s="7" t="s">
        <v>16</v>
      </c>
      <c r="AM21" s="1"/>
      <c r="AN21" s="315" t="s">
        <v>18</v>
      </c>
      <c r="AO21" s="300"/>
      <c r="AP21" s="264"/>
      <c r="AQ21" s="307" t="str">
        <f>R21</f>
        <v>池田SSS</v>
      </c>
      <c r="AR21" s="307"/>
      <c r="AS21" s="307"/>
      <c r="AT21" s="307"/>
      <c r="AU21" s="307"/>
      <c r="AV21" s="302" t="str">
        <f>W21</f>
        <v>国母SS</v>
      </c>
      <c r="AW21" s="302" t="str">
        <f t="shared" ref="AW21" si="8">X21</f>
        <v>山城SSS</v>
      </c>
    </row>
    <row r="22" spans="1:49" ht="17.100000000000001" customHeight="1" x14ac:dyDescent="0.3">
      <c r="A22" s="286"/>
      <c r="B22" s="289"/>
      <c r="C22" s="290"/>
      <c r="D22" s="292"/>
      <c r="E22" s="292"/>
      <c r="F22" s="292"/>
      <c r="G22" s="292"/>
      <c r="H22" s="292"/>
      <c r="I22" s="295"/>
      <c r="J22" s="296"/>
      <c r="K22" s="298"/>
      <c r="L22" s="191">
        <v>3</v>
      </c>
      <c r="M22" s="191" t="s">
        <v>16</v>
      </c>
      <c r="N22" s="191">
        <v>0</v>
      </c>
      <c r="O22" s="298"/>
      <c r="P22" s="305"/>
      <c r="Q22" s="306"/>
      <c r="R22" s="265"/>
      <c r="S22" s="283"/>
      <c r="T22" s="283"/>
      <c r="U22" s="283"/>
      <c r="V22" s="266"/>
      <c r="W22" s="285"/>
      <c r="X22" s="285"/>
      <c r="Y22" s="19"/>
      <c r="Z22" s="286"/>
      <c r="AA22" s="289"/>
      <c r="AB22" s="290"/>
      <c r="AC22" s="308"/>
      <c r="AD22" s="308"/>
      <c r="AE22" s="308"/>
      <c r="AF22" s="308"/>
      <c r="AG22" s="308"/>
      <c r="AH22" s="311"/>
      <c r="AI22" s="312"/>
      <c r="AJ22" s="314"/>
      <c r="AK22" s="2"/>
      <c r="AL22" s="8" t="s">
        <v>16</v>
      </c>
      <c r="AM22" s="2"/>
      <c r="AN22" s="316"/>
      <c r="AO22" s="265"/>
      <c r="AP22" s="266"/>
      <c r="AQ22" s="308"/>
      <c r="AR22" s="308"/>
      <c r="AS22" s="308"/>
      <c r="AT22" s="308"/>
      <c r="AU22" s="308"/>
      <c r="AV22" s="285"/>
      <c r="AW22" s="285"/>
    </row>
    <row r="23" spans="1:49" ht="17.100000000000001" customHeight="1" x14ac:dyDescent="0.3">
      <c r="A23" s="286">
        <v>3</v>
      </c>
      <c r="B23" s="287">
        <v>0.52083333333333337</v>
      </c>
      <c r="C23" s="288"/>
      <c r="D23" s="292" t="str">
        <f>B6</f>
        <v>池田SSS</v>
      </c>
      <c r="E23" s="292"/>
      <c r="F23" s="292"/>
      <c r="G23" s="292"/>
      <c r="H23" s="292"/>
      <c r="I23" s="293">
        <f t="shared" ref="I23" si="9">IF(L23:L24="","",(L23+L24))</f>
        <v>2</v>
      </c>
      <c r="J23" s="294"/>
      <c r="K23" s="297" t="s">
        <v>17</v>
      </c>
      <c r="L23" s="190">
        <v>1</v>
      </c>
      <c r="M23" s="190" t="s">
        <v>16</v>
      </c>
      <c r="N23" s="190">
        <v>2</v>
      </c>
      <c r="O23" s="297" t="s">
        <v>18</v>
      </c>
      <c r="P23" s="303">
        <f t="shared" ref="P23" si="10">IF(N23:N24="","",(N23+N24))</f>
        <v>3</v>
      </c>
      <c r="Q23" s="304"/>
      <c r="R23" s="300" t="str">
        <f>B10</f>
        <v>山城SSS</v>
      </c>
      <c r="S23" s="282"/>
      <c r="T23" s="282"/>
      <c r="U23" s="282"/>
      <c r="V23" s="264"/>
      <c r="W23" s="302" t="str">
        <f>B4</f>
        <v>JFC竜王</v>
      </c>
      <c r="X23" s="302" t="str">
        <f>B8</f>
        <v>国母SS</v>
      </c>
      <c r="Y23" s="19"/>
      <c r="Z23" s="286">
        <v>3</v>
      </c>
      <c r="AA23" s="287">
        <f>B23</f>
        <v>0.52083333333333337</v>
      </c>
      <c r="AB23" s="288"/>
      <c r="AC23" s="307" t="str">
        <f>D23</f>
        <v>池田SSS</v>
      </c>
      <c r="AD23" s="307"/>
      <c r="AE23" s="307"/>
      <c r="AF23" s="307"/>
      <c r="AG23" s="307"/>
      <c r="AH23" s="309"/>
      <c r="AI23" s="310"/>
      <c r="AJ23" s="313" t="s">
        <v>17</v>
      </c>
      <c r="AK23" s="1"/>
      <c r="AL23" s="7" t="s">
        <v>16</v>
      </c>
      <c r="AM23" s="1"/>
      <c r="AN23" s="315" t="s">
        <v>18</v>
      </c>
      <c r="AO23" s="300"/>
      <c r="AP23" s="264"/>
      <c r="AQ23" s="307" t="str">
        <f>R23</f>
        <v>山城SSS</v>
      </c>
      <c r="AR23" s="307"/>
      <c r="AS23" s="307"/>
      <c r="AT23" s="307"/>
      <c r="AU23" s="307"/>
      <c r="AV23" s="302" t="str">
        <f>W23</f>
        <v>JFC竜王</v>
      </c>
      <c r="AW23" s="302" t="str">
        <f t="shared" ref="AW23" si="11">X23</f>
        <v>国母SS</v>
      </c>
    </row>
    <row r="24" spans="1:49" ht="17.100000000000001" customHeight="1" x14ac:dyDescent="0.3">
      <c r="A24" s="286"/>
      <c r="B24" s="289"/>
      <c r="C24" s="290"/>
      <c r="D24" s="292"/>
      <c r="E24" s="292"/>
      <c r="F24" s="292"/>
      <c r="G24" s="292"/>
      <c r="H24" s="292"/>
      <c r="I24" s="295"/>
      <c r="J24" s="296"/>
      <c r="K24" s="298"/>
      <c r="L24" s="191">
        <v>1</v>
      </c>
      <c r="M24" s="191" t="s">
        <v>16</v>
      </c>
      <c r="N24" s="191">
        <v>1</v>
      </c>
      <c r="O24" s="298"/>
      <c r="P24" s="305"/>
      <c r="Q24" s="306"/>
      <c r="R24" s="265"/>
      <c r="S24" s="283"/>
      <c r="T24" s="283"/>
      <c r="U24" s="283"/>
      <c r="V24" s="266"/>
      <c r="W24" s="285"/>
      <c r="X24" s="285"/>
      <c r="Y24" s="19"/>
      <c r="Z24" s="286"/>
      <c r="AA24" s="289"/>
      <c r="AB24" s="290"/>
      <c r="AC24" s="308"/>
      <c r="AD24" s="308"/>
      <c r="AE24" s="308"/>
      <c r="AF24" s="308"/>
      <c r="AG24" s="308"/>
      <c r="AH24" s="311"/>
      <c r="AI24" s="312"/>
      <c r="AJ24" s="314"/>
      <c r="AK24" s="2"/>
      <c r="AL24" s="8" t="s">
        <v>16</v>
      </c>
      <c r="AM24" s="2"/>
      <c r="AN24" s="316"/>
      <c r="AO24" s="265"/>
      <c r="AP24" s="266"/>
      <c r="AQ24" s="308"/>
      <c r="AR24" s="308"/>
      <c r="AS24" s="308"/>
      <c r="AT24" s="308"/>
      <c r="AU24" s="308"/>
      <c r="AV24" s="285"/>
      <c r="AW24" s="285"/>
    </row>
    <row r="25" spans="1:49" ht="17.100000000000001" customHeight="1" x14ac:dyDescent="0.3">
      <c r="A25" s="286">
        <v>4</v>
      </c>
      <c r="B25" s="287">
        <v>0.5625</v>
      </c>
      <c r="C25" s="288"/>
      <c r="D25" s="292" t="str">
        <f>B4</f>
        <v>JFC竜王</v>
      </c>
      <c r="E25" s="292"/>
      <c r="F25" s="292"/>
      <c r="G25" s="292"/>
      <c r="H25" s="292"/>
      <c r="I25" s="293">
        <f t="shared" ref="I25" si="12">IF(L25:L26="","",(L25+L26))</f>
        <v>8</v>
      </c>
      <c r="J25" s="294"/>
      <c r="K25" s="317" t="s">
        <v>17</v>
      </c>
      <c r="L25" s="196">
        <v>3</v>
      </c>
      <c r="M25" s="196" t="s">
        <v>16</v>
      </c>
      <c r="N25" s="196">
        <v>0</v>
      </c>
      <c r="O25" s="317" t="s">
        <v>18</v>
      </c>
      <c r="P25" s="303">
        <f t="shared" ref="P25" si="13">IF(N25:N26="","",(N25+N26))</f>
        <v>0</v>
      </c>
      <c r="Q25" s="304"/>
      <c r="R25" s="300" t="str">
        <f>B8</f>
        <v>国母SS</v>
      </c>
      <c r="S25" s="282"/>
      <c r="T25" s="282"/>
      <c r="U25" s="282"/>
      <c r="V25" s="264"/>
      <c r="W25" s="302" t="str">
        <f>B10</f>
        <v>山城SSS</v>
      </c>
      <c r="X25" s="302" t="str">
        <f>B6</f>
        <v>池田SSS</v>
      </c>
      <c r="Y25" s="19"/>
      <c r="Z25" s="286">
        <v>4</v>
      </c>
      <c r="AA25" s="287">
        <f>B25</f>
        <v>0.5625</v>
      </c>
      <c r="AB25" s="288"/>
      <c r="AC25" s="307" t="str">
        <f>D25</f>
        <v>JFC竜王</v>
      </c>
      <c r="AD25" s="307"/>
      <c r="AE25" s="307"/>
      <c r="AF25" s="307"/>
      <c r="AG25" s="307"/>
      <c r="AH25" s="318"/>
      <c r="AI25" s="319"/>
      <c r="AJ25" s="320" t="s">
        <v>17</v>
      </c>
      <c r="AK25" s="200"/>
      <c r="AL25" s="9" t="s">
        <v>16</v>
      </c>
      <c r="AM25" s="200"/>
      <c r="AN25" s="321" t="s">
        <v>18</v>
      </c>
      <c r="AO25" s="300"/>
      <c r="AP25" s="264"/>
      <c r="AQ25" s="307" t="str">
        <f>R25</f>
        <v>国母SS</v>
      </c>
      <c r="AR25" s="307"/>
      <c r="AS25" s="307"/>
      <c r="AT25" s="307"/>
      <c r="AU25" s="307"/>
      <c r="AV25" s="302" t="str">
        <f>W25</f>
        <v>山城SSS</v>
      </c>
      <c r="AW25" s="302" t="str">
        <f t="shared" ref="AW25" si="14">X25</f>
        <v>池田SSS</v>
      </c>
    </row>
    <row r="26" spans="1:49" ht="17.100000000000001" customHeight="1" x14ac:dyDescent="0.3">
      <c r="A26" s="286"/>
      <c r="B26" s="289"/>
      <c r="C26" s="290"/>
      <c r="D26" s="292"/>
      <c r="E26" s="292"/>
      <c r="F26" s="292"/>
      <c r="G26" s="292"/>
      <c r="H26" s="292"/>
      <c r="I26" s="295"/>
      <c r="J26" s="296"/>
      <c r="K26" s="298"/>
      <c r="L26" s="191">
        <v>5</v>
      </c>
      <c r="M26" s="191" t="s">
        <v>16</v>
      </c>
      <c r="N26" s="191">
        <v>0</v>
      </c>
      <c r="O26" s="298"/>
      <c r="P26" s="305"/>
      <c r="Q26" s="306"/>
      <c r="R26" s="265"/>
      <c r="S26" s="283"/>
      <c r="T26" s="283"/>
      <c r="U26" s="283"/>
      <c r="V26" s="266"/>
      <c r="W26" s="285"/>
      <c r="X26" s="285"/>
      <c r="Y26" s="19"/>
      <c r="Z26" s="286"/>
      <c r="AA26" s="289"/>
      <c r="AB26" s="290"/>
      <c r="AC26" s="308"/>
      <c r="AD26" s="308"/>
      <c r="AE26" s="308"/>
      <c r="AF26" s="308"/>
      <c r="AG26" s="308"/>
      <c r="AH26" s="311"/>
      <c r="AI26" s="312"/>
      <c r="AJ26" s="314"/>
      <c r="AK26" s="2"/>
      <c r="AL26" s="8" t="s">
        <v>16</v>
      </c>
      <c r="AM26" s="2"/>
      <c r="AN26" s="316"/>
      <c r="AO26" s="265"/>
      <c r="AP26" s="266"/>
      <c r="AQ26" s="308"/>
      <c r="AR26" s="308"/>
      <c r="AS26" s="308"/>
      <c r="AT26" s="308"/>
      <c r="AU26" s="308"/>
      <c r="AV26" s="285"/>
      <c r="AW26" s="285"/>
    </row>
    <row r="27" spans="1:49" ht="17.100000000000001" customHeight="1" x14ac:dyDescent="0.3">
      <c r="A27" s="286"/>
      <c r="B27" s="287"/>
      <c r="C27" s="288"/>
      <c r="D27" s="308"/>
      <c r="E27" s="308"/>
      <c r="F27" s="308"/>
      <c r="G27" s="308"/>
      <c r="H27" s="308"/>
      <c r="I27" s="293"/>
      <c r="J27" s="294"/>
      <c r="K27" s="297"/>
      <c r="L27" s="190"/>
      <c r="M27" s="190"/>
      <c r="N27" s="190"/>
      <c r="O27" s="297"/>
      <c r="P27" s="297"/>
      <c r="Q27" s="322"/>
      <c r="R27" s="242"/>
      <c r="S27" s="243"/>
      <c r="T27" s="243"/>
      <c r="U27" s="243"/>
      <c r="V27" s="244"/>
      <c r="W27" s="302"/>
      <c r="X27" s="302"/>
      <c r="Y27" s="19"/>
      <c r="Z27" s="286"/>
      <c r="AA27" s="287"/>
      <c r="AB27" s="288"/>
      <c r="AC27" s="308"/>
      <c r="AD27" s="308"/>
      <c r="AE27" s="308"/>
      <c r="AF27" s="308"/>
      <c r="AG27" s="308"/>
      <c r="AH27" s="309"/>
      <c r="AI27" s="310"/>
      <c r="AJ27" s="313" t="s">
        <v>17</v>
      </c>
      <c r="AK27" s="1"/>
      <c r="AL27" s="7" t="s">
        <v>16</v>
      </c>
      <c r="AM27" s="1"/>
      <c r="AN27" s="315" t="s">
        <v>18</v>
      </c>
      <c r="AO27" s="300"/>
      <c r="AP27" s="264"/>
      <c r="AQ27" s="242"/>
      <c r="AR27" s="243"/>
      <c r="AS27" s="243"/>
      <c r="AT27" s="243"/>
      <c r="AU27" s="244"/>
      <c r="AV27" s="302"/>
      <c r="AW27" s="302"/>
    </row>
    <row r="28" spans="1:49" ht="17.100000000000001" customHeight="1" x14ac:dyDescent="0.3">
      <c r="A28" s="286"/>
      <c r="B28" s="289"/>
      <c r="C28" s="290"/>
      <c r="D28" s="308"/>
      <c r="E28" s="308"/>
      <c r="F28" s="308"/>
      <c r="G28" s="308"/>
      <c r="H28" s="308"/>
      <c r="I28" s="295"/>
      <c r="J28" s="296"/>
      <c r="K28" s="298"/>
      <c r="L28" s="191"/>
      <c r="M28" s="191"/>
      <c r="N28" s="191"/>
      <c r="O28" s="298"/>
      <c r="P28" s="298"/>
      <c r="Q28" s="323"/>
      <c r="R28" s="245"/>
      <c r="S28" s="246"/>
      <c r="T28" s="246"/>
      <c r="U28" s="246"/>
      <c r="V28" s="247"/>
      <c r="W28" s="285"/>
      <c r="X28" s="285"/>
      <c r="Y28" s="19"/>
      <c r="Z28" s="286"/>
      <c r="AA28" s="289"/>
      <c r="AB28" s="290"/>
      <c r="AC28" s="308"/>
      <c r="AD28" s="308"/>
      <c r="AE28" s="308"/>
      <c r="AF28" s="308"/>
      <c r="AG28" s="308"/>
      <c r="AH28" s="311"/>
      <c r="AI28" s="312"/>
      <c r="AJ28" s="314"/>
      <c r="AK28" s="2"/>
      <c r="AL28" s="8" t="s">
        <v>16</v>
      </c>
      <c r="AM28" s="2"/>
      <c r="AN28" s="316"/>
      <c r="AO28" s="265"/>
      <c r="AP28" s="266"/>
      <c r="AQ28" s="245"/>
      <c r="AR28" s="246"/>
      <c r="AS28" s="246"/>
      <c r="AT28" s="246"/>
      <c r="AU28" s="247"/>
      <c r="AV28" s="285"/>
      <c r="AW28" s="285"/>
    </row>
    <row r="29" spans="1:49" ht="17.100000000000001" customHeight="1" x14ac:dyDescent="0.25">
      <c r="A29" s="195"/>
      <c r="B29" s="51" t="s">
        <v>40</v>
      </c>
      <c r="C29" s="20"/>
      <c r="D29" s="10"/>
      <c r="E29" s="11"/>
      <c r="F29" s="11"/>
      <c r="G29" s="11"/>
      <c r="H29" s="11"/>
      <c r="I29" s="12"/>
      <c r="K29" s="14"/>
      <c r="M29" s="15"/>
      <c r="O29" s="14"/>
      <c r="P29" s="11"/>
      <c r="Z29" s="195"/>
      <c r="AA29" s="195"/>
      <c r="AB29" s="20"/>
      <c r="AC29" s="10"/>
      <c r="AD29" s="11"/>
      <c r="AE29" s="11"/>
      <c r="AF29" s="11"/>
      <c r="AG29" s="11"/>
      <c r="AH29" s="12"/>
      <c r="AJ29" s="14"/>
      <c r="AL29" s="15"/>
      <c r="AN29" s="14"/>
      <c r="AO29" s="11"/>
    </row>
    <row r="30" spans="1:49" ht="17.100000000000001" customHeight="1" x14ac:dyDescent="0.25">
      <c r="A30" s="200"/>
      <c r="B30" s="200"/>
      <c r="Z30" s="200"/>
      <c r="AA30" s="200"/>
    </row>
    <row r="31" spans="1:49" ht="17.100000000000001" customHeight="1" x14ac:dyDescent="0.25">
      <c r="A31" s="299" t="s">
        <v>0</v>
      </c>
      <c r="B31" s="301">
        <v>44339</v>
      </c>
      <c r="C31" s="244"/>
      <c r="D31" s="300" t="str">
        <f>D17</f>
        <v>G</v>
      </c>
      <c r="E31" s="282"/>
      <c r="F31" s="282" t="s">
        <v>10</v>
      </c>
      <c r="G31" s="282"/>
      <c r="H31" s="282"/>
      <c r="I31" s="37"/>
      <c r="J31" s="282" t="s">
        <v>26</v>
      </c>
      <c r="K31" s="282"/>
      <c r="L31" s="282"/>
      <c r="M31" s="282"/>
      <c r="N31" s="282" t="s">
        <v>245</v>
      </c>
      <c r="O31" s="282"/>
      <c r="P31" s="282"/>
      <c r="Q31" s="282"/>
      <c r="R31" s="282"/>
      <c r="S31" s="282"/>
      <c r="T31" s="282"/>
      <c r="U31" s="282"/>
      <c r="V31" s="264"/>
      <c r="W31" s="284" t="s">
        <v>25</v>
      </c>
      <c r="X31" s="261" t="s">
        <v>2</v>
      </c>
      <c r="Y31" s="19"/>
      <c r="Z31" s="299" t="s">
        <v>0</v>
      </c>
      <c r="AA31" s="242" t="s">
        <v>1</v>
      </c>
      <c r="AB31" s="244"/>
      <c r="AC31" s="300" t="str">
        <f>AC17</f>
        <v>G</v>
      </c>
      <c r="AD31" s="282"/>
      <c r="AE31" s="282" t="s">
        <v>10</v>
      </c>
      <c r="AF31" s="282"/>
      <c r="AG31" s="282"/>
      <c r="AH31" s="37"/>
      <c r="AI31" s="282" t="s">
        <v>26</v>
      </c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64"/>
      <c r="AV31" s="284" t="s">
        <v>25</v>
      </c>
      <c r="AW31" s="261" t="s">
        <v>2</v>
      </c>
    </row>
    <row r="32" spans="1:49" ht="17.100000000000001" customHeight="1" x14ac:dyDescent="0.25">
      <c r="A32" s="299"/>
      <c r="B32" s="245"/>
      <c r="C32" s="247"/>
      <c r="D32" s="265"/>
      <c r="E32" s="283"/>
      <c r="F32" s="283"/>
      <c r="G32" s="283"/>
      <c r="H32" s="283"/>
      <c r="I32" s="201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66"/>
      <c r="W32" s="285"/>
      <c r="X32" s="285"/>
      <c r="Y32" s="19"/>
      <c r="Z32" s="299"/>
      <c r="AA32" s="245"/>
      <c r="AB32" s="247"/>
      <c r="AC32" s="265"/>
      <c r="AD32" s="283"/>
      <c r="AE32" s="283"/>
      <c r="AF32" s="283"/>
      <c r="AG32" s="283"/>
      <c r="AH32" s="201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66"/>
      <c r="AV32" s="285"/>
      <c r="AW32" s="285"/>
    </row>
    <row r="33" spans="1:49" ht="17.100000000000001" customHeight="1" x14ac:dyDescent="0.3">
      <c r="A33" s="286">
        <v>1</v>
      </c>
      <c r="B33" s="287">
        <v>0.41666666666666669</v>
      </c>
      <c r="C33" s="288"/>
      <c r="D33" s="291" t="str">
        <f>B6</f>
        <v>池田SSS</v>
      </c>
      <c r="E33" s="291"/>
      <c r="F33" s="291"/>
      <c r="G33" s="291"/>
      <c r="H33" s="291"/>
      <c r="I33" s="293" t="str">
        <f t="shared" ref="I33" si="15">IF(L33:L34="","",(L33+L34))</f>
        <v/>
      </c>
      <c r="J33" s="294"/>
      <c r="K33" s="297" t="s">
        <v>17</v>
      </c>
      <c r="L33" s="190"/>
      <c r="M33" s="190" t="s">
        <v>16</v>
      </c>
      <c r="N33" s="190"/>
      <c r="O33" s="297" t="s">
        <v>18</v>
      </c>
      <c r="P33" s="303" t="str">
        <f t="shared" ref="P33" si="16">IF(N33:N34="","",(N33+N34))</f>
        <v/>
      </c>
      <c r="Q33" s="304"/>
      <c r="R33" s="300" t="str">
        <f>B8</f>
        <v>国母SS</v>
      </c>
      <c r="S33" s="282"/>
      <c r="T33" s="282"/>
      <c r="U33" s="282"/>
      <c r="V33" s="264"/>
      <c r="W33" s="302" t="str">
        <f>B4</f>
        <v>JFC竜王</v>
      </c>
      <c r="X33" s="302" t="str">
        <f>B10</f>
        <v>山城SSS</v>
      </c>
      <c r="Y33" s="19"/>
      <c r="Z33" s="286">
        <v>1</v>
      </c>
      <c r="AA33" s="287">
        <v>0.41666666666666669</v>
      </c>
      <c r="AB33" s="288"/>
      <c r="AC33" s="307" t="str">
        <f>D33</f>
        <v>池田SSS</v>
      </c>
      <c r="AD33" s="307"/>
      <c r="AE33" s="307"/>
      <c r="AF33" s="307"/>
      <c r="AG33" s="307"/>
      <c r="AH33" s="309"/>
      <c r="AI33" s="310"/>
      <c r="AJ33" s="313" t="s">
        <v>17</v>
      </c>
      <c r="AK33" s="1"/>
      <c r="AL33" s="7" t="s">
        <v>16</v>
      </c>
      <c r="AM33" s="1"/>
      <c r="AN33" s="315" t="s">
        <v>18</v>
      </c>
      <c r="AO33" s="300"/>
      <c r="AP33" s="264"/>
      <c r="AQ33" s="307" t="str">
        <f>R33</f>
        <v>国母SS</v>
      </c>
      <c r="AR33" s="307"/>
      <c r="AS33" s="307"/>
      <c r="AT33" s="307"/>
      <c r="AU33" s="307"/>
      <c r="AV33" s="302" t="str">
        <f>W33</f>
        <v>JFC竜王</v>
      </c>
      <c r="AW33" s="302" t="str">
        <f t="shared" ref="AW33" si="17">X33</f>
        <v>山城SSS</v>
      </c>
    </row>
    <row r="34" spans="1:49" ht="17.100000000000001" customHeight="1" x14ac:dyDescent="0.3">
      <c r="A34" s="286"/>
      <c r="B34" s="289"/>
      <c r="C34" s="290"/>
      <c r="D34" s="292"/>
      <c r="E34" s="292"/>
      <c r="F34" s="292"/>
      <c r="G34" s="292"/>
      <c r="H34" s="292"/>
      <c r="I34" s="295"/>
      <c r="J34" s="296"/>
      <c r="K34" s="298"/>
      <c r="L34" s="191"/>
      <c r="M34" s="191" t="s">
        <v>16</v>
      </c>
      <c r="N34" s="191"/>
      <c r="O34" s="298"/>
      <c r="P34" s="305"/>
      <c r="Q34" s="306"/>
      <c r="R34" s="265"/>
      <c r="S34" s="283"/>
      <c r="T34" s="283"/>
      <c r="U34" s="283"/>
      <c r="V34" s="266"/>
      <c r="W34" s="285"/>
      <c r="X34" s="285"/>
      <c r="Y34" s="19"/>
      <c r="Z34" s="286"/>
      <c r="AA34" s="289"/>
      <c r="AB34" s="290"/>
      <c r="AC34" s="308"/>
      <c r="AD34" s="308"/>
      <c r="AE34" s="308"/>
      <c r="AF34" s="308"/>
      <c r="AG34" s="308"/>
      <c r="AH34" s="311"/>
      <c r="AI34" s="312"/>
      <c r="AJ34" s="314"/>
      <c r="AK34" s="2"/>
      <c r="AL34" s="8" t="s">
        <v>16</v>
      </c>
      <c r="AM34" s="2"/>
      <c r="AN34" s="316"/>
      <c r="AO34" s="265"/>
      <c r="AP34" s="266"/>
      <c r="AQ34" s="308"/>
      <c r="AR34" s="308"/>
      <c r="AS34" s="308"/>
      <c r="AT34" s="308"/>
      <c r="AU34" s="308"/>
      <c r="AV34" s="285"/>
      <c r="AW34" s="285"/>
    </row>
    <row r="35" spans="1:49" ht="17.100000000000001" customHeight="1" x14ac:dyDescent="0.3">
      <c r="A35" s="286">
        <v>2</v>
      </c>
      <c r="B35" s="287">
        <v>0.45833333333333331</v>
      </c>
      <c r="C35" s="288"/>
      <c r="D35" s="292" t="str">
        <f>B4</f>
        <v>JFC竜王</v>
      </c>
      <c r="E35" s="292"/>
      <c r="F35" s="292"/>
      <c r="G35" s="292"/>
      <c r="H35" s="292"/>
      <c r="I35" s="293" t="str">
        <f t="shared" ref="I35" si="18">IF(L35:L36="","",(L35+L36))</f>
        <v/>
      </c>
      <c r="J35" s="294"/>
      <c r="K35" s="297" t="s">
        <v>17</v>
      </c>
      <c r="L35" s="190"/>
      <c r="M35" s="190" t="s">
        <v>16</v>
      </c>
      <c r="N35" s="190"/>
      <c r="O35" s="297" t="s">
        <v>18</v>
      </c>
      <c r="P35" s="303" t="str">
        <f t="shared" ref="P35" si="19">IF(N35:N36="","",(N35+N36))</f>
        <v/>
      </c>
      <c r="Q35" s="304"/>
      <c r="R35" s="300" t="str">
        <f>B10</f>
        <v>山城SSS</v>
      </c>
      <c r="S35" s="282"/>
      <c r="T35" s="282"/>
      <c r="U35" s="282"/>
      <c r="V35" s="264"/>
      <c r="W35" s="302" t="str">
        <f>B6</f>
        <v>池田SSS</v>
      </c>
      <c r="X35" s="302" t="str">
        <f>B8</f>
        <v>国母SS</v>
      </c>
      <c r="Y35" s="19"/>
      <c r="Z35" s="286">
        <v>2</v>
      </c>
      <c r="AA35" s="287">
        <v>0.45833333333333331</v>
      </c>
      <c r="AB35" s="288"/>
      <c r="AC35" s="307" t="str">
        <f>D35</f>
        <v>JFC竜王</v>
      </c>
      <c r="AD35" s="307"/>
      <c r="AE35" s="307"/>
      <c r="AF35" s="307"/>
      <c r="AG35" s="307"/>
      <c r="AH35" s="309"/>
      <c r="AI35" s="310"/>
      <c r="AJ35" s="313" t="s">
        <v>17</v>
      </c>
      <c r="AK35" s="1"/>
      <c r="AL35" s="7" t="s">
        <v>16</v>
      </c>
      <c r="AM35" s="1"/>
      <c r="AN35" s="315" t="s">
        <v>18</v>
      </c>
      <c r="AO35" s="300"/>
      <c r="AP35" s="264"/>
      <c r="AQ35" s="307" t="str">
        <f>R35</f>
        <v>山城SSS</v>
      </c>
      <c r="AR35" s="307"/>
      <c r="AS35" s="307"/>
      <c r="AT35" s="307"/>
      <c r="AU35" s="307"/>
      <c r="AV35" s="302" t="str">
        <f>W35</f>
        <v>池田SSS</v>
      </c>
      <c r="AW35" s="302" t="str">
        <f t="shared" ref="AW35" si="20">X35</f>
        <v>国母SS</v>
      </c>
    </row>
    <row r="36" spans="1:49" ht="17.100000000000001" customHeight="1" x14ac:dyDescent="0.3">
      <c r="A36" s="286"/>
      <c r="B36" s="289"/>
      <c r="C36" s="290"/>
      <c r="D36" s="292"/>
      <c r="E36" s="292"/>
      <c r="F36" s="292"/>
      <c r="G36" s="292"/>
      <c r="H36" s="292"/>
      <c r="I36" s="295"/>
      <c r="J36" s="296"/>
      <c r="K36" s="298"/>
      <c r="L36" s="191"/>
      <c r="M36" s="191" t="s">
        <v>16</v>
      </c>
      <c r="N36" s="191"/>
      <c r="O36" s="298"/>
      <c r="P36" s="305"/>
      <c r="Q36" s="306"/>
      <c r="R36" s="265"/>
      <c r="S36" s="283"/>
      <c r="T36" s="283"/>
      <c r="U36" s="283"/>
      <c r="V36" s="266"/>
      <c r="W36" s="285"/>
      <c r="X36" s="285"/>
      <c r="Y36" s="19"/>
      <c r="Z36" s="286"/>
      <c r="AA36" s="289"/>
      <c r="AB36" s="290"/>
      <c r="AC36" s="308"/>
      <c r="AD36" s="308"/>
      <c r="AE36" s="308"/>
      <c r="AF36" s="308"/>
      <c r="AG36" s="308"/>
      <c r="AH36" s="311"/>
      <c r="AI36" s="312"/>
      <c r="AJ36" s="314"/>
      <c r="AK36" s="2"/>
      <c r="AL36" s="8" t="s">
        <v>16</v>
      </c>
      <c r="AM36" s="2"/>
      <c r="AN36" s="316"/>
      <c r="AO36" s="265"/>
      <c r="AP36" s="266"/>
      <c r="AQ36" s="308"/>
      <c r="AR36" s="308"/>
      <c r="AS36" s="308"/>
      <c r="AT36" s="308"/>
      <c r="AU36" s="308"/>
      <c r="AV36" s="285"/>
      <c r="AW36" s="285"/>
    </row>
    <row r="37" spans="1:49" ht="17.100000000000001" customHeight="1" x14ac:dyDescent="0.3">
      <c r="A37" s="286">
        <v>3</v>
      </c>
      <c r="B37" s="287"/>
      <c r="C37" s="288"/>
      <c r="D37" s="308"/>
      <c r="E37" s="308"/>
      <c r="F37" s="308"/>
      <c r="G37" s="308"/>
      <c r="H37" s="308"/>
      <c r="I37" s="293"/>
      <c r="J37" s="294"/>
      <c r="K37" s="297" t="s">
        <v>17</v>
      </c>
      <c r="L37" s="190"/>
      <c r="M37" s="190" t="s">
        <v>16</v>
      </c>
      <c r="N37" s="190"/>
      <c r="O37" s="297" t="s">
        <v>18</v>
      </c>
      <c r="P37" s="297"/>
      <c r="Q37" s="322"/>
      <c r="R37" s="242"/>
      <c r="S37" s="243"/>
      <c r="T37" s="243"/>
      <c r="U37" s="243"/>
      <c r="V37" s="244"/>
      <c r="W37" s="302"/>
      <c r="X37" s="302"/>
      <c r="Y37" s="19"/>
      <c r="Z37" s="286">
        <v>3</v>
      </c>
      <c r="AA37" s="287">
        <v>0.5</v>
      </c>
      <c r="AB37" s="288"/>
      <c r="AC37" s="308"/>
      <c r="AD37" s="308"/>
      <c r="AE37" s="308"/>
      <c r="AF37" s="308"/>
      <c r="AG37" s="308"/>
      <c r="AH37" s="309"/>
      <c r="AI37" s="310"/>
      <c r="AJ37" s="313" t="s">
        <v>17</v>
      </c>
      <c r="AK37" s="1"/>
      <c r="AL37" s="7" t="s">
        <v>16</v>
      </c>
      <c r="AM37" s="1"/>
      <c r="AN37" s="315" t="s">
        <v>18</v>
      </c>
      <c r="AO37" s="300"/>
      <c r="AP37" s="264"/>
      <c r="AQ37" s="242"/>
      <c r="AR37" s="243"/>
      <c r="AS37" s="243"/>
      <c r="AT37" s="243"/>
      <c r="AU37" s="244"/>
      <c r="AV37" s="302"/>
      <c r="AW37" s="302"/>
    </row>
    <row r="38" spans="1:49" ht="17.100000000000001" customHeight="1" x14ac:dyDescent="0.3">
      <c r="A38" s="286"/>
      <c r="B38" s="289"/>
      <c r="C38" s="290"/>
      <c r="D38" s="308"/>
      <c r="E38" s="308"/>
      <c r="F38" s="308"/>
      <c r="G38" s="308"/>
      <c r="H38" s="308"/>
      <c r="I38" s="295"/>
      <c r="J38" s="296"/>
      <c r="K38" s="298"/>
      <c r="L38" s="191"/>
      <c r="M38" s="191" t="s">
        <v>16</v>
      </c>
      <c r="N38" s="191"/>
      <c r="O38" s="298"/>
      <c r="P38" s="298"/>
      <c r="Q38" s="323"/>
      <c r="R38" s="245"/>
      <c r="S38" s="246"/>
      <c r="T38" s="246"/>
      <c r="U38" s="246"/>
      <c r="V38" s="247"/>
      <c r="W38" s="285"/>
      <c r="X38" s="285"/>
      <c r="Y38" s="19"/>
      <c r="Z38" s="286"/>
      <c r="AA38" s="289"/>
      <c r="AB38" s="290"/>
      <c r="AC38" s="308"/>
      <c r="AD38" s="308"/>
      <c r="AE38" s="308"/>
      <c r="AF38" s="308"/>
      <c r="AG38" s="308"/>
      <c r="AH38" s="311"/>
      <c r="AI38" s="312"/>
      <c r="AJ38" s="314"/>
      <c r="AK38" s="2"/>
      <c r="AL38" s="8" t="s">
        <v>16</v>
      </c>
      <c r="AM38" s="2"/>
      <c r="AN38" s="316"/>
      <c r="AO38" s="265"/>
      <c r="AP38" s="266"/>
      <c r="AQ38" s="245"/>
      <c r="AR38" s="246"/>
      <c r="AS38" s="246"/>
      <c r="AT38" s="246"/>
      <c r="AU38" s="247"/>
      <c r="AV38" s="285"/>
      <c r="AW38" s="285"/>
    </row>
    <row r="39" spans="1:49" ht="17.100000000000001" customHeight="1" x14ac:dyDescent="0.3">
      <c r="A39" s="286">
        <v>4</v>
      </c>
      <c r="B39" s="287"/>
      <c r="C39" s="288"/>
      <c r="D39" s="308"/>
      <c r="E39" s="308"/>
      <c r="F39" s="308"/>
      <c r="G39" s="308"/>
      <c r="H39" s="308"/>
      <c r="I39" s="324"/>
      <c r="J39" s="325"/>
      <c r="K39" s="317" t="s">
        <v>17</v>
      </c>
      <c r="L39" s="196"/>
      <c r="M39" s="196" t="s">
        <v>16</v>
      </c>
      <c r="N39" s="196"/>
      <c r="O39" s="317" t="s">
        <v>18</v>
      </c>
      <c r="P39" s="297"/>
      <c r="Q39" s="322"/>
      <c r="R39" s="242"/>
      <c r="S39" s="243"/>
      <c r="T39" s="243"/>
      <c r="U39" s="243"/>
      <c r="V39" s="244"/>
      <c r="W39" s="302"/>
      <c r="X39" s="302"/>
      <c r="Y39" s="19"/>
      <c r="Z39" s="286">
        <v>4</v>
      </c>
      <c r="AA39" s="287">
        <v>0.54166666666666663</v>
      </c>
      <c r="AB39" s="288"/>
      <c r="AC39" s="308"/>
      <c r="AD39" s="308"/>
      <c r="AE39" s="308"/>
      <c r="AF39" s="308"/>
      <c r="AG39" s="308"/>
      <c r="AH39" s="318"/>
      <c r="AI39" s="319"/>
      <c r="AJ39" s="320" t="s">
        <v>17</v>
      </c>
      <c r="AK39" s="200"/>
      <c r="AL39" s="9" t="s">
        <v>16</v>
      </c>
      <c r="AM39" s="200"/>
      <c r="AN39" s="321" t="s">
        <v>18</v>
      </c>
      <c r="AO39" s="300"/>
      <c r="AP39" s="264"/>
      <c r="AQ39" s="242"/>
      <c r="AR39" s="243"/>
      <c r="AS39" s="243"/>
      <c r="AT39" s="243"/>
      <c r="AU39" s="244"/>
      <c r="AV39" s="302"/>
      <c r="AW39" s="302"/>
    </row>
    <row r="40" spans="1:49" ht="17.100000000000001" customHeight="1" x14ac:dyDescent="0.3">
      <c r="A40" s="286"/>
      <c r="B40" s="289"/>
      <c r="C40" s="290"/>
      <c r="D40" s="308"/>
      <c r="E40" s="308"/>
      <c r="F40" s="308"/>
      <c r="G40" s="308"/>
      <c r="H40" s="308"/>
      <c r="I40" s="295"/>
      <c r="J40" s="296"/>
      <c r="K40" s="298"/>
      <c r="L40" s="191"/>
      <c r="M40" s="191" t="s">
        <v>16</v>
      </c>
      <c r="N40" s="191"/>
      <c r="O40" s="298"/>
      <c r="P40" s="298"/>
      <c r="Q40" s="323"/>
      <c r="R40" s="245"/>
      <c r="S40" s="246"/>
      <c r="T40" s="246"/>
      <c r="U40" s="246"/>
      <c r="V40" s="247"/>
      <c r="W40" s="285"/>
      <c r="X40" s="285"/>
      <c r="Y40" s="19"/>
      <c r="Z40" s="286"/>
      <c r="AA40" s="289"/>
      <c r="AB40" s="290"/>
      <c r="AC40" s="308"/>
      <c r="AD40" s="308"/>
      <c r="AE40" s="308"/>
      <c r="AF40" s="308"/>
      <c r="AG40" s="308"/>
      <c r="AH40" s="311"/>
      <c r="AI40" s="312"/>
      <c r="AJ40" s="314"/>
      <c r="AK40" s="2"/>
      <c r="AL40" s="8" t="s">
        <v>16</v>
      </c>
      <c r="AM40" s="2"/>
      <c r="AN40" s="316"/>
      <c r="AO40" s="265"/>
      <c r="AP40" s="266"/>
      <c r="AQ40" s="245"/>
      <c r="AR40" s="246"/>
      <c r="AS40" s="246"/>
      <c r="AT40" s="246"/>
      <c r="AU40" s="247"/>
      <c r="AV40" s="285"/>
      <c r="AW40" s="285"/>
    </row>
    <row r="41" spans="1:49" ht="17.100000000000001" customHeight="1" x14ac:dyDescent="0.3">
      <c r="A41" s="286">
        <v>5</v>
      </c>
      <c r="B41" s="287"/>
      <c r="C41" s="288"/>
      <c r="D41" s="308"/>
      <c r="E41" s="308"/>
      <c r="F41" s="308"/>
      <c r="G41" s="308"/>
      <c r="H41" s="308"/>
      <c r="I41" s="293"/>
      <c r="J41" s="294"/>
      <c r="K41" s="297"/>
      <c r="L41" s="190"/>
      <c r="M41" s="190"/>
      <c r="N41" s="190"/>
      <c r="O41" s="297"/>
      <c r="P41" s="297"/>
      <c r="Q41" s="322"/>
      <c r="R41" s="242"/>
      <c r="S41" s="243"/>
      <c r="T41" s="243"/>
      <c r="U41" s="243"/>
      <c r="V41" s="244"/>
      <c r="W41" s="302"/>
      <c r="X41" s="302"/>
      <c r="Y41" s="19"/>
      <c r="Z41" s="286"/>
      <c r="AA41" s="287"/>
      <c r="AB41" s="288"/>
      <c r="AC41" s="308"/>
      <c r="AD41" s="308"/>
      <c r="AE41" s="308"/>
      <c r="AF41" s="308"/>
      <c r="AG41" s="308"/>
      <c r="AH41" s="309"/>
      <c r="AI41" s="310"/>
      <c r="AJ41" s="313" t="s">
        <v>17</v>
      </c>
      <c r="AK41" s="1"/>
      <c r="AL41" s="7" t="s">
        <v>16</v>
      </c>
      <c r="AM41" s="1"/>
      <c r="AN41" s="315" t="s">
        <v>18</v>
      </c>
      <c r="AO41" s="300"/>
      <c r="AP41" s="264"/>
      <c r="AQ41" s="242"/>
      <c r="AR41" s="243"/>
      <c r="AS41" s="243"/>
      <c r="AT41" s="243"/>
      <c r="AU41" s="244"/>
      <c r="AV41" s="302"/>
      <c r="AW41" s="302"/>
    </row>
    <row r="42" spans="1:49" ht="17.100000000000001" customHeight="1" x14ac:dyDescent="0.3">
      <c r="A42" s="286"/>
      <c r="B42" s="289"/>
      <c r="C42" s="290"/>
      <c r="D42" s="308"/>
      <c r="E42" s="308"/>
      <c r="F42" s="308"/>
      <c r="G42" s="308"/>
      <c r="H42" s="308"/>
      <c r="I42" s="295"/>
      <c r="J42" s="296"/>
      <c r="K42" s="298"/>
      <c r="L42" s="191"/>
      <c r="M42" s="191"/>
      <c r="N42" s="191"/>
      <c r="O42" s="298"/>
      <c r="P42" s="298"/>
      <c r="Q42" s="323"/>
      <c r="R42" s="245"/>
      <c r="S42" s="246"/>
      <c r="T42" s="246"/>
      <c r="U42" s="246"/>
      <c r="V42" s="247"/>
      <c r="W42" s="285"/>
      <c r="X42" s="285"/>
      <c r="Y42" s="19"/>
      <c r="Z42" s="286"/>
      <c r="AA42" s="289"/>
      <c r="AB42" s="290"/>
      <c r="AC42" s="308"/>
      <c r="AD42" s="308"/>
      <c r="AE42" s="308"/>
      <c r="AF42" s="308"/>
      <c r="AG42" s="308"/>
      <c r="AH42" s="311"/>
      <c r="AI42" s="312"/>
      <c r="AJ42" s="314"/>
      <c r="AK42" s="2"/>
      <c r="AL42" s="8" t="s">
        <v>16</v>
      </c>
      <c r="AM42" s="2"/>
      <c r="AN42" s="316"/>
      <c r="AO42" s="265"/>
      <c r="AP42" s="266"/>
      <c r="AQ42" s="245"/>
      <c r="AR42" s="246"/>
      <c r="AS42" s="246"/>
      <c r="AT42" s="246"/>
      <c r="AU42" s="247"/>
      <c r="AV42" s="285"/>
      <c r="AW42" s="285"/>
    </row>
    <row r="44" spans="1:49" ht="14.25" x14ac:dyDescent="0.25">
      <c r="B44" s="195"/>
      <c r="C44" s="28"/>
      <c r="D44" s="16"/>
      <c r="E44" s="16"/>
      <c r="F44" s="16"/>
      <c r="G44" s="16"/>
      <c r="H44" s="16"/>
      <c r="I44" s="193"/>
      <c r="J44" s="193"/>
      <c r="K44" s="194"/>
      <c r="L44" s="200"/>
      <c r="M44" s="9"/>
      <c r="N44" s="200"/>
      <c r="O44" s="195"/>
      <c r="P44" s="50"/>
      <c r="Q44" s="19"/>
      <c r="R44" s="19"/>
      <c r="S44" s="19"/>
      <c r="T44" s="19"/>
      <c r="U44" s="19"/>
      <c r="V44" s="19"/>
      <c r="W44" s="19"/>
      <c r="AA44" s="195"/>
      <c r="AB44" s="28"/>
      <c r="AC44" s="16"/>
      <c r="AD44" s="16"/>
      <c r="AE44" s="16"/>
      <c r="AF44" s="16"/>
      <c r="AG44" s="16"/>
      <c r="AH44" s="193"/>
      <c r="AI44" s="193"/>
      <c r="AJ44" s="194"/>
      <c r="AK44" s="200"/>
      <c r="AL44" s="9"/>
      <c r="AM44" s="200"/>
      <c r="AN44" s="195"/>
      <c r="AO44" s="50"/>
      <c r="AP44" s="19"/>
      <c r="AQ44" s="19"/>
      <c r="AR44" s="19"/>
      <c r="AS44" s="19"/>
      <c r="AT44" s="19"/>
      <c r="AU44" s="19"/>
      <c r="AV44" s="19"/>
    </row>
    <row r="45" spans="1:49" ht="14.25" x14ac:dyDescent="0.25">
      <c r="B45" s="195"/>
      <c r="C45" s="14"/>
      <c r="D45" s="11"/>
      <c r="E45" s="11"/>
      <c r="F45" s="11"/>
      <c r="G45" s="11"/>
      <c r="H45" s="11"/>
      <c r="K45" s="14"/>
      <c r="M45" s="15"/>
      <c r="O45" s="14"/>
      <c r="P45" s="11"/>
      <c r="Q45" s="11"/>
      <c r="R45" s="11"/>
      <c r="S45" s="11"/>
      <c r="T45" s="11"/>
      <c r="U45" s="11"/>
      <c r="V45" s="21"/>
      <c r="W45" s="21"/>
      <c r="AA45" s="195"/>
      <c r="AB45" s="14"/>
      <c r="AC45" s="11"/>
      <c r="AD45" s="11"/>
      <c r="AE45" s="11"/>
      <c r="AF45" s="11"/>
      <c r="AG45" s="11"/>
      <c r="AJ45" s="14"/>
      <c r="AL45" s="15"/>
      <c r="AN45" s="14"/>
      <c r="AO45" s="11"/>
      <c r="AP45" s="11"/>
      <c r="AQ45" s="11"/>
      <c r="AR45" s="11"/>
      <c r="AS45" s="11"/>
      <c r="AT45" s="11"/>
      <c r="AU45" s="21"/>
      <c r="AV45" s="21"/>
    </row>
    <row r="46" spans="1:49" ht="13.5" customHeight="1" x14ac:dyDescent="0.25">
      <c r="B46" s="195"/>
      <c r="C46" s="20"/>
      <c r="D46" s="10"/>
      <c r="E46" s="11"/>
      <c r="F46" s="11"/>
      <c r="G46" s="11"/>
      <c r="H46" s="11"/>
      <c r="I46" s="12"/>
      <c r="K46" s="14"/>
      <c r="M46" s="15"/>
      <c r="O46" s="14"/>
      <c r="P46" s="11"/>
      <c r="Q46" s="11"/>
      <c r="R46" s="11"/>
      <c r="S46" s="11"/>
      <c r="T46" s="11"/>
      <c r="U46" s="11"/>
      <c r="V46" s="11"/>
      <c r="W46" s="11"/>
      <c r="AA46" s="195"/>
      <c r="AB46" s="20"/>
      <c r="AC46" s="10"/>
      <c r="AD46" s="11"/>
      <c r="AE46" s="11"/>
      <c r="AF46" s="11"/>
      <c r="AG46" s="11"/>
      <c r="AH46" s="12"/>
      <c r="AJ46" s="14"/>
      <c r="AL46" s="15"/>
      <c r="AN46" s="14"/>
      <c r="AO46" s="11"/>
      <c r="AP46" s="11"/>
      <c r="AQ46" s="11"/>
      <c r="AR46" s="11"/>
      <c r="AS46" s="11"/>
      <c r="AT46" s="11"/>
      <c r="AU46" s="11"/>
      <c r="AV46" s="11"/>
    </row>
    <row r="47" spans="1:49" ht="14.25" x14ac:dyDescent="0.25">
      <c r="B47" s="195"/>
      <c r="C47" s="29"/>
      <c r="D47" s="30"/>
      <c r="E47" s="21"/>
      <c r="F47" s="21"/>
      <c r="G47" s="21"/>
      <c r="H47" s="21"/>
      <c r="I47" s="31"/>
      <c r="J47" s="22"/>
      <c r="K47" s="23"/>
      <c r="M47" s="15"/>
      <c r="O47" s="14"/>
      <c r="P47" s="21"/>
      <c r="Q47" s="21"/>
      <c r="R47" s="21"/>
      <c r="S47" s="21"/>
      <c r="T47" s="21"/>
      <c r="U47" s="21"/>
      <c r="V47" s="21"/>
      <c r="W47" s="21"/>
      <c r="AA47" s="195"/>
      <c r="AB47" s="29"/>
      <c r="AC47" s="30"/>
      <c r="AD47" s="21"/>
      <c r="AE47" s="21"/>
      <c r="AF47" s="21"/>
      <c r="AG47" s="21"/>
      <c r="AH47" s="31"/>
      <c r="AI47" s="22"/>
      <c r="AJ47" s="23"/>
      <c r="AL47" s="15"/>
      <c r="AN47" s="14"/>
      <c r="AO47" s="21"/>
      <c r="AP47" s="21"/>
      <c r="AQ47" s="21"/>
      <c r="AR47" s="21"/>
      <c r="AS47" s="21"/>
      <c r="AT47" s="21"/>
      <c r="AU47" s="21"/>
      <c r="AV47" s="21"/>
    </row>
    <row r="48" spans="1:49" ht="14.25" x14ac:dyDescent="0.25">
      <c r="B48" s="195"/>
      <c r="C48" s="24"/>
      <c r="D48" s="21"/>
      <c r="E48" s="21"/>
      <c r="F48" s="21"/>
      <c r="G48" s="21"/>
      <c r="H48" s="21"/>
      <c r="I48" s="22"/>
      <c r="J48" s="22"/>
      <c r="K48" s="23"/>
      <c r="M48" s="15"/>
      <c r="O48" s="14"/>
      <c r="P48" s="21"/>
      <c r="Q48" s="21"/>
      <c r="R48" s="21"/>
      <c r="S48" s="21"/>
      <c r="T48" s="21"/>
      <c r="U48" s="21"/>
      <c r="V48" s="21"/>
      <c r="W48" s="21"/>
      <c r="AA48" s="195"/>
      <c r="AB48" s="24"/>
      <c r="AC48" s="21"/>
      <c r="AD48" s="21"/>
      <c r="AE48" s="21"/>
      <c r="AF48" s="21"/>
      <c r="AG48" s="21"/>
      <c r="AH48" s="22"/>
      <c r="AI48" s="22"/>
      <c r="AJ48" s="23"/>
      <c r="AL48" s="15"/>
      <c r="AN48" s="14"/>
      <c r="AO48" s="21"/>
      <c r="AP48" s="21"/>
      <c r="AQ48" s="21"/>
      <c r="AR48" s="21"/>
      <c r="AS48" s="21"/>
      <c r="AT48" s="21"/>
      <c r="AU48" s="21"/>
      <c r="AV48" s="21"/>
    </row>
    <row r="49" spans="2:48" ht="14.25" x14ac:dyDescent="0.25">
      <c r="B49" s="195"/>
      <c r="C49" s="29"/>
      <c r="D49" s="30"/>
      <c r="E49" s="21"/>
      <c r="F49" s="21"/>
      <c r="G49" s="21"/>
      <c r="H49" s="21"/>
      <c r="I49" s="31"/>
      <c r="J49" s="22"/>
      <c r="K49" s="23"/>
      <c r="M49" s="15"/>
      <c r="O49" s="14"/>
      <c r="P49" s="21"/>
      <c r="Q49" s="21"/>
      <c r="R49" s="21"/>
      <c r="S49" s="21"/>
      <c r="T49" s="21"/>
      <c r="U49" s="21"/>
      <c r="V49" s="21"/>
      <c r="W49" s="21"/>
      <c r="AA49" s="195"/>
      <c r="AB49" s="29"/>
      <c r="AC49" s="30"/>
      <c r="AD49" s="21"/>
      <c r="AE49" s="21"/>
      <c r="AF49" s="21"/>
      <c r="AG49" s="21"/>
      <c r="AH49" s="31"/>
      <c r="AI49" s="22"/>
      <c r="AJ49" s="23"/>
      <c r="AL49" s="15"/>
      <c r="AN49" s="14"/>
      <c r="AO49" s="21"/>
      <c r="AP49" s="21"/>
      <c r="AQ49" s="21"/>
      <c r="AR49" s="21"/>
      <c r="AS49" s="21"/>
      <c r="AT49" s="21"/>
      <c r="AU49" s="21"/>
      <c r="AV49" s="21"/>
    </row>
    <row r="50" spans="2:48" ht="14.25" x14ac:dyDescent="0.25">
      <c r="B50" s="195"/>
      <c r="C50" s="24"/>
      <c r="D50" s="21"/>
      <c r="E50" s="21"/>
      <c r="F50" s="21"/>
      <c r="G50" s="21"/>
      <c r="H50" s="21"/>
      <c r="I50" s="22"/>
      <c r="J50" s="22"/>
      <c r="K50" s="23"/>
      <c r="M50" s="15"/>
      <c r="O50" s="14"/>
      <c r="P50" s="21"/>
      <c r="Q50" s="21"/>
      <c r="R50" s="21"/>
      <c r="S50" s="21"/>
      <c r="T50" s="21"/>
      <c r="U50" s="21"/>
      <c r="V50" s="21"/>
      <c r="W50" s="21"/>
      <c r="AA50" s="195"/>
      <c r="AB50" s="24"/>
      <c r="AC50" s="21"/>
      <c r="AD50" s="21"/>
      <c r="AE50" s="21"/>
      <c r="AF50" s="21"/>
      <c r="AG50" s="21"/>
      <c r="AH50" s="22"/>
      <c r="AI50" s="22"/>
      <c r="AJ50" s="23"/>
      <c r="AL50" s="15"/>
      <c r="AN50" s="14"/>
      <c r="AO50" s="21"/>
      <c r="AP50" s="21"/>
      <c r="AQ50" s="21"/>
      <c r="AR50" s="21"/>
      <c r="AS50" s="21"/>
      <c r="AT50" s="21"/>
      <c r="AU50" s="21"/>
      <c r="AV50" s="21"/>
    </row>
  </sheetData>
  <mergeCells count="361">
    <mergeCell ref="A1:B1"/>
    <mergeCell ref="C1:E1"/>
    <mergeCell ref="Z1:AA1"/>
    <mergeCell ref="AB1:AD1"/>
    <mergeCell ref="B2:C3"/>
    <mergeCell ref="D2:F3"/>
    <mergeCell ref="G2:I3"/>
    <mergeCell ref="J2:L3"/>
    <mergeCell ref="M2:O3"/>
    <mergeCell ref="P2:R3"/>
    <mergeCell ref="AI2:AK3"/>
    <mergeCell ref="AL2:AN3"/>
    <mergeCell ref="AO2:AQ3"/>
    <mergeCell ref="AR2:AS3"/>
    <mergeCell ref="AT2:AU3"/>
    <mergeCell ref="AW2:AW3"/>
    <mergeCell ref="S2:T3"/>
    <mergeCell ref="U2:V3"/>
    <mergeCell ref="X2:X3"/>
    <mergeCell ref="AA2:AB3"/>
    <mergeCell ref="AC2:AE3"/>
    <mergeCell ref="AF2:AH3"/>
    <mergeCell ref="X6:X7"/>
    <mergeCell ref="Y6:Y7"/>
    <mergeCell ref="AO4:AQ5"/>
    <mergeCell ref="AR4:AS5"/>
    <mergeCell ref="AT4:AU5"/>
    <mergeCell ref="AV4:AV5"/>
    <mergeCell ref="AW4:AW5"/>
    <mergeCell ref="G5:I5"/>
    <mergeCell ref="J5:L5"/>
    <mergeCell ref="M5:O5"/>
    <mergeCell ref="AF5:AH5"/>
    <mergeCell ref="AI5:AK5"/>
    <mergeCell ref="W4:W5"/>
    <mergeCell ref="X4:X5"/>
    <mergeCell ref="Y4:Y5"/>
    <mergeCell ref="Z4:Z5"/>
    <mergeCell ref="AA4:AB5"/>
    <mergeCell ref="AC4:AE5"/>
    <mergeCell ref="P4:R5"/>
    <mergeCell ref="S4:T5"/>
    <mergeCell ref="U4:V5"/>
    <mergeCell ref="AL5:AN5"/>
    <mergeCell ref="A4:A5"/>
    <mergeCell ref="B4:C5"/>
    <mergeCell ref="D4:F5"/>
    <mergeCell ref="AV6:AV7"/>
    <mergeCell ref="AW6:AW7"/>
    <mergeCell ref="D7:F7"/>
    <mergeCell ref="J7:L7"/>
    <mergeCell ref="M7:O7"/>
    <mergeCell ref="AC7:AE7"/>
    <mergeCell ref="AI7:AK7"/>
    <mergeCell ref="AL7:AN7"/>
    <mergeCell ref="Z6:Z7"/>
    <mergeCell ref="AA6:AB7"/>
    <mergeCell ref="AF6:AH7"/>
    <mergeCell ref="AO6:AQ7"/>
    <mergeCell ref="AR6:AS7"/>
    <mergeCell ref="AT6:AU7"/>
    <mergeCell ref="A6:A7"/>
    <mergeCell ref="B6:C7"/>
    <mergeCell ref="G6:I7"/>
    <mergeCell ref="P6:R7"/>
    <mergeCell ref="S6:T7"/>
    <mergeCell ref="U6:V7"/>
    <mergeCell ref="W6:W7"/>
    <mergeCell ref="AO8:AQ9"/>
    <mergeCell ref="AR8:AS9"/>
    <mergeCell ref="AT8:AU9"/>
    <mergeCell ref="AV8:AV9"/>
    <mergeCell ref="AW8:AW9"/>
    <mergeCell ref="D9:F9"/>
    <mergeCell ref="G9:I9"/>
    <mergeCell ref="M9:O9"/>
    <mergeCell ref="AC9:AE9"/>
    <mergeCell ref="AF9:AH9"/>
    <mergeCell ref="W8:W9"/>
    <mergeCell ref="X8:X9"/>
    <mergeCell ref="Y8:Y9"/>
    <mergeCell ref="Z8:Z9"/>
    <mergeCell ref="AA8:AB9"/>
    <mergeCell ref="AI8:AK9"/>
    <mergeCell ref="J8:L9"/>
    <mergeCell ref="P8:R9"/>
    <mergeCell ref="S8:T9"/>
    <mergeCell ref="U8:V9"/>
    <mergeCell ref="AL9:AN9"/>
    <mergeCell ref="A8:A9"/>
    <mergeCell ref="B8:C9"/>
    <mergeCell ref="AW10:AW11"/>
    <mergeCell ref="D11:F11"/>
    <mergeCell ref="G11:I11"/>
    <mergeCell ref="J11:L11"/>
    <mergeCell ref="AC11:AE11"/>
    <mergeCell ref="AF11:AH11"/>
    <mergeCell ref="AI11:AK11"/>
    <mergeCell ref="Z10:Z11"/>
    <mergeCell ref="AA10:AB11"/>
    <mergeCell ref="AL10:AN11"/>
    <mergeCell ref="AO10:AQ11"/>
    <mergeCell ref="AR10:AS11"/>
    <mergeCell ref="AT10:AU11"/>
    <mergeCell ref="A10:A11"/>
    <mergeCell ref="B10:C11"/>
    <mergeCell ref="M10:O11"/>
    <mergeCell ref="P10:R11"/>
    <mergeCell ref="S10:T11"/>
    <mergeCell ref="U10:V11"/>
    <mergeCell ref="W10:W11"/>
    <mergeCell ref="X10:X11"/>
    <mergeCell ref="Y10:Y11"/>
    <mergeCell ref="B13:U13"/>
    <mergeCell ref="B14:C14"/>
    <mergeCell ref="D14:E14"/>
    <mergeCell ref="F14:I14"/>
    <mergeCell ref="J14:K14"/>
    <mergeCell ref="L14:O14"/>
    <mergeCell ref="P14:Q14"/>
    <mergeCell ref="R14:U14"/>
    <mergeCell ref="AV10:AV11"/>
    <mergeCell ref="R15:U15"/>
    <mergeCell ref="A17:A18"/>
    <mergeCell ref="B17:C18"/>
    <mergeCell ref="D17:E18"/>
    <mergeCell ref="F17:H18"/>
    <mergeCell ref="J17:M18"/>
    <mergeCell ref="N17:V18"/>
    <mergeCell ref="B15:C15"/>
    <mergeCell ref="D15:E15"/>
    <mergeCell ref="F15:I15"/>
    <mergeCell ref="J15:K15"/>
    <mergeCell ref="L15:O15"/>
    <mergeCell ref="P15:Q15"/>
    <mergeCell ref="AI17:AL18"/>
    <mergeCell ref="AM17:AU18"/>
    <mergeCell ref="AV17:AV18"/>
    <mergeCell ref="AW17:AW18"/>
    <mergeCell ref="A19:A20"/>
    <mergeCell ref="B19:C20"/>
    <mergeCell ref="D19:H20"/>
    <mergeCell ref="I19:J20"/>
    <mergeCell ref="K19:K20"/>
    <mergeCell ref="O19:O20"/>
    <mergeCell ref="W17:W18"/>
    <mergeCell ref="X17:X18"/>
    <mergeCell ref="Z17:Z18"/>
    <mergeCell ref="AA17:AB18"/>
    <mergeCell ref="AC17:AD18"/>
    <mergeCell ref="AE17:AG18"/>
    <mergeCell ref="AV19:AV20"/>
    <mergeCell ref="AW19:AW20"/>
    <mergeCell ref="AH19:AI20"/>
    <mergeCell ref="AJ19:AJ20"/>
    <mergeCell ref="AN19:AN20"/>
    <mergeCell ref="AO19:AP20"/>
    <mergeCell ref="AQ19:AU20"/>
    <mergeCell ref="A21:A22"/>
    <mergeCell ref="B21:C22"/>
    <mergeCell ref="D21:H22"/>
    <mergeCell ref="I21:J22"/>
    <mergeCell ref="K21:K22"/>
    <mergeCell ref="O21:O22"/>
    <mergeCell ref="P21:Q22"/>
    <mergeCell ref="R21:V22"/>
    <mergeCell ref="AC19:AG20"/>
    <mergeCell ref="P19:Q20"/>
    <mergeCell ref="R19:V20"/>
    <mergeCell ref="W19:W20"/>
    <mergeCell ref="X19:X20"/>
    <mergeCell ref="Z19:Z20"/>
    <mergeCell ref="AA19:AB20"/>
    <mergeCell ref="AJ21:AJ22"/>
    <mergeCell ref="AN21:AN22"/>
    <mergeCell ref="AO21:AP22"/>
    <mergeCell ref="AQ21:AU22"/>
    <mergeCell ref="AV21:AV22"/>
    <mergeCell ref="AW21:AW22"/>
    <mergeCell ref="W21:W22"/>
    <mergeCell ref="X21:X22"/>
    <mergeCell ref="Z21:Z22"/>
    <mergeCell ref="AA21:AB22"/>
    <mergeCell ref="AC21:AG22"/>
    <mergeCell ref="AH21:AI22"/>
    <mergeCell ref="A25:A26"/>
    <mergeCell ref="B25:C26"/>
    <mergeCell ref="D25:H26"/>
    <mergeCell ref="I25:J26"/>
    <mergeCell ref="K25:K26"/>
    <mergeCell ref="O25:O26"/>
    <mergeCell ref="P25:Q26"/>
    <mergeCell ref="R25:V26"/>
    <mergeCell ref="AC23:AG24"/>
    <mergeCell ref="P23:Q24"/>
    <mergeCell ref="R23:V24"/>
    <mergeCell ref="W23:W24"/>
    <mergeCell ref="X23:X24"/>
    <mergeCell ref="Z23:Z24"/>
    <mergeCell ref="AA23:AB24"/>
    <mergeCell ref="A23:A24"/>
    <mergeCell ref="B23:C24"/>
    <mergeCell ref="D23:H24"/>
    <mergeCell ref="I23:J24"/>
    <mergeCell ref="K23:K24"/>
    <mergeCell ref="O23:O24"/>
    <mergeCell ref="AW25:AW26"/>
    <mergeCell ref="W25:W26"/>
    <mergeCell ref="X25:X26"/>
    <mergeCell ref="Z25:Z26"/>
    <mergeCell ref="AA25:AB26"/>
    <mergeCell ref="AC25:AG26"/>
    <mergeCell ref="AH25:AI26"/>
    <mergeCell ref="AV23:AV24"/>
    <mergeCell ref="AW23:AW24"/>
    <mergeCell ref="AH23:AI24"/>
    <mergeCell ref="AJ23:AJ24"/>
    <mergeCell ref="AN23:AN24"/>
    <mergeCell ref="AO23:AP24"/>
    <mergeCell ref="AQ23:AU24"/>
    <mergeCell ref="D27:H28"/>
    <mergeCell ref="I27:J28"/>
    <mergeCell ref="K27:K28"/>
    <mergeCell ref="O27:O28"/>
    <mergeCell ref="AJ25:AJ26"/>
    <mergeCell ref="AN25:AN26"/>
    <mergeCell ref="AO25:AP26"/>
    <mergeCell ref="AQ25:AU26"/>
    <mergeCell ref="AV25:AV26"/>
    <mergeCell ref="AV27:AV28"/>
    <mergeCell ref="AW27:AW28"/>
    <mergeCell ref="A31:A32"/>
    <mergeCell ref="B31:C32"/>
    <mergeCell ref="D31:E32"/>
    <mergeCell ref="F31:H32"/>
    <mergeCell ref="J31:M32"/>
    <mergeCell ref="N31:V32"/>
    <mergeCell ref="W31:W32"/>
    <mergeCell ref="X31:X32"/>
    <mergeCell ref="AC27:AG28"/>
    <mergeCell ref="AH27:AI28"/>
    <mergeCell ref="AJ27:AJ28"/>
    <mergeCell ref="AN27:AN28"/>
    <mergeCell ref="AO27:AP28"/>
    <mergeCell ref="AQ27:AU28"/>
    <mergeCell ref="P27:Q28"/>
    <mergeCell ref="R27:V28"/>
    <mergeCell ref="W27:W28"/>
    <mergeCell ref="X27:X28"/>
    <mergeCell ref="Z27:Z28"/>
    <mergeCell ref="AA27:AB28"/>
    <mergeCell ref="A27:A28"/>
    <mergeCell ref="B27:C28"/>
    <mergeCell ref="AV31:AV32"/>
    <mergeCell ref="AW31:AW32"/>
    <mergeCell ref="A33:A34"/>
    <mergeCell ref="B33:C34"/>
    <mergeCell ref="D33:H34"/>
    <mergeCell ref="I33:J34"/>
    <mergeCell ref="K33:K34"/>
    <mergeCell ref="O33:O34"/>
    <mergeCell ref="P33:Q34"/>
    <mergeCell ref="R33:V34"/>
    <mergeCell ref="Z31:Z32"/>
    <mergeCell ref="AA31:AB32"/>
    <mergeCell ref="AC31:AD32"/>
    <mergeCell ref="AE31:AG32"/>
    <mergeCell ref="AI31:AL32"/>
    <mergeCell ref="AM31:AU32"/>
    <mergeCell ref="AJ33:AJ34"/>
    <mergeCell ref="AN33:AN34"/>
    <mergeCell ref="AO33:AP34"/>
    <mergeCell ref="AQ33:AU34"/>
    <mergeCell ref="AV33:AV34"/>
    <mergeCell ref="AW33:AW34"/>
    <mergeCell ref="W33:W34"/>
    <mergeCell ref="X33:X34"/>
    <mergeCell ref="Z33:Z34"/>
    <mergeCell ref="AA33:AB34"/>
    <mergeCell ref="AC33:AG34"/>
    <mergeCell ref="AH33:AI34"/>
    <mergeCell ref="A37:A38"/>
    <mergeCell ref="B37:C38"/>
    <mergeCell ref="D37:H38"/>
    <mergeCell ref="I37:J38"/>
    <mergeCell ref="K37:K38"/>
    <mergeCell ref="O37:O38"/>
    <mergeCell ref="P37:Q38"/>
    <mergeCell ref="R37:V38"/>
    <mergeCell ref="AC35:AG36"/>
    <mergeCell ref="P35:Q36"/>
    <mergeCell ref="R35:V36"/>
    <mergeCell ref="W35:W36"/>
    <mergeCell ref="X35:X36"/>
    <mergeCell ref="Z35:Z36"/>
    <mergeCell ref="AA35:AB36"/>
    <mergeCell ref="A35:A36"/>
    <mergeCell ref="B35:C36"/>
    <mergeCell ref="D35:H36"/>
    <mergeCell ref="I35:J36"/>
    <mergeCell ref="K35:K36"/>
    <mergeCell ref="O35:O36"/>
    <mergeCell ref="AW37:AW38"/>
    <mergeCell ref="W37:W38"/>
    <mergeCell ref="X37:X38"/>
    <mergeCell ref="Z37:Z38"/>
    <mergeCell ref="AA37:AB38"/>
    <mergeCell ref="AC37:AG38"/>
    <mergeCell ref="AH37:AI38"/>
    <mergeCell ref="AV35:AV36"/>
    <mergeCell ref="AW35:AW36"/>
    <mergeCell ref="AH35:AI36"/>
    <mergeCell ref="AJ35:AJ36"/>
    <mergeCell ref="AN35:AN36"/>
    <mergeCell ref="AO35:AP36"/>
    <mergeCell ref="AQ35:AU36"/>
    <mergeCell ref="D39:H40"/>
    <mergeCell ref="I39:J40"/>
    <mergeCell ref="K39:K40"/>
    <mergeCell ref="O39:O40"/>
    <mergeCell ref="AJ37:AJ38"/>
    <mergeCell ref="AN37:AN38"/>
    <mergeCell ref="AO37:AP38"/>
    <mergeCell ref="AQ37:AU38"/>
    <mergeCell ref="AV37:AV38"/>
    <mergeCell ref="AV39:AV40"/>
    <mergeCell ref="AW39:AW40"/>
    <mergeCell ref="A41:A42"/>
    <mergeCell ref="B41:C42"/>
    <mergeCell ref="D41:H42"/>
    <mergeCell ref="I41:J42"/>
    <mergeCell ref="K41:K42"/>
    <mergeCell ref="O41:O42"/>
    <mergeCell ref="P41:Q42"/>
    <mergeCell ref="R41:V42"/>
    <mergeCell ref="AC39:AG40"/>
    <mergeCell ref="AH39:AI40"/>
    <mergeCell ref="AJ39:AJ40"/>
    <mergeCell ref="AN39:AN40"/>
    <mergeCell ref="AO39:AP40"/>
    <mergeCell ref="AQ39:AU40"/>
    <mergeCell ref="P39:Q40"/>
    <mergeCell ref="R39:V40"/>
    <mergeCell ref="W39:W40"/>
    <mergeCell ref="X39:X40"/>
    <mergeCell ref="Z39:Z40"/>
    <mergeCell ref="AA39:AB40"/>
    <mergeCell ref="A39:A40"/>
    <mergeCell ref="B39:C40"/>
    <mergeCell ref="AJ41:AJ42"/>
    <mergeCell ref="AN41:AN42"/>
    <mergeCell ref="AO41:AP42"/>
    <mergeCell ref="AQ41:AU42"/>
    <mergeCell ref="AV41:AV42"/>
    <mergeCell ref="AW41:AW42"/>
    <mergeCell ref="W41:W42"/>
    <mergeCell ref="X41:X42"/>
    <mergeCell ref="Z41:Z42"/>
    <mergeCell ref="AA41:AB42"/>
    <mergeCell ref="AC41:AG42"/>
    <mergeCell ref="AH41:AI42"/>
  </mergeCells>
  <phoneticPr fontId="4"/>
  <pageMargins left="0.78740157480314965" right="0.78740157480314965" top="0.98425196850393704" bottom="0.98425196850393704" header="0.51181102362204722" footer="0.51181102362204722"/>
  <pageSetup paperSize="9" scale="94" orientation="portrait" horizontalDpi="4294967293" r:id="rId1"/>
  <headerFooter alignWithMargins="0">
    <oddHeader>&amp;C&amp;"ＭＳ Ｐゴシック,太字"&amp;16 2021Nanahocup山梨県U-12サッカー大会
（第45回関東大会山梨県予選）</oddHeader>
    <oddFooter>&amp;C&amp;12試合結果・警告退場の報告は午後4時までに下記ＦＡＸ番号へご報告ください。
4種広報部ＦＡＸ055-251-7164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835F2-C12B-42B9-B816-8BEEB93C4DC0}">
  <sheetPr>
    <tabColor rgb="FF00FFFF"/>
  </sheetPr>
  <dimension ref="A1:AW50"/>
  <sheetViews>
    <sheetView view="pageLayout" topLeftCell="A21" zoomScaleNormal="100" workbookViewId="0">
      <selection activeCell="T1" sqref="T1"/>
    </sheetView>
  </sheetViews>
  <sheetFormatPr defaultColWidth="9" defaultRowHeight="12.75" x14ac:dyDescent="0.25"/>
  <cols>
    <col min="1" max="1" width="3.1328125" style="13" customWidth="1"/>
    <col min="2" max="2" width="3" style="13" customWidth="1"/>
    <col min="3" max="3" width="8.265625" style="13" customWidth="1"/>
    <col min="4" max="22" width="3" style="13" customWidth="1"/>
    <col min="23" max="24" width="7" style="13" customWidth="1"/>
    <col min="25" max="25" width="12.59765625" style="200" customWidth="1"/>
    <col min="26" max="26" width="3.1328125" style="13" customWidth="1"/>
    <col min="27" max="27" width="3" style="13" customWidth="1"/>
    <col min="28" max="28" width="8.265625" style="13" customWidth="1"/>
    <col min="29" max="47" width="2.46484375" style="13" customWidth="1"/>
    <col min="48" max="48" width="5.59765625" style="13" customWidth="1"/>
    <col min="49" max="49" width="5.265625" style="13" customWidth="1"/>
    <col min="50" max="16384" width="9" style="13"/>
  </cols>
  <sheetData>
    <row r="1" spans="1:49" ht="34.5" customHeight="1" x14ac:dyDescent="0.25">
      <c r="A1" s="236" t="s">
        <v>185</v>
      </c>
      <c r="B1" s="236"/>
      <c r="C1" s="237" t="s">
        <v>10</v>
      </c>
      <c r="D1" s="237"/>
      <c r="E1" s="237"/>
      <c r="F1" s="32"/>
      <c r="G1" s="32"/>
      <c r="H1" s="32"/>
      <c r="I1" s="32"/>
      <c r="J1" s="32"/>
      <c r="K1" s="32"/>
      <c r="L1" s="32"/>
      <c r="M1" s="32"/>
      <c r="N1" s="32"/>
      <c r="O1" s="32"/>
      <c r="P1" s="2"/>
      <c r="Q1" s="2"/>
      <c r="R1" s="2"/>
      <c r="S1" s="2"/>
      <c r="T1" s="2"/>
      <c r="U1" s="2"/>
      <c r="V1" s="2"/>
      <c r="W1" s="2"/>
      <c r="X1" s="2"/>
      <c r="Z1" s="236" t="s">
        <v>185</v>
      </c>
      <c r="AA1" s="236"/>
      <c r="AB1" s="237" t="s">
        <v>10</v>
      </c>
      <c r="AC1" s="237"/>
      <c r="AD1" s="237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2"/>
      <c r="AP1" s="2"/>
      <c r="AQ1" s="2"/>
      <c r="AR1" s="2"/>
      <c r="AS1" s="2"/>
      <c r="AT1" s="2"/>
      <c r="AU1" s="2"/>
      <c r="AV1" s="2"/>
      <c r="AW1" s="2"/>
    </row>
    <row r="2" spans="1:49" ht="17.100000000000001" customHeight="1" x14ac:dyDescent="0.25">
      <c r="A2" s="33"/>
      <c r="B2" s="238" t="str">
        <f>A1</f>
        <v>H</v>
      </c>
      <c r="C2" s="239"/>
      <c r="D2" s="242" t="str">
        <f>B4</f>
        <v>玉諸SSS</v>
      </c>
      <c r="E2" s="243"/>
      <c r="F2" s="244"/>
      <c r="G2" s="242" t="str">
        <f>B6</f>
        <v>UFC.DREAM</v>
      </c>
      <c r="H2" s="243"/>
      <c r="I2" s="244"/>
      <c r="J2" s="242" t="str">
        <f>B8</f>
        <v>スペリオール上吉田</v>
      </c>
      <c r="K2" s="243"/>
      <c r="L2" s="244"/>
      <c r="M2" s="242" t="str">
        <f>B10</f>
        <v>新紺屋朝日SSS</v>
      </c>
      <c r="N2" s="243"/>
      <c r="O2" s="244"/>
      <c r="P2" s="248" t="s">
        <v>12</v>
      </c>
      <c r="Q2" s="248"/>
      <c r="R2" s="248"/>
      <c r="S2" s="249" t="s">
        <v>13</v>
      </c>
      <c r="T2" s="249"/>
      <c r="U2" s="249" t="s">
        <v>21</v>
      </c>
      <c r="V2" s="249"/>
      <c r="W2" s="34" t="s">
        <v>22</v>
      </c>
      <c r="X2" s="251" t="s">
        <v>11</v>
      </c>
      <c r="Y2" s="18"/>
      <c r="Z2" s="33"/>
      <c r="AA2" s="252" t="str">
        <f>Z1</f>
        <v>H</v>
      </c>
      <c r="AB2" s="239"/>
      <c r="AC2" s="242" t="str">
        <f>AA4</f>
        <v>玉諸SSS</v>
      </c>
      <c r="AD2" s="243"/>
      <c r="AE2" s="244"/>
      <c r="AF2" s="242" t="str">
        <f>AA6</f>
        <v>UFC.DREAM</v>
      </c>
      <c r="AG2" s="243"/>
      <c r="AH2" s="244"/>
      <c r="AI2" s="242" t="str">
        <f>AA8</f>
        <v>スペリオール上吉田</v>
      </c>
      <c r="AJ2" s="243"/>
      <c r="AK2" s="244"/>
      <c r="AL2" s="242" t="str">
        <f>AA10</f>
        <v>新紺屋朝日SSS</v>
      </c>
      <c r="AM2" s="243"/>
      <c r="AN2" s="244"/>
      <c r="AO2" s="248" t="s">
        <v>12</v>
      </c>
      <c r="AP2" s="248"/>
      <c r="AQ2" s="248"/>
      <c r="AR2" s="249" t="s">
        <v>13</v>
      </c>
      <c r="AS2" s="249"/>
      <c r="AT2" s="249" t="s">
        <v>21</v>
      </c>
      <c r="AU2" s="249"/>
      <c r="AV2" s="34" t="s">
        <v>22</v>
      </c>
      <c r="AW2" s="250" t="s">
        <v>11</v>
      </c>
    </row>
    <row r="3" spans="1:49" ht="17.100000000000001" customHeight="1" x14ac:dyDescent="0.25">
      <c r="A3" s="35"/>
      <c r="B3" s="240"/>
      <c r="C3" s="241"/>
      <c r="D3" s="245"/>
      <c r="E3" s="246"/>
      <c r="F3" s="247"/>
      <c r="G3" s="245"/>
      <c r="H3" s="246"/>
      <c r="I3" s="247"/>
      <c r="J3" s="245"/>
      <c r="K3" s="246"/>
      <c r="L3" s="247"/>
      <c r="M3" s="245"/>
      <c r="N3" s="246"/>
      <c r="O3" s="247"/>
      <c r="P3" s="248"/>
      <c r="Q3" s="248"/>
      <c r="R3" s="248"/>
      <c r="S3" s="249"/>
      <c r="T3" s="249"/>
      <c r="U3" s="249"/>
      <c r="V3" s="249"/>
      <c r="W3" s="36" t="s">
        <v>23</v>
      </c>
      <c r="X3" s="251"/>
      <c r="Y3" s="18"/>
      <c r="Z3" s="35"/>
      <c r="AA3" s="253"/>
      <c r="AB3" s="241"/>
      <c r="AC3" s="245"/>
      <c r="AD3" s="246"/>
      <c r="AE3" s="247"/>
      <c r="AF3" s="245"/>
      <c r="AG3" s="246"/>
      <c r="AH3" s="247"/>
      <c r="AI3" s="245"/>
      <c r="AJ3" s="246"/>
      <c r="AK3" s="247"/>
      <c r="AL3" s="245"/>
      <c r="AM3" s="246"/>
      <c r="AN3" s="247"/>
      <c r="AO3" s="248"/>
      <c r="AP3" s="248"/>
      <c r="AQ3" s="248"/>
      <c r="AR3" s="249"/>
      <c r="AS3" s="249"/>
      <c r="AT3" s="249"/>
      <c r="AU3" s="249"/>
      <c r="AV3" s="36" t="s">
        <v>23</v>
      </c>
      <c r="AW3" s="250"/>
    </row>
    <row r="4" spans="1:49" ht="17.100000000000001" customHeight="1" x14ac:dyDescent="0.25">
      <c r="A4" s="273">
        <v>1</v>
      </c>
      <c r="B4" s="263" t="s">
        <v>210</v>
      </c>
      <c r="C4" s="264"/>
      <c r="D4" s="267"/>
      <c r="E4" s="268"/>
      <c r="F4" s="269"/>
      <c r="G4" s="189" t="str">
        <f>I21</f>
        <v/>
      </c>
      <c r="H4" s="198" t="s">
        <v>16</v>
      </c>
      <c r="I4" s="198" t="str">
        <f>P21</f>
        <v/>
      </c>
      <c r="J4" s="189">
        <f>I25</f>
        <v>7</v>
      </c>
      <c r="K4" s="198" t="s">
        <v>14</v>
      </c>
      <c r="L4" s="199">
        <f>P25</f>
        <v>0</v>
      </c>
      <c r="M4" s="198">
        <f>I35</f>
        <v>18</v>
      </c>
      <c r="N4" s="198" t="s">
        <v>16</v>
      </c>
      <c r="O4" s="198">
        <f>P35</f>
        <v>0</v>
      </c>
      <c r="P4" s="249"/>
      <c r="Q4" s="249"/>
      <c r="R4" s="249"/>
      <c r="S4" s="249"/>
      <c r="T4" s="249"/>
      <c r="U4" s="249"/>
      <c r="V4" s="249"/>
      <c r="W4" s="256"/>
      <c r="X4" s="254"/>
      <c r="Y4" s="255">
        <f>10000*P4+100*W4+S4</f>
        <v>0</v>
      </c>
      <c r="Z4" s="261">
        <v>1</v>
      </c>
      <c r="AA4" s="263" t="str">
        <f>B4</f>
        <v>玉諸SSS</v>
      </c>
      <c r="AB4" s="264"/>
      <c r="AC4" s="267"/>
      <c r="AD4" s="268"/>
      <c r="AE4" s="269"/>
      <c r="AF4" s="189">
        <f>AE6</f>
        <v>0</v>
      </c>
      <c r="AG4" s="198" t="s">
        <v>16</v>
      </c>
      <c r="AH4" s="198">
        <f>AC6</f>
        <v>0</v>
      </c>
      <c r="AI4" s="189">
        <f>AE8</f>
        <v>0</v>
      </c>
      <c r="AJ4" s="198" t="s">
        <v>14</v>
      </c>
      <c r="AK4" s="199">
        <f>AC8</f>
        <v>0</v>
      </c>
      <c r="AL4" s="198">
        <f>AE10</f>
        <v>0</v>
      </c>
      <c r="AM4" s="198" t="s">
        <v>16</v>
      </c>
      <c r="AN4" s="198">
        <f>AC10</f>
        <v>0</v>
      </c>
      <c r="AO4" s="249">
        <f>(COUNTIF(AC5:AN5,"○")*3)+(COUNTIF(AC5:AN5,"△")*1)</f>
        <v>3</v>
      </c>
      <c r="AP4" s="249"/>
      <c r="AQ4" s="249"/>
      <c r="AR4" s="249">
        <f>SUM(AE4:AE11)</f>
        <v>0</v>
      </c>
      <c r="AS4" s="249"/>
      <c r="AT4" s="249">
        <f>SUM(AC4:AC11)</f>
        <v>0</v>
      </c>
      <c r="AU4" s="249"/>
      <c r="AV4" s="256">
        <f>AR4-AT4</f>
        <v>0</v>
      </c>
      <c r="AW4" s="250"/>
    </row>
    <row r="5" spans="1:49" ht="17.100000000000001" customHeight="1" x14ac:dyDescent="0.25">
      <c r="A5" s="258"/>
      <c r="B5" s="265"/>
      <c r="C5" s="266"/>
      <c r="D5" s="270"/>
      <c r="E5" s="271"/>
      <c r="F5" s="272"/>
      <c r="G5" s="258" t="str">
        <f>IF(G4="","",IF(G4-I4&gt;0,"○",IF(G4-I4=0,"△","●")))</f>
        <v/>
      </c>
      <c r="H5" s="259"/>
      <c r="I5" s="260"/>
      <c r="J5" s="258" t="str">
        <f>IF(J4="","",IF(J4-L4&gt;0,"○",IF(J4-L4=0,"△","●")))</f>
        <v>○</v>
      </c>
      <c r="K5" s="259"/>
      <c r="L5" s="260"/>
      <c r="M5" s="258" t="str">
        <f>IF(M4="","",IF(M4-O4&gt;0,"○",IF(M4-O4=0,"△","●")))</f>
        <v>○</v>
      </c>
      <c r="N5" s="259"/>
      <c r="O5" s="260"/>
      <c r="P5" s="249"/>
      <c r="Q5" s="249"/>
      <c r="R5" s="249"/>
      <c r="S5" s="249"/>
      <c r="T5" s="249"/>
      <c r="U5" s="249"/>
      <c r="V5" s="249"/>
      <c r="W5" s="257"/>
      <c r="X5" s="254"/>
      <c r="Y5" s="255"/>
      <c r="Z5" s="262"/>
      <c r="AA5" s="265"/>
      <c r="AB5" s="266"/>
      <c r="AC5" s="270"/>
      <c r="AD5" s="271"/>
      <c r="AE5" s="272"/>
      <c r="AF5" s="258" t="str">
        <f>IF(AF4="","",IF(AF4-AH4&gt;0,"○",IF(AF4-AH4=0,"△","●")))</f>
        <v>△</v>
      </c>
      <c r="AG5" s="259"/>
      <c r="AH5" s="260"/>
      <c r="AI5" s="258" t="str">
        <f>IF(AI4="","",IF(AI4-AK4&gt;0,"○",IF(AI4-AK4=0,"△","●")))</f>
        <v>△</v>
      </c>
      <c r="AJ5" s="259"/>
      <c r="AK5" s="260"/>
      <c r="AL5" s="258" t="str">
        <f>IF(AL4="","",IF(AL4-AN4&gt;0,"○",IF(AL4-AN4=0,"△","●")))</f>
        <v>△</v>
      </c>
      <c r="AM5" s="259"/>
      <c r="AN5" s="260"/>
      <c r="AO5" s="249"/>
      <c r="AP5" s="249"/>
      <c r="AQ5" s="249"/>
      <c r="AR5" s="249"/>
      <c r="AS5" s="249"/>
      <c r="AT5" s="249"/>
      <c r="AU5" s="249"/>
      <c r="AV5" s="257"/>
      <c r="AW5" s="250"/>
    </row>
    <row r="6" spans="1:49" ht="17.100000000000001" customHeight="1" x14ac:dyDescent="0.25">
      <c r="A6" s="277">
        <v>2</v>
      </c>
      <c r="B6" s="278" t="s">
        <v>211</v>
      </c>
      <c r="C6" s="279"/>
      <c r="D6" s="3" t="str">
        <f>IF(G5="","",I4)</f>
        <v/>
      </c>
      <c r="E6" s="4" t="s">
        <v>16</v>
      </c>
      <c r="F6" s="5" t="str">
        <f>IF(G5="","",G4)</f>
        <v/>
      </c>
      <c r="G6" s="267"/>
      <c r="H6" s="268"/>
      <c r="I6" s="269"/>
      <c r="J6" s="189" t="str">
        <f>I33</f>
        <v/>
      </c>
      <c r="K6" s="198" t="s">
        <v>14</v>
      </c>
      <c r="L6" s="199" t="str">
        <f>P33</f>
        <v/>
      </c>
      <c r="M6" s="198" t="str">
        <f>I23</f>
        <v/>
      </c>
      <c r="N6" s="198" t="s">
        <v>14</v>
      </c>
      <c r="O6" s="198" t="str">
        <f>P23</f>
        <v/>
      </c>
      <c r="P6" s="249"/>
      <c r="Q6" s="249"/>
      <c r="R6" s="249"/>
      <c r="S6" s="249"/>
      <c r="T6" s="249"/>
      <c r="U6" s="249"/>
      <c r="V6" s="249"/>
      <c r="W6" s="256"/>
      <c r="X6" s="254"/>
      <c r="Y6" s="255">
        <f>10000*P6+100*W6+S6</f>
        <v>0</v>
      </c>
      <c r="Z6" s="249">
        <v>2</v>
      </c>
      <c r="AA6" s="263" t="str">
        <f>B6</f>
        <v>UFC.DREAM</v>
      </c>
      <c r="AB6" s="264"/>
      <c r="AC6" s="3">
        <f>AO21</f>
        <v>0</v>
      </c>
      <c r="AD6" s="4" t="s">
        <v>16</v>
      </c>
      <c r="AE6" s="5">
        <f>AH21</f>
        <v>0</v>
      </c>
      <c r="AF6" s="267"/>
      <c r="AG6" s="268"/>
      <c r="AH6" s="269"/>
      <c r="AI6" s="189">
        <f>AH8</f>
        <v>0</v>
      </c>
      <c r="AJ6" s="198" t="s">
        <v>14</v>
      </c>
      <c r="AK6" s="199">
        <f>AF8</f>
        <v>0</v>
      </c>
      <c r="AL6" s="198">
        <f>AH10</f>
        <v>0</v>
      </c>
      <c r="AM6" s="198" t="s">
        <v>14</v>
      </c>
      <c r="AN6" s="198">
        <f>AF10</f>
        <v>0</v>
      </c>
      <c r="AO6" s="249">
        <f t="shared" ref="AO6" si="0">(COUNTIF(AC7:AN7,"○")*3)+(COUNTIF(AC7:AN7,"△")*1)</f>
        <v>3</v>
      </c>
      <c r="AP6" s="249"/>
      <c r="AQ6" s="249"/>
      <c r="AR6" s="249">
        <f>SUM(AH4:AH11)</f>
        <v>0</v>
      </c>
      <c r="AS6" s="249"/>
      <c r="AT6" s="249">
        <f>SUM(AF4:AF11)</f>
        <v>0</v>
      </c>
      <c r="AU6" s="249"/>
      <c r="AV6" s="256">
        <f t="shared" ref="AV6" si="1">AR6-AT6</f>
        <v>0</v>
      </c>
      <c r="AW6" s="250"/>
    </row>
    <row r="7" spans="1:49" ht="17.100000000000001" customHeight="1" x14ac:dyDescent="0.25">
      <c r="A7" s="277"/>
      <c r="B7" s="280"/>
      <c r="C7" s="281"/>
      <c r="D7" s="274" t="str">
        <f>IF(D6="","",IF(D6-F6&gt;0,"○",IF(D6-F6=0,"△","●")))</f>
        <v/>
      </c>
      <c r="E7" s="275"/>
      <c r="F7" s="276"/>
      <c r="G7" s="270"/>
      <c r="H7" s="271"/>
      <c r="I7" s="272"/>
      <c r="J7" s="258" t="str">
        <f>IF(J6="","",IF(J6-L6&gt;0,"○",IF(J6-L6=0,"△","●")))</f>
        <v/>
      </c>
      <c r="K7" s="259"/>
      <c r="L7" s="260"/>
      <c r="M7" s="258" t="str">
        <f>IF(M6="","",IF(M6-O6&gt;0,"○",IF(M6-O6=0,"△","●")))</f>
        <v/>
      </c>
      <c r="N7" s="259"/>
      <c r="O7" s="260"/>
      <c r="P7" s="249"/>
      <c r="Q7" s="249"/>
      <c r="R7" s="249"/>
      <c r="S7" s="249"/>
      <c r="T7" s="249"/>
      <c r="U7" s="249"/>
      <c r="V7" s="249"/>
      <c r="W7" s="257"/>
      <c r="X7" s="254"/>
      <c r="Y7" s="255"/>
      <c r="Z7" s="249"/>
      <c r="AA7" s="265"/>
      <c r="AB7" s="266"/>
      <c r="AC7" s="274" t="str">
        <f>IF(AC6="","",IF(AC6-AE6&gt;0,"○",IF(AC6-AE6=0,"△","●")))</f>
        <v>△</v>
      </c>
      <c r="AD7" s="275"/>
      <c r="AE7" s="276"/>
      <c r="AF7" s="270"/>
      <c r="AG7" s="271"/>
      <c r="AH7" s="272"/>
      <c r="AI7" s="258" t="str">
        <f>IF(AI6="","",IF(AI6-AK6&gt;0,"○",IF(AI6-AK6=0,"△","●")))</f>
        <v>△</v>
      </c>
      <c r="AJ7" s="259"/>
      <c r="AK7" s="260"/>
      <c r="AL7" s="258" t="str">
        <f>IF(AL6="","",IF(AL6-AN6&gt;0,"○",IF(AL6-AN6=0,"△","●")))</f>
        <v>△</v>
      </c>
      <c r="AM7" s="259"/>
      <c r="AN7" s="260"/>
      <c r="AO7" s="249"/>
      <c r="AP7" s="249"/>
      <c r="AQ7" s="249"/>
      <c r="AR7" s="249"/>
      <c r="AS7" s="249"/>
      <c r="AT7" s="249"/>
      <c r="AU7" s="249"/>
      <c r="AV7" s="257"/>
      <c r="AW7" s="250"/>
    </row>
    <row r="8" spans="1:49" ht="17.100000000000001" customHeight="1" x14ac:dyDescent="0.25">
      <c r="A8" s="273">
        <v>3</v>
      </c>
      <c r="B8" s="263" t="s">
        <v>212</v>
      </c>
      <c r="C8" s="264"/>
      <c r="D8" s="3">
        <f>IF(J5="","",L4)</f>
        <v>0</v>
      </c>
      <c r="E8" s="4" t="s">
        <v>16</v>
      </c>
      <c r="F8" s="5">
        <f>IF(J5="","",J4)</f>
        <v>7</v>
      </c>
      <c r="G8" s="3" t="str">
        <f>IF(J7="","",L6)</f>
        <v/>
      </c>
      <c r="H8" s="4" t="s">
        <v>16</v>
      </c>
      <c r="I8" s="5" t="str">
        <f>IF(J7="","",J6)</f>
        <v/>
      </c>
      <c r="J8" s="267"/>
      <c r="K8" s="268"/>
      <c r="L8" s="269"/>
      <c r="M8" s="189">
        <f>I19</f>
        <v>6</v>
      </c>
      <c r="N8" s="198" t="s">
        <v>14</v>
      </c>
      <c r="O8" s="199">
        <f>P19</f>
        <v>0</v>
      </c>
      <c r="P8" s="249"/>
      <c r="Q8" s="249"/>
      <c r="R8" s="249"/>
      <c r="S8" s="249"/>
      <c r="T8" s="249"/>
      <c r="U8" s="249"/>
      <c r="V8" s="249"/>
      <c r="W8" s="256"/>
      <c r="X8" s="254"/>
      <c r="Y8" s="255">
        <f>10000*P8+100*W8+S8</f>
        <v>0</v>
      </c>
      <c r="Z8" s="261">
        <v>3</v>
      </c>
      <c r="AA8" s="263" t="str">
        <f>B8</f>
        <v>スペリオール上吉田</v>
      </c>
      <c r="AB8" s="264"/>
      <c r="AC8" s="3">
        <f>AO25</f>
        <v>0</v>
      </c>
      <c r="AD8" s="4" t="s">
        <v>16</v>
      </c>
      <c r="AE8" s="5">
        <f>AH25</f>
        <v>0</v>
      </c>
      <c r="AF8" s="4">
        <f>AO33</f>
        <v>0</v>
      </c>
      <c r="AG8" s="4" t="s">
        <v>16</v>
      </c>
      <c r="AH8" s="5">
        <f>AH33</f>
        <v>0</v>
      </c>
      <c r="AI8" s="267"/>
      <c r="AJ8" s="268"/>
      <c r="AK8" s="269"/>
      <c r="AL8" s="189">
        <f>AK10</f>
        <v>0</v>
      </c>
      <c r="AM8" s="198" t="s">
        <v>14</v>
      </c>
      <c r="AN8" s="199">
        <f>AI10</f>
        <v>0</v>
      </c>
      <c r="AO8" s="249">
        <f t="shared" ref="AO8" si="2">(COUNTIF(AC9:AN9,"○")*3)+(COUNTIF(AC9:AN9,"△")*1)</f>
        <v>3</v>
      </c>
      <c r="AP8" s="249"/>
      <c r="AQ8" s="249"/>
      <c r="AR8" s="249">
        <f>SUM(AK4:AK11)</f>
        <v>0</v>
      </c>
      <c r="AS8" s="249"/>
      <c r="AT8" s="249">
        <f>SUM(AI4:AI11)</f>
        <v>0</v>
      </c>
      <c r="AU8" s="249"/>
      <c r="AV8" s="256">
        <f t="shared" ref="AV8" si="3">AR8-AT8</f>
        <v>0</v>
      </c>
      <c r="AW8" s="250"/>
    </row>
    <row r="9" spans="1:49" ht="17.100000000000001" customHeight="1" x14ac:dyDescent="0.25">
      <c r="A9" s="258"/>
      <c r="B9" s="265"/>
      <c r="C9" s="266"/>
      <c r="D9" s="274" t="str">
        <f>IF(D8="","",IF(D8-F8&gt;0,"○",IF(D8-F8=0,"△","●")))</f>
        <v>●</v>
      </c>
      <c r="E9" s="275"/>
      <c r="F9" s="276"/>
      <c r="G9" s="274" t="str">
        <f>IF(G8="","",IF(G8-I8&gt;0,"○",IF(G8-I8=0,"△","●")))</f>
        <v/>
      </c>
      <c r="H9" s="275"/>
      <c r="I9" s="276"/>
      <c r="J9" s="270"/>
      <c r="K9" s="271"/>
      <c r="L9" s="272"/>
      <c r="M9" s="258" t="str">
        <f>IF(M8="","",IF(M8-O8&gt;0,"○",IF(M8-O8=0,"△","●")))</f>
        <v>○</v>
      </c>
      <c r="N9" s="259"/>
      <c r="O9" s="260"/>
      <c r="P9" s="249"/>
      <c r="Q9" s="249"/>
      <c r="R9" s="249"/>
      <c r="S9" s="249"/>
      <c r="T9" s="249"/>
      <c r="U9" s="249"/>
      <c r="V9" s="249"/>
      <c r="W9" s="257"/>
      <c r="X9" s="254"/>
      <c r="Y9" s="255"/>
      <c r="Z9" s="262"/>
      <c r="AA9" s="265"/>
      <c r="AB9" s="266"/>
      <c r="AC9" s="274" t="str">
        <f>IF(AC8="","",IF(AC8-AE8&gt;0,"○",IF(AC8-AE8=0,"△","●")))</f>
        <v>△</v>
      </c>
      <c r="AD9" s="275"/>
      <c r="AE9" s="276"/>
      <c r="AF9" s="274" t="str">
        <f>IF(AF8="","",IF(AF8-AH8&gt;0,"○",IF(AF8-AH8=0,"△","●")))</f>
        <v>△</v>
      </c>
      <c r="AG9" s="275"/>
      <c r="AH9" s="276"/>
      <c r="AI9" s="270"/>
      <c r="AJ9" s="271"/>
      <c r="AK9" s="272"/>
      <c r="AL9" s="258" t="str">
        <f>IF(AL8="","",IF(AL8-AN8&gt;0,"○",IF(AL8-AN8=0,"△","●")))</f>
        <v>△</v>
      </c>
      <c r="AM9" s="259"/>
      <c r="AN9" s="260"/>
      <c r="AO9" s="249"/>
      <c r="AP9" s="249"/>
      <c r="AQ9" s="249"/>
      <c r="AR9" s="249"/>
      <c r="AS9" s="249"/>
      <c r="AT9" s="249"/>
      <c r="AU9" s="249"/>
      <c r="AV9" s="257"/>
      <c r="AW9" s="250"/>
    </row>
    <row r="10" spans="1:49" ht="17.100000000000001" customHeight="1" x14ac:dyDescent="0.25">
      <c r="A10" s="277">
        <v>4</v>
      </c>
      <c r="B10" s="263" t="s">
        <v>213</v>
      </c>
      <c r="C10" s="264"/>
      <c r="D10" s="3">
        <f>IF(M5="","",O4)</f>
        <v>0</v>
      </c>
      <c r="E10" s="4" t="s">
        <v>16</v>
      </c>
      <c r="F10" s="5">
        <f>IF(M5="","",M4)</f>
        <v>18</v>
      </c>
      <c r="G10" s="3" t="str">
        <f>IF(M7="","",O6)</f>
        <v/>
      </c>
      <c r="H10" s="4" t="s">
        <v>16</v>
      </c>
      <c r="I10" s="5" t="str">
        <f>IF(M7="","",M6)</f>
        <v/>
      </c>
      <c r="J10" s="3">
        <f>IF(M9="","",O8)</f>
        <v>0</v>
      </c>
      <c r="K10" s="4" t="s">
        <v>16</v>
      </c>
      <c r="L10" s="5">
        <f>IF(M9="","",M8)</f>
        <v>6</v>
      </c>
      <c r="M10" s="267"/>
      <c r="N10" s="268"/>
      <c r="O10" s="269"/>
      <c r="P10" s="249"/>
      <c r="Q10" s="249"/>
      <c r="R10" s="249"/>
      <c r="S10" s="249"/>
      <c r="T10" s="249"/>
      <c r="U10" s="249"/>
      <c r="V10" s="249"/>
      <c r="W10" s="256"/>
      <c r="X10" s="254"/>
      <c r="Y10" s="255">
        <f>10000*P10+100*W10+S10</f>
        <v>0</v>
      </c>
      <c r="Z10" s="249">
        <v>4</v>
      </c>
      <c r="AA10" s="263" t="str">
        <f>B10</f>
        <v>新紺屋朝日SSS</v>
      </c>
      <c r="AB10" s="264"/>
      <c r="AC10" s="3">
        <f>AO35</f>
        <v>0</v>
      </c>
      <c r="AD10" s="4" t="s">
        <v>14</v>
      </c>
      <c r="AE10" s="5">
        <f>AH35</f>
        <v>0</v>
      </c>
      <c r="AF10" s="4">
        <f>AO23</f>
        <v>0</v>
      </c>
      <c r="AG10" s="4" t="s">
        <v>16</v>
      </c>
      <c r="AH10" s="4">
        <f>AH23</f>
        <v>0</v>
      </c>
      <c r="AI10" s="3">
        <f>AO19</f>
        <v>0</v>
      </c>
      <c r="AJ10" s="4" t="s">
        <v>16</v>
      </c>
      <c r="AK10" s="5">
        <f>AH19</f>
        <v>0</v>
      </c>
      <c r="AL10" s="267"/>
      <c r="AM10" s="268"/>
      <c r="AN10" s="269"/>
      <c r="AO10" s="249">
        <f t="shared" ref="AO10" si="4">(COUNTIF(AC11:AN11,"○")*3)+(COUNTIF(AC11:AN11,"△")*1)</f>
        <v>3</v>
      </c>
      <c r="AP10" s="249"/>
      <c r="AQ10" s="249"/>
      <c r="AR10" s="249">
        <f>SUM(AN4:AN11)</f>
        <v>0</v>
      </c>
      <c r="AS10" s="249"/>
      <c r="AT10" s="249">
        <f>SUM(AL4:AL11)</f>
        <v>0</v>
      </c>
      <c r="AU10" s="249"/>
      <c r="AV10" s="256">
        <f t="shared" ref="AV10" si="5">AR10-AT10</f>
        <v>0</v>
      </c>
      <c r="AW10" s="250"/>
    </row>
    <row r="11" spans="1:49" ht="17.100000000000001" customHeight="1" x14ac:dyDescent="0.25">
      <c r="A11" s="277"/>
      <c r="B11" s="265"/>
      <c r="C11" s="266"/>
      <c r="D11" s="274" t="str">
        <f>IF(D10="","",IF(D10-F10&gt;0,"○",IF(D10-F10=0,"△","●")))</f>
        <v>●</v>
      </c>
      <c r="E11" s="275"/>
      <c r="F11" s="276"/>
      <c r="G11" s="274" t="str">
        <f>IF(G10="","",IF(G10-I10&gt;0,"○",IF(G10-I10=0,"△","●")))</f>
        <v/>
      </c>
      <c r="H11" s="275"/>
      <c r="I11" s="276"/>
      <c r="J11" s="274" t="str">
        <f>IF(J10="","",IF(J10-L10&gt;0,"○",IF(J10-L10=0,"△","●")))</f>
        <v>●</v>
      </c>
      <c r="K11" s="275"/>
      <c r="L11" s="276"/>
      <c r="M11" s="270"/>
      <c r="N11" s="271"/>
      <c r="O11" s="272"/>
      <c r="P11" s="249"/>
      <c r="Q11" s="249"/>
      <c r="R11" s="249"/>
      <c r="S11" s="249"/>
      <c r="T11" s="249"/>
      <c r="U11" s="249"/>
      <c r="V11" s="249"/>
      <c r="W11" s="257"/>
      <c r="X11" s="254"/>
      <c r="Y11" s="255"/>
      <c r="Z11" s="249"/>
      <c r="AA11" s="265"/>
      <c r="AB11" s="266"/>
      <c r="AC11" s="274" t="str">
        <f>IF(AC10="","",IF(AC10-AE10&gt;0,"○",IF(AC10-AE10=0,"△","●")))</f>
        <v>△</v>
      </c>
      <c r="AD11" s="275"/>
      <c r="AE11" s="276"/>
      <c r="AF11" s="274" t="str">
        <f>IF(AF10="","",IF(AF10-AH10&gt;0,"○",IF(AF10-AH10=0,"△","●")))</f>
        <v>△</v>
      </c>
      <c r="AG11" s="275"/>
      <c r="AH11" s="276"/>
      <c r="AI11" s="274" t="str">
        <f>IF(AI10="","",IF(AI10-AK10&gt;0,"○",IF(AI10-AK10=0,"△","●")))</f>
        <v>△</v>
      </c>
      <c r="AJ11" s="275"/>
      <c r="AK11" s="276"/>
      <c r="AL11" s="270"/>
      <c r="AM11" s="271"/>
      <c r="AN11" s="272"/>
      <c r="AO11" s="249"/>
      <c r="AP11" s="249"/>
      <c r="AQ11" s="249"/>
      <c r="AR11" s="249"/>
      <c r="AS11" s="249"/>
      <c r="AT11" s="249"/>
      <c r="AU11" s="249"/>
      <c r="AV11" s="257"/>
      <c r="AW11" s="250"/>
    </row>
    <row r="12" spans="1:49" ht="17.100000000000001" customHeight="1" x14ac:dyDescent="0.25">
      <c r="A12" s="28"/>
      <c r="B12" s="50"/>
      <c r="C12" s="50"/>
      <c r="D12" s="204"/>
      <c r="E12" s="204"/>
      <c r="F12" s="204"/>
      <c r="G12" s="204"/>
      <c r="H12" s="204"/>
      <c r="I12" s="204"/>
      <c r="J12" s="204"/>
      <c r="K12" s="204"/>
      <c r="L12" s="204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97"/>
      <c r="X12" s="205"/>
      <c r="Y12" s="188"/>
      <c r="Z12" s="28"/>
      <c r="AA12" s="50"/>
      <c r="AB12" s="50"/>
      <c r="AC12" s="204"/>
      <c r="AD12" s="204"/>
      <c r="AE12" s="204"/>
      <c r="AF12" s="204"/>
      <c r="AG12" s="204"/>
      <c r="AH12" s="204"/>
      <c r="AI12" s="204"/>
      <c r="AJ12" s="204"/>
      <c r="AK12" s="204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197"/>
      <c r="AW12" s="18"/>
    </row>
    <row r="13" spans="1:49" ht="17.100000000000001" customHeight="1" thickBot="1" x14ac:dyDescent="0.3">
      <c r="A13" s="28"/>
      <c r="B13" s="227" t="s">
        <v>176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8"/>
      <c r="W13" s="197"/>
      <c r="X13" s="205"/>
      <c r="Y13" s="188"/>
      <c r="Z13" s="28"/>
      <c r="AA13" s="50"/>
      <c r="AB13" s="50"/>
      <c r="AC13" s="204"/>
      <c r="AD13" s="204"/>
      <c r="AE13" s="204"/>
      <c r="AF13" s="204"/>
      <c r="AG13" s="204"/>
      <c r="AH13" s="204"/>
      <c r="AI13" s="204"/>
      <c r="AJ13" s="204"/>
      <c r="AK13" s="204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197"/>
      <c r="AW13" s="18"/>
    </row>
    <row r="14" spans="1:49" ht="27" customHeight="1" x14ac:dyDescent="0.25">
      <c r="A14" s="200"/>
      <c r="B14" s="228" t="s">
        <v>174</v>
      </c>
      <c r="C14" s="229"/>
      <c r="D14" s="232"/>
      <c r="E14" s="232"/>
      <c r="F14" s="232" t="str">
        <f>B4</f>
        <v>玉諸SSS</v>
      </c>
      <c r="G14" s="232"/>
      <c r="H14" s="232"/>
      <c r="I14" s="232"/>
      <c r="J14" s="232"/>
      <c r="K14" s="232"/>
      <c r="L14" s="232" t="str">
        <f>B6</f>
        <v>UFC.DREAM</v>
      </c>
      <c r="M14" s="232"/>
      <c r="N14" s="232"/>
      <c r="O14" s="232"/>
      <c r="P14" s="232"/>
      <c r="Q14" s="232"/>
      <c r="R14" s="232"/>
      <c r="S14" s="232"/>
      <c r="T14" s="232"/>
      <c r="U14" s="233"/>
      <c r="V14" s="197"/>
      <c r="W14" s="197"/>
      <c r="X14" s="18"/>
      <c r="Y14" s="18"/>
      <c r="Z14" s="200"/>
      <c r="AA14" s="200"/>
      <c r="AB14" s="200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97"/>
      <c r="AP14" s="197"/>
      <c r="AQ14" s="197"/>
      <c r="AR14" s="197"/>
      <c r="AS14" s="197"/>
      <c r="AT14" s="197"/>
      <c r="AU14" s="197"/>
      <c r="AV14" s="197"/>
      <c r="AW14" s="18"/>
    </row>
    <row r="15" spans="1:49" ht="27" customHeight="1" thickBot="1" x14ac:dyDescent="0.3">
      <c r="B15" s="230" t="s">
        <v>175</v>
      </c>
      <c r="C15" s="231"/>
      <c r="D15" s="234"/>
      <c r="E15" s="234"/>
      <c r="F15" s="234" t="str">
        <f>B8</f>
        <v>スペリオール上吉田</v>
      </c>
      <c r="G15" s="234"/>
      <c r="H15" s="234"/>
      <c r="I15" s="234"/>
      <c r="J15" s="234"/>
      <c r="K15" s="234"/>
      <c r="L15" s="234" t="str">
        <f>B10</f>
        <v>新紺屋朝日SSS</v>
      </c>
      <c r="M15" s="234"/>
      <c r="N15" s="234"/>
      <c r="O15" s="234"/>
      <c r="P15" s="234"/>
      <c r="Q15" s="234"/>
      <c r="R15" s="234"/>
      <c r="S15" s="234"/>
      <c r="T15" s="234"/>
      <c r="U15" s="235"/>
      <c r="V15" s="197"/>
      <c r="W15" s="197"/>
      <c r="X15" s="18"/>
      <c r="Y15" s="18"/>
      <c r="AA15" s="200"/>
      <c r="AB15" s="200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97"/>
      <c r="AP15" s="197"/>
      <c r="AQ15" s="197"/>
      <c r="AR15" s="197"/>
      <c r="AS15" s="197"/>
      <c r="AT15" s="197"/>
      <c r="AU15" s="197"/>
      <c r="AV15" s="197"/>
      <c r="AW15" s="18"/>
    </row>
    <row r="16" spans="1:49" ht="17.100000000000001" customHeight="1" x14ac:dyDescent="0.25">
      <c r="B16" s="206"/>
      <c r="C16" s="207"/>
      <c r="D16" s="208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197"/>
      <c r="W16" s="197"/>
      <c r="X16" s="18"/>
      <c r="Y16" s="18"/>
      <c r="AA16" s="200"/>
      <c r="AB16" s="200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97"/>
      <c r="AP16" s="197"/>
      <c r="AQ16" s="197"/>
      <c r="AR16" s="197"/>
      <c r="AS16" s="197"/>
      <c r="AT16" s="197"/>
      <c r="AU16" s="197"/>
      <c r="AV16" s="197"/>
      <c r="AW16" s="18"/>
    </row>
    <row r="17" spans="1:49" ht="17.100000000000001" customHeight="1" x14ac:dyDescent="0.25">
      <c r="A17" s="299" t="s">
        <v>0</v>
      </c>
      <c r="B17" s="301">
        <v>44325</v>
      </c>
      <c r="C17" s="244"/>
      <c r="D17" s="300" t="str">
        <f>B2</f>
        <v>H</v>
      </c>
      <c r="E17" s="282"/>
      <c r="F17" s="282" t="s">
        <v>10</v>
      </c>
      <c r="G17" s="282"/>
      <c r="H17" s="282"/>
      <c r="I17" s="37"/>
      <c r="J17" s="282" t="s">
        <v>24</v>
      </c>
      <c r="K17" s="282"/>
      <c r="L17" s="282"/>
      <c r="M17" s="282"/>
      <c r="N17" s="282" t="s">
        <v>246</v>
      </c>
      <c r="O17" s="282"/>
      <c r="P17" s="282"/>
      <c r="Q17" s="282"/>
      <c r="R17" s="282"/>
      <c r="S17" s="282"/>
      <c r="T17" s="282"/>
      <c r="U17" s="282"/>
      <c r="V17" s="264"/>
      <c r="W17" s="284" t="s">
        <v>25</v>
      </c>
      <c r="X17" s="261" t="s">
        <v>2</v>
      </c>
      <c r="Y17" s="19"/>
      <c r="Z17" s="299" t="s">
        <v>0</v>
      </c>
      <c r="AA17" s="242" t="s">
        <v>1</v>
      </c>
      <c r="AB17" s="244"/>
      <c r="AC17" s="300" t="str">
        <f>AA2</f>
        <v>H</v>
      </c>
      <c r="AD17" s="282"/>
      <c r="AE17" s="282" t="s">
        <v>10</v>
      </c>
      <c r="AF17" s="282"/>
      <c r="AG17" s="282"/>
      <c r="AH17" s="37"/>
      <c r="AI17" s="282" t="s">
        <v>24</v>
      </c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64"/>
      <c r="AV17" s="284" t="s">
        <v>25</v>
      </c>
      <c r="AW17" s="261" t="s">
        <v>2</v>
      </c>
    </row>
    <row r="18" spans="1:49" ht="17.100000000000001" customHeight="1" x14ac:dyDescent="0.25">
      <c r="A18" s="299"/>
      <c r="B18" s="245"/>
      <c r="C18" s="247"/>
      <c r="D18" s="265"/>
      <c r="E18" s="283"/>
      <c r="F18" s="283"/>
      <c r="G18" s="283"/>
      <c r="H18" s="283"/>
      <c r="I18" s="201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66"/>
      <c r="W18" s="285"/>
      <c r="X18" s="285"/>
      <c r="Y18" s="19"/>
      <c r="Z18" s="299"/>
      <c r="AA18" s="245"/>
      <c r="AB18" s="247"/>
      <c r="AC18" s="265"/>
      <c r="AD18" s="283"/>
      <c r="AE18" s="283"/>
      <c r="AF18" s="283"/>
      <c r="AG18" s="283"/>
      <c r="AH18" s="201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66"/>
      <c r="AV18" s="285"/>
      <c r="AW18" s="285"/>
    </row>
    <row r="19" spans="1:49" ht="17.100000000000001" customHeight="1" x14ac:dyDescent="0.3">
      <c r="A19" s="286">
        <v>1</v>
      </c>
      <c r="B19" s="287">
        <v>0.4375</v>
      </c>
      <c r="C19" s="288"/>
      <c r="D19" s="291" t="str">
        <f>B8</f>
        <v>スペリオール上吉田</v>
      </c>
      <c r="E19" s="291"/>
      <c r="F19" s="291"/>
      <c r="G19" s="291"/>
      <c r="H19" s="291"/>
      <c r="I19" s="293">
        <f>IF(L19:L20="","",(L19+L20))</f>
        <v>6</v>
      </c>
      <c r="J19" s="294"/>
      <c r="K19" s="297" t="s">
        <v>17</v>
      </c>
      <c r="L19" s="190">
        <v>2</v>
      </c>
      <c r="M19" s="190" t="s">
        <v>16</v>
      </c>
      <c r="N19" s="190">
        <v>0</v>
      </c>
      <c r="O19" s="297" t="s">
        <v>18</v>
      </c>
      <c r="P19" s="303">
        <f>IF(N19:N20="","",(N19+N20))</f>
        <v>0</v>
      </c>
      <c r="Q19" s="304"/>
      <c r="R19" s="300" t="str">
        <f>B10</f>
        <v>新紺屋朝日SSS</v>
      </c>
      <c r="S19" s="282"/>
      <c r="T19" s="282"/>
      <c r="U19" s="282"/>
      <c r="V19" s="264"/>
      <c r="W19" s="302" t="str">
        <f>B6</f>
        <v>UFC.DREAM</v>
      </c>
      <c r="X19" s="302" t="str">
        <f>B4</f>
        <v>玉諸SSS</v>
      </c>
      <c r="Y19" s="19"/>
      <c r="Z19" s="286">
        <v>1</v>
      </c>
      <c r="AA19" s="287">
        <f>B19</f>
        <v>0.4375</v>
      </c>
      <c r="AB19" s="288"/>
      <c r="AC19" s="307" t="str">
        <f>D19</f>
        <v>スペリオール上吉田</v>
      </c>
      <c r="AD19" s="307"/>
      <c r="AE19" s="307"/>
      <c r="AF19" s="307"/>
      <c r="AG19" s="307"/>
      <c r="AH19" s="309"/>
      <c r="AI19" s="310"/>
      <c r="AJ19" s="313" t="s">
        <v>17</v>
      </c>
      <c r="AK19" s="1"/>
      <c r="AL19" s="7" t="s">
        <v>16</v>
      </c>
      <c r="AM19" s="1"/>
      <c r="AN19" s="315" t="s">
        <v>18</v>
      </c>
      <c r="AO19" s="300"/>
      <c r="AP19" s="264"/>
      <c r="AQ19" s="307" t="str">
        <f>R19</f>
        <v>新紺屋朝日SSS</v>
      </c>
      <c r="AR19" s="307"/>
      <c r="AS19" s="307"/>
      <c r="AT19" s="307"/>
      <c r="AU19" s="307"/>
      <c r="AV19" s="302" t="str">
        <f>W19</f>
        <v>UFC.DREAM</v>
      </c>
      <c r="AW19" s="302" t="str">
        <f>X19</f>
        <v>玉諸SSS</v>
      </c>
    </row>
    <row r="20" spans="1:49" ht="17.100000000000001" customHeight="1" x14ac:dyDescent="0.3">
      <c r="A20" s="286"/>
      <c r="B20" s="289"/>
      <c r="C20" s="290"/>
      <c r="D20" s="292"/>
      <c r="E20" s="292"/>
      <c r="F20" s="292"/>
      <c r="G20" s="292"/>
      <c r="H20" s="292"/>
      <c r="I20" s="295"/>
      <c r="J20" s="296"/>
      <c r="K20" s="298"/>
      <c r="L20" s="191">
        <v>4</v>
      </c>
      <c r="M20" s="191" t="s">
        <v>16</v>
      </c>
      <c r="N20" s="191">
        <v>0</v>
      </c>
      <c r="O20" s="298"/>
      <c r="P20" s="305"/>
      <c r="Q20" s="306"/>
      <c r="R20" s="265"/>
      <c r="S20" s="283"/>
      <c r="T20" s="283"/>
      <c r="U20" s="283"/>
      <c r="V20" s="266"/>
      <c r="W20" s="285"/>
      <c r="X20" s="285"/>
      <c r="Y20" s="19"/>
      <c r="Z20" s="286"/>
      <c r="AA20" s="289"/>
      <c r="AB20" s="290"/>
      <c r="AC20" s="308"/>
      <c r="AD20" s="308"/>
      <c r="AE20" s="308"/>
      <c r="AF20" s="308"/>
      <c r="AG20" s="308"/>
      <c r="AH20" s="311"/>
      <c r="AI20" s="312"/>
      <c r="AJ20" s="314"/>
      <c r="AK20" s="2"/>
      <c r="AL20" s="8" t="s">
        <v>16</v>
      </c>
      <c r="AM20" s="2"/>
      <c r="AN20" s="316"/>
      <c r="AO20" s="265"/>
      <c r="AP20" s="266"/>
      <c r="AQ20" s="308"/>
      <c r="AR20" s="308"/>
      <c r="AS20" s="308"/>
      <c r="AT20" s="308"/>
      <c r="AU20" s="308"/>
      <c r="AV20" s="285"/>
      <c r="AW20" s="285"/>
    </row>
    <row r="21" spans="1:49" ht="17.100000000000001" customHeight="1" x14ac:dyDescent="0.3">
      <c r="A21" s="286">
        <v>2</v>
      </c>
      <c r="B21" s="391" t="s">
        <v>255</v>
      </c>
      <c r="C21" s="392"/>
      <c r="D21" s="292" t="str">
        <f>B4</f>
        <v>玉諸SSS</v>
      </c>
      <c r="E21" s="292"/>
      <c r="F21" s="292"/>
      <c r="G21" s="292"/>
      <c r="H21" s="292"/>
      <c r="I21" s="293" t="str">
        <f t="shared" ref="I21" si="6">IF(L21:L22="","",(L21+L22))</f>
        <v/>
      </c>
      <c r="J21" s="294"/>
      <c r="K21" s="297" t="s">
        <v>17</v>
      </c>
      <c r="L21" s="190"/>
      <c r="M21" s="190" t="s">
        <v>16</v>
      </c>
      <c r="N21" s="190"/>
      <c r="O21" s="297" t="s">
        <v>18</v>
      </c>
      <c r="P21" s="303" t="str">
        <f t="shared" ref="P21" si="7">IF(N21:N22="","",(N21+N22))</f>
        <v/>
      </c>
      <c r="Q21" s="304"/>
      <c r="R21" s="300" t="str">
        <f>B6</f>
        <v>UFC.DREAM</v>
      </c>
      <c r="S21" s="282"/>
      <c r="T21" s="282"/>
      <c r="U21" s="282"/>
      <c r="V21" s="264"/>
      <c r="W21" s="302" t="str">
        <f>B8</f>
        <v>スペリオール上吉田</v>
      </c>
      <c r="X21" s="302" t="str">
        <f>B10</f>
        <v>新紺屋朝日SSS</v>
      </c>
      <c r="Y21" s="19"/>
      <c r="Z21" s="286">
        <v>2</v>
      </c>
      <c r="AA21" s="287" t="str">
        <f>B21</f>
        <v>5/23
11:00</v>
      </c>
      <c r="AB21" s="288"/>
      <c r="AC21" s="307" t="str">
        <f>D21</f>
        <v>玉諸SSS</v>
      </c>
      <c r="AD21" s="307"/>
      <c r="AE21" s="307"/>
      <c r="AF21" s="307"/>
      <c r="AG21" s="307"/>
      <c r="AH21" s="309"/>
      <c r="AI21" s="310"/>
      <c r="AJ21" s="313" t="s">
        <v>17</v>
      </c>
      <c r="AK21" s="1"/>
      <c r="AL21" s="7" t="s">
        <v>16</v>
      </c>
      <c r="AM21" s="1"/>
      <c r="AN21" s="315" t="s">
        <v>18</v>
      </c>
      <c r="AO21" s="300"/>
      <c r="AP21" s="264"/>
      <c r="AQ21" s="307" t="str">
        <f>R21</f>
        <v>UFC.DREAM</v>
      </c>
      <c r="AR21" s="307"/>
      <c r="AS21" s="307"/>
      <c r="AT21" s="307"/>
      <c r="AU21" s="307"/>
      <c r="AV21" s="302" t="str">
        <f>W21</f>
        <v>スペリオール上吉田</v>
      </c>
      <c r="AW21" s="302" t="str">
        <f t="shared" ref="AW21" si="8">X21</f>
        <v>新紺屋朝日SSS</v>
      </c>
    </row>
    <row r="22" spans="1:49" ht="17.100000000000001" customHeight="1" x14ac:dyDescent="0.3">
      <c r="A22" s="286"/>
      <c r="B22" s="393"/>
      <c r="C22" s="394"/>
      <c r="D22" s="292"/>
      <c r="E22" s="292"/>
      <c r="F22" s="292"/>
      <c r="G22" s="292"/>
      <c r="H22" s="292"/>
      <c r="I22" s="295"/>
      <c r="J22" s="296"/>
      <c r="K22" s="298"/>
      <c r="L22" s="191"/>
      <c r="M22" s="191" t="s">
        <v>16</v>
      </c>
      <c r="N22" s="191"/>
      <c r="O22" s="298"/>
      <c r="P22" s="305"/>
      <c r="Q22" s="306"/>
      <c r="R22" s="265"/>
      <c r="S22" s="283"/>
      <c r="T22" s="283"/>
      <c r="U22" s="283"/>
      <c r="V22" s="266"/>
      <c r="W22" s="285"/>
      <c r="X22" s="285"/>
      <c r="Y22" s="19"/>
      <c r="Z22" s="286"/>
      <c r="AA22" s="289"/>
      <c r="AB22" s="290"/>
      <c r="AC22" s="308"/>
      <c r="AD22" s="308"/>
      <c r="AE22" s="308"/>
      <c r="AF22" s="308"/>
      <c r="AG22" s="308"/>
      <c r="AH22" s="311"/>
      <c r="AI22" s="312"/>
      <c r="AJ22" s="314"/>
      <c r="AK22" s="2"/>
      <c r="AL22" s="8" t="s">
        <v>16</v>
      </c>
      <c r="AM22" s="2"/>
      <c r="AN22" s="316"/>
      <c r="AO22" s="265"/>
      <c r="AP22" s="266"/>
      <c r="AQ22" s="308"/>
      <c r="AR22" s="308"/>
      <c r="AS22" s="308"/>
      <c r="AT22" s="308"/>
      <c r="AU22" s="308"/>
      <c r="AV22" s="285"/>
      <c r="AW22" s="285"/>
    </row>
    <row r="23" spans="1:49" ht="17.100000000000001" customHeight="1" x14ac:dyDescent="0.3">
      <c r="A23" s="286">
        <v>3</v>
      </c>
      <c r="B23" s="391" t="s">
        <v>266</v>
      </c>
      <c r="C23" s="392"/>
      <c r="D23" s="292" t="str">
        <f>B6</f>
        <v>UFC.DREAM</v>
      </c>
      <c r="E23" s="292"/>
      <c r="F23" s="292"/>
      <c r="G23" s="292"/>
      <c r="H23" s="292"/>
      <c r="I23" s="293" t="str">
        <f t="shared" ref="I23" si="9">IF(L23:L24="","",(L23+L24))</f>
        <v/>
      </c>
      <c r="J23" s="294"/>
      <c r="K23" s="297" t="s">
        <v>17</v>
      </c>
      <c r="L23" s="190"/>
      <c r="M23" s="190" t="s">
        <v>16</v>
      </c>
      <c r="N23" s="190"/>
      <c r="O23" s="297" t="s">
        <v>18</v>
      </c>
      <c r="P23" s="303" t="str">
        <f t="shared" ref="P23" si="10">IF(N23:N24="","",(N23+N24))</f>
        <v/>
      </c>
      <c r="Q23" s="304"/>
      <c r="R23" s="300" t="str">
        <f>B10</f>
        <v>新紺屋朝日SSS</v>
      </c>
      <c r="S23" s="282"/>
      <c r="T23" s="282"/>
      <c r="U23" s="282"/>
      <c r="V23" s="264"/>
      <c r="W23" s="302" t="str">
        <f>B4</f>
        <v>玉諸SSS</v>
      </c>
      <c r="X23" s="302" t="str">
        <f>B8</f>
        <v>スペリオール上吉田</v>
      </c>
      <c r="Y23" s="19"/>
      <c r="Z23" s="286">
        <v>3</v>
      </c>
      <c r="AA23" s="287" t="str">
        <f>B23</f>
        <v>5/30 11:00
中道南小</v>
      </c>
      <c r="AB23" s="288"/>
      <c r="AC23" s="307" t="str">
        <f>D23</f>
        <v>UFC.DREAM</v>
      </c>
      <c r="AD23" s="307"/>
      <c r="AE23" s="307"/>
      <c r="AF23" s="307"/>
      <c r="AG23" s="307"/>
      <c r="AH23" s="309"/>
      <c r="AI23" s="310"/>
      <c r="AJ23" s="313" t="s">
        <v>17</v>
      </c>
      <c r="AK23" s="1"/>
      <c r="AL23" s="7" t="s">
        <v>16</v>
      </c>
      <c r="AM23" s="1"/>
      <c r="AN23" s="315" t="s">
        <v>18</v>
      </c>
      <c r="AO23" s="300"/>
      <c r="AP23" s="264"/>
      <c r="AQ23" s="307" t="str">
        <f>R23</f>
        <v>新紺屋朝日SSS</v>
      </c>
      <c r="AR23" s="307"/>
      <c r="AS23" s="307"/>
      <c r="AT23" s="307"/>
      <c r="AU23" s="307"/>
      <c r="AV23" s="302" t="str">
        <f>W23</f>
        <v>玉諸SSS</v>
      </c>
      <c r="AW23" s="302" t="str">
        <f t="shared" ref="AW23" si="11">X23</f>
        <v>スペリオール上吉田</v>
      </c>
    </row>
    <row r="24" spans="1:49" ht="17.100000000000001" customHeight="1" x14ac:dyDescent="0.3">
      <c r="A24" s="286"/>
      <c r="B24" s="393"/>
      <c r="C24" s="394"/>
      <c r="D24" s="292"/>
      <c r="E24" s="292"/>
      <c r="F24" s="292"/>
      <c r="G24" s="292"/>
      <c r="H24" s="292"/>
      <c r="I24" s="295"/>
      <c r="J24" s="296"/>
      <c r="K24" s="298"/>
      <c r="L24" s="191"/>
      <c r="M24" s="191" t="s">
        <v>16</v>
      </c>
      <c r="N24" s="191"/>
      <c r="O24" s="298"/>
      <c r="P24" s="305"/>
      <c r="Q24" s="306"/>
      <c r="R24" s="265"/>
      <c r="S24" s="283"/>
      <c r="T24" s="283"/>
      <c r="U24" s="283"/>
      <c r="V24" s="266"/>
      <c r="W24" s="285"/>
      <c r="X24" s="285"/>
      <c r="Y24" s="19"/>
      <c r="Z24" s="286"/>
      <c r="AA24" s="289"/>
      <c r="AB24" s="290"/>
      <c r="AC24" s="308"/>
      <c r="AD24" s="308"/>
      <c r="AE24" s="308"/>
      <c r="AF24" s="308"/>
      <c r="AG24" s="308"/>
      <c r="AH24" s="311"/>
      <c r="AI24" s="312"/>
      <c r="AJ24" s="314"/>
      <c r="AK24" s="2"/>
      <c r="AL24" s="8" t="s">
        <v>16</v>
      </c>
      <c r="AM24" s="2"/>
      <c r="AN24" s="316"/>
      <c r="AO24" s="265"/>
      <c r="AP24" s="266"/>
      <c r="AQ24" s="308"/>
      <c r="AR24" s="308"/>
      <c r="AS24" s="308"/>
      <c r="AT24" s="308"/>
      <c r="AU24" s="308"/>
      <c r="AV24" s="285"/>
      <c r="AW24" s="285"/>
    </row>
    <row r="25" spans="1:49" ht="17.100000000000001" customHeight="1" x14ac:dyDescent="0.3">
      <c r="A25" s="286">
        <v>4</v>
      </c>
      <c r="B25" s="287">
        <v>0.5625</v>
      </c>
      <c r="C25" s="288"/>
      <c r="D25" s="292" t="str">
        <f>B4</f>
        <v>玉諸SSS</v>
      </c>
      <c r="E25" s="292"/>
      <c r="F25" s="292"/>
      <c r="G25" s="292"/>
      <c r="H25" s="292"/>
      <c r="I25" s="293">
        <f t="shared" ref="I25" si="12">IF(L25:L26="","",(L25+L26))</f>
        <v>7</v>
      </c>
      <c r="J25" s="294"/>
      <c r="K25" s="317" t="s">
        <v>17</v>
      </c>
      <c r="L25" s="196">
        <v>5</v>
      </c>
      <c r="M25" s="196" t="s">
        <v>16</v>
      </c>
      <c r="N25" s="196">
        <v>0</v>
      </c>
      <c r="O25" s="317" t="s">
        <v>18</v>
      </c>
      <c r="P25" s="303">
        <f t="shared" ref="P25" si="13">IF(N25:N26="","",(N25+N26))</f>
        <v>0</v>
      </c>
      <c r="Q25" s="304"/>
      <c r="R25" s="300" t="str">
        <f>B8</f>
        <v>スペリオール上吉田</v>
      </c>
      <c r="S25" s="282"/>
      <c r="T25" s="282"/>
      <c r="U25" s="282"/>
      <c r="V25" s="264"/>
      <c r="W25" s="302" t="str">
        <f>B10</f>
        <v>新紺屋朝日SSS</v>
      </c>
      <c r="X25" s="302" t="str">
        <f>B6</f>
        <v>UFC.DREAM</v>
      </c>
      <c r="Y25" s="19"/>
      <c r="Z25" s="286">
        <v>4</v>
      </c>
      <c r="AA25" s="287">
        <f>B25</f>
        <v>0.5625</v>
      </c>
      <c r="AB25" s="288"/>
      <c r="AC25" s="307" t="str">
        <f>D25</f>
        <v>玉諸SSS</v>
      </c>
      <c r="AD25" s="307"/>
      <c r="AE25" s="307"/>
      <c r="AF25" s="307"/>
      <c r="AG25" s="307"/>
      <c r="AH25" s="318"/>
      <c r="AI25" s="319"/>
      <c r="AJ25" s="320" t="s">
        <v>17</v>
      </c>
      <c r="AK25" s="200"/>
      <c r="AL25" s="9" t="s">
        <v>16</v>
      </c>
      <c r="AM25" s="200"/>
      <c r="AN25" s="321" t="s">
        <v>18</v>
      </c>
      <c r="AO25" s="300"/>
      <c r="AP25" s="264"/>
      <c r="AQ25" s="307" t="str">
        <f>R25</f>
        <v>スペリオール上吉田</v>
      </c>
      <c r="AR25" s="307"/>
      <c r="AS25" s="307"/>
      <c r="AT25" s="307"/>
      <c r="AU25" s="307"/>
      <c r="AV25" s="302" t="str">
        <f>W25</f>
        <v>新紺屋朝日SSS</v>
      </c>
      <c r="AW25" s="302" t="str">
        <f t="shared" ref="AW25" si="14">X25</f>
        <v>UFC.DREAM</v>
      </c>
    </row>
    <row r="26" spans="1:49" ht="17.100000000000001" customHeight="1" x14ac:dyDescent="0.3">
      <c r="A26" s="286"/>
      <c r="B26" s="289"/>
      <c r="C26" s="290"/>
      <c r="D26" s="292"/>
      <c r="E26" s="292"/>
      <c r="F26" s="292"/>
      <c r="G26" s="292"/>
      <c r="H26" s="292"/>
      <c r="I26" s="295"/>
      <c r="J26" s="296"/>
      <c r="K26" s="298"/>
      <c r="L26" s="191">
        <v>2</v>
      </c>
      <c r="M26" s="191" t="s">
        <v>16</v>
      </c>
      <c r="N26" s="191">
        <v>0</v>
      </c>
      <c r="O26" s="298"/>
      <c r="P26" s="305"/>
      <c r="Q26" s="306"/>
      <c r="R26" s="265"/>
      <c r="S26" s="283"/>
      <c r="T26" s="283"/>
      <c r="U26" s="283"/>
      <c r="V26" s="266"/>
      <c r="W26" s="285"/>
      <c r="X26" s="285"/>
      <c r="Y26" s="19"/>
      <c r="Z26" s="286"/>
      <c r="AA26" s="289"/>
      <c r="AB26" s="290"/>
      <c r="AC26" s="308"/>
      <c r="AD26" s="308"/>
      <c r="AE26" s="308"/>
      <c r="AF26" s="308"/>
      <c r="AG26" s="308"/>
      <c r="AH26" s="311"/>
      <c r="AI26" s="312"/>
      <c r="AJ26" s="314"/>
      <c r="AK26" s="2"/>
      <c r="AL26" s="8" t="s">
        <v>16</v>
      </c>
      <c r="AM26" s="2"/>
      <c r="AN26" s="316"/>
      <c r="AO26" s="265"/>
      <c r="AP26" s="266"/>
      <c r="AQ26" s="308"/>
      <c r="AR26" s="308"/>
      <c r="AS26" s="308"/>
      <c r="AT26" s="308"/>
      <c r="AU26" s="308"/>
      <c r="AV26" s="285"/>
      <c r="AW26" s="285"/>
    </row>
    <row r="27" spans="1:49" ht="17.100000000000001" customHeight="1" x14ac:dyDescent="0.3">
      <c r="A27" s="286"/>
      <c r="B27" s="287"/>
      <c r="C27" s="288"/>
      <c r="D27" s="308"/>
      <c r="E27" s="308"/>
      <c r="F27" s="308"/>
      <c r="G27" s="308"/>
      <c r="H27" s="308"/>
      <c r="I27" s="293"/>
      <c r="J27" s="294"/>
      <c r="K27" s="297"/>
      <c r="L27" s="190"/>
      <c r="M27" s="190"/>
      <c r="N27" s="190"/>
      <c r="O27" s="297"/>
      <c r="P27" s="297"/>
      <c r="Q27" s="322"/>
      <c r="R27" s="242"/>
      <c r="S27" s="243"/>
      <c r="T27" s="243"/>
      <c r="U27" s="243"/>
      <c r="V27" s="244"/>
      <c r="W27" s="302"/>
      <c r="X27" s="302"/>
      <c r="Y27" s="19"/>
      <c r="Z27" s="286"/>
      <c r="AA27" s="287"/>
      <c r="AB27" s="288"/>
      <c r="AC27" s="308"/>
      <c r="AD27" s="308"/>
      <c r="AE27" s="308"/>
      <c r="AF27" s="308"/>
      <c r="AG27" s="308"/>
      <c r="AH27" s="309"/>
      <c r="AI27" s="310"/>
      <c r="AJ27" s="313" t="s">
        <v>17</v>
      </c>
      <c r="AK27" s="1"/>
      <c r="AL27" s="7" t="s">
        <v>16</v>
      </c>
      <c r="AM27" s="1"/>
      <c r="AN27" s="315" t="s">
        <v>18</v>
      </c>
      <c r="AO27" s="300"/>
      <c r="AP27" s="264"/>
      <c r="AQ27" s="242"/>
      <c r="AR27" s="243"/>
      <c r="AS27" s="243"/>
      <c r="AT27" s="243"/>
      <c r="AU27" s="244"/>
      <c r="AV27" s="302"/>
      <c r="AW27" s="302"/>
    </row>
    <row r="28" spans="1:49" ht="17.100000000000001" customHeight="1" x14ac:dyDescent="0.3">
      <c r="A28" s="286"/>
      <c r="B28" s="289"/>
      <c r="C28" s="290"/>
      <c r="D28" s="308"/>
      <c r="E28" s="308"/>
      <c r="F28" s="308"/>
      <c r="G28" s="308"/>
      <c r="H28" s="308"/>
      <c r="I28" s="295"/>
      <c r="J28" s="296"/>
      <c r="K28" s="298"/>
      <c r="L28" s="191"/>
      <c r="M28" s="191"/>
      <c r="N28" s="191"/>
      <c r="O28" s="298"/>
      <c r="P28" s="298"/>
      <c r="Q28" s="323"/>
      <c r="R28" s="245"/>
      <c r="S28" s="246"/>
      <c r="T28" s="246"/>
      <c r="U28" s="246"/>
      <c r="V28" s="247"/>
      <c r="W28" s="285"/>
      <c r="X28" s="285"/>
      <c r="Y28" s="19"/>
      <c r="Z28" s="286"/>
      <c r="AA28" s="289"/>
      <c r="AB28" s="290"/>
      <c r="AC28" s="308"/>
      <c r="AD28" s="308"/>
      <c r="AE28" s="308"/>
      <c r="AF28" s="308"/>
      <c r="AG28" s="308"/>
      <c r="AH28" s="311"/>
      <c r="AI28" s="312"/>
      <c r="AJ28" s="314"/>
      <c r="AK28" s="2"/>
      <c r="AL28" s="8" t="s">
        <v>16</v>
      </c>
      <c r="AM28" s="2"/>
      <c r="AN28" s="316"/>
      <c r="AO28" s="265"/>
      <c r="AP28" s="266"/>
      <c r="AQ28" s="245"/>
      <c r="AR28" s="246"/>
      <c r="AS28" s="246"/>
      <c r="AT28" s="246"/>
      <c r="AU28" s="247"/>
      <c r="AV28" s="285"/>
      <c r="AW28" s="285"/>
    </row>
    <row r="29" spans="1:49" ht="17.100000000000001" customHeight="1" x14ac:dyDescent="0.25">
      <c r="A29" s="195"/>
      <c r="B29" s="51" t="s">
        <v>40</v>
      </c>
      <c r="C29" s="20"/>
      <c r="D29" s="10"/>
      <c r="E29" s="11"/>
      <c r="F29" s="11"/>
      <c r="G29" s="11"/>
      <c r="H29" s="11"/>
      <c r="I29" s="12"/>
      <c r="K29" s="14"/>
      <c r="M29" s="15"/>
      <c r="O29" s="14"/>
      <c r="P29" s="11"/>
      <c r="Z29" s="195"/>
      <c r="AA29" s="195"/>
      <c r="AB29" s="20"/>
      <c r="AC29" s="10"/>
      <c r="AD29" s="11"/>
      <c r="AE29" s="11"/>
      <c r="AF29" s="11"/>
      <c r="AG29" s="11"/>
      <c r="AH29" s="12"/>
      <c r="AJ29" s="14"/>
      <c r="AL29" s="15"/>
      <c r="AN29" s="14"/>
      <c r="AO29" s="11"/>
    </row>
    <row r="30" spans="1:49" ht="17.100000000000001" customHeight="1" x14ac:dyDescent="0.25">
      <c r="A30" s="200"/>
      <c r="B30" s="200"/>
      <c r="Z30" s="200"/>
      <c r="AA30" s="200"/>
    </row>
    <row r="31" spans="1:49" ht="17.100000000000001" customHeight="1" x14ac:dyDescent="0.25">
      <c r="A31" s="299" t="s">
        <v>0</v>
      </c>
      <c r="B31" s="301">
        <v>44339</v>
      </c>
      <c r="C31" s="244"/>
      <c r="D31" s="300" t="str">
        <f>D17</f>
        <v>H</v>
      </c>
      <c r="E31" s="282"/>
      <c r="F31" s="282" t="s">
        <v>10</v>
      </c>
      <c r="G31" s="282"/>
      <c r="H31" s="282"/>
      <c r="I31" s="37"/>
      <c r="J31" s="282" t="s">
        <v>26</v>
      </c>
      <c r="K31" s="282"/>
      <c r="L31" s="282"/>
      <c r="M31" s="282"/>
      <c r="N31" s="282" t="s">
        <v>254</v>
      </c>
      <c r="O31" s="282"/>
      <c r="P31" s="282"/>
      <c r="Q31" s="282"/>
      <c r="R31" s="282"/>
      <c r="S31" s="282"/>
      <c r="T31" s="282"/>
      <c r="U31" s="282"/>
      <c r="V31" s="264"/>
      <c r="W31" s="284" t="s">
        <v>25</v>
      </c>
      <c r="X31" s="261" t="s">
        <v>2</v>
      </c>
      <c r="Y31" s="19"/>
      <c r="Z31" s="299" t="s">
        <v>0</v>
      </c>
      <c r="AA31" s="242" t="s">
        <v>1</v>
      </c>
      <c r="AB31" s="244"/>
      <c r="AC31" s="300" t="str">
        <f>AC17</f>
        <v>H</v>
      </c>
      <c r="AD31" s="282"/>
      <c r="AE31" s="282" t="s">
        <v>10</v>
      </c>
      <c r="AF31" s="282"/>
      <c r="AG31" s="282"/>
      <c r="AH31" s="37"/>
      <c r="AI31" s="282" t="s">
        <v>26</v>
      </c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64"/>
      <c r="AV31" s="284" t="s">
        <v>25</v>
      </c>
      <c r="AW31" s="261" t="s">
        <v>2</v>
      </c>
    </row>
    <row r="32" spans="1:49" ht="17.100000000000001" customHeight="1" x14ac:dyDescent="0.25">
      <c r="A32" s="299"/>
      <c r="B32" s="245"/>
      <c r="C32" s="247"/>
      <c r="D32" s="265"/>
      <c r="E32" s="283"/>
      <c r="F32" s="283"/>
      <c r="G32" s="283"/>
      <c r="H32" s="283"/>
      <c r="I32" s="201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66"/>
      <c r="W32" s="285"/>
      <c r="X32" s="285"/>
      <c r="Y32" s="19"/>
      <c r="Z32" s="299"/>
      <c r="AA32" s="245"/>
      <c r="AB32" s="247"/>
      <c r="AC32" s="265"/>
      <c r="AD32" s="283"/>
      <c r="AE32" s="283"/>
      <c r="AF32" s="283"/>
      <c r="AG32" s="283"/>
      <c r="AH32" s="201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66"/>
      <c r="AV32" s="285"/>
      <c r="AW32" s="285"/>
    </row>
    <row r="33" spans="1:49" ht="17.100000000000001" customHeight="1" x14ac:dyDescent="0.3">
      <c r="A33" s="286">
        <v>1</v>
      </c>
      <c r="B33" s="387" t="s">
        <v>268</v>
      </c>
      <c r="C33" s="388"/>
      <c r="D33" s="291" t="str">
        <f>B6</f>
        <v>UFC.DREAM</v>
      </c>
      <c r="E33" s="291"/>
      <c r="F33" s="291"/>
      <c r="G33" s="291"/>
      <c r="H33" s="291"/>
      <c r="I33" s="293" t="str">
        <f t="shared" ref="I33" si="15">IF(L33:L34="","",(L33+L34))</f>
        <v/>
      </c>
      <c r="J33" s="294"/>
      <c r="K33" s="297" t="s">
        <v>17</v>
      </c>
      <c r="L33" s="190"/>
      <c r="M33" s="190" t="s">
        <v>16</v>
      </c>
      <c r="N33" s="190"/>
      <c r="O33" s="297" t="s">
        <v>18</v>
      </c>
      <c r="P33" s="303" t="str">
        <f t="shared" ref="P33" si="16">IF(N33:N34="","",(N33+N34))</f>
        <v/>
      </c>
      <c r="Q33" s="304"/>
      <c r="R33" s="300" t="str">
        <f>B8</f>
        <v>スペリオール上吉田</v>
      </c>
      <c r="S33" s="282"/>
      <c r="T33" s="282"/>
      <c r="U33" s="282"/>
      <c r="V33" s="264"/>
      <c r="W33" s="302" t="str">
        <f>B4</f>
        <v>玉諸SSS</v>
      </c>
      <c r="X33" s="302" t="str">
        <f>B10</f>
        <v>新紺屋朝日SSS</v>
      </c>
      <c r="Y33" s="19"/>
      <c r="Z33" s="286">
        <v>1</v>
      </c>
      <c r="AA33" s="287">
        <v>0.41666666666666669</v>
      </c>
      <c r="AB33" s="288"/>
      <c r="AC33" s="307" t="str">
        <f>D33</f>
        <v>UFC.DREAM</v>
      </c>
      <c r="AD33" s="307"/>
      <c r="AE33" s="307"/>
      <c r="AF33" s="307"/>
      <c r="AG33" s="307"/>
      <c r="AH33" s="309"/>
      <c r="AI33" s="310"/>
      <c r="AJ33" s="313" t="s">
        <v>17</v>
      </c>
      <c r="AK33" s="1"/>
      <c r="AL33" s="7" t="s">
        <v>16</v>
      </c>
      <c r="AM33" s="1"/>
      <c r="AN33" s="315" t="s">
        <v>18</v>
      </c>
      <c r="AO33" s="300"/>
      <c r="AP33" s="264"/>
      <c r="AQ33" s="307" t="str">
        <f>R33</f>
        <v>スペリオール上吉田</v>
      </c>
      <c r="AR33" s="307"/>
      <c r="AS33" s="307"/>
      <c r="AT33" s="307"/>
      <c r="AU33" s="307"/>
      <c r="AV33" s="302" t="str">
        <f>W33</f>
        <v>玉諸SSS</v>
      </c>
      <c r="AW33" s="302" t="str">
        <f t="shared" ref="AW33" si="17">X33</f>
        <v>新紺屋朝日SSS</v>
      </c>
    </row>
    <row r="34" spans="1:49" ht="17.100000000000001" customHeight="1" x14ac:dyDescent="0.3">
      <c r="A34" s="286"/>
      <c r="B34" s="389"/>
      <c r="C34" s="390"/>
      <c r="D34" s="292"/>
      <c r="E34" s="292"/>
      <c r="F34" s="292"/>
      <c r="G34" s="292"/>
      <c r="H34" s="292"/>
      <c r="I34" s="295"/>
      <c r="J34" s="296"/>
      <c r="K34" s="298"/>
      <c r="L34" s="191"/>
      <c r="M34" s="191" t="s">
        <v>16</v>
      </c>
      <c r="N34" s="191"/>
      <c r="O34" s="298"/>
      <c r="P34" s="305"/>
      <c r="Q34" s="306"/>
      <c r="R34" s="265"/>
      <c r="S34" s="283"/>
      <c r="T34" s="283"/>
      <c r="U34" s="283"/>
      <c r="V34" s="266"/>
      <c r="W34" s="285"/>
      <c r="X34" s="285"/>
      <c r="Y34" s="19"/>
      <c r="Z34" s="286"/>
      <c r="AA34" s="289"/>
      <c r="AB34" s="290"/>
      <c r="AC34" s="308"/>
      <c r="AD34" s="308"/>
      <c r="AE34" s="308"/>
      <c r="AF34" s="308"/>
      <c r="AG34" s="308"/>
      <c r="AH34" s="311"/>
      <c r="AI34" s="312"/>
      <c r="AJ34" s="314"/>
      <c r="AK34" s="2"/>
      <c r="AL34" s="8" t="s">
        <v>16</v>
      </c>
      <c r="AM34" s="2"/>
      <c r="AN34" s="316"/>
      <c r="AO34" s="265"/>
      <c r="AP34" s="266"/>
      <c r="AQ34" s="308"/>
      <c r="AR34" s="308"/>
      <c r="AS34" s="308"/>
      <c r="AT34" s="308"/>
      <c r="AU34" s="308"/>
      <c r="AV34" s="285"/>
      <c r="AW34" s="285"/>
    </row>
    <row r="35" spans="1:49" ht="17.100000000000001" customHeight="1" x14ac:dyDescent="0.3">
      <c r="A35" s="286">
        <v>2</v>
      </c>
      <c r="B35" s="383" t="s">
        <v>253</v>
      </c>
      <c r="C35" s="384"/>
      <c r="D35" s="292" t="str">
        <f>B4</f>
        <v>玉諸SSS</v>
      </c>
      <c r="E35" s="292"/>
      <c r="F35" s="292"/>
      <c r="G35" s="292"/>
      <c r="H35" s="292"/>
      <c r="I35" s="293">
        <f t="shared" ref="I35" si="18">IF(L35:L36="","",(L35+L36))</f>
        <v>18</v>
      </c>
      <c r="J35" s="294"/>
      <c r="K35" s="297" t="s">
        <v>17</v>
      </c>
      <c r="L35" s="190">
        <v>12</v>
      </c>
      <c r="M35" s="190" t="s">
        <v>16</v>
      </c>
      <c r="N35" s="190">
        <v>0</v>
      </c>
      <c r="O35" s="297" t="s">
        <v>18</v>
      </c>
      <c r="P35" s="303">
        <f t="shared" ref="P35" si="19">IF(N35:N36="","",(N35+N36))</f>
        <v>0</v>
      </c>
      <c r="Q35" s="304"/>
      <c r="R35" s="300" t="str">
        <f>B10</f>
        <v>新紺屋朝日SSS</v>
      </c>
      <c r="S35" s="282"/>
      <c r="T35" s="282"/>
      <c r="U35" s="282"/>
      <c r="V35" s="264"/>
      <c r="W35" s="302" t="str">
        <f>B6</f>
        <v>UFC.DREAM</v>
      </c>
      <c r="X35" s="302" t="str">
        <f>B8</f>
        <v>スペリオール上吉田</v>
      </c>
      <c r="Y35" s="19"/>
      <c r="Z35" s="286">
        <v>2</v>
      </c>
      <c r="AA35" s="287">
        <v>0.45833333333333331</v>
      </c>
      <c r="AB35" s="288"/>
      <c r="AC35" s="307" t="str">
        <f>D35</f>
        <v>玉諸SSS</v>
      </c>
      <c r="AD35" s="307"/>
      <c r="AE35" s="307"/>
      <c r="AF35" s="307"/>
      <c r="AG35" s="307"/>
      <c r="AH35" s="309"/>
      <c r="AI35" s="310"/>
      <c r="AJ35" s="313" t="s">
        <v>17</v>
      </c>
      <c r="AK35" s="1"/>
      <c r="AL35" s="7" t="s">
        <v>16</v>
      </c>
      <c r="AM35" s="1"/>
      <c r="AN35" s="315" t="s">
        <v>18</v>
      </c>
      <c r="AO35" s="300"/>
      <c r="AP35" s="264"/>
      <c r="AQ35" s="307" t="str">
        <f>R35</f>
        <v>新紺屋朝日SSS</v>
      </c>
      <c r="AR35" s="307"/>
      <c r="AS35" s="307"/>
      <c r="AT35" s="307"/>
      <c r="AU35" s="307"/>
      <c r="AV35" s="302" t="str">
        <f>W35</f>
        <v>UFC.DREAM</v>
      </c>
      <c r="AW35" s="302" t="str">
        <f t="shared" ref="AW35" si="20">X35</f>
        <v>スペリオール上吉田</v>
      </c>
    </row>
    <row r="36" spans="1:49" ht="17.100000000000001" customHeight="1" x14ac:dyDescent="0.3">
      <c r="A36" s="286"/>
      <c r="B36" s="385"/>
      <c r="C36" s="386"/>
      <c r="D36" s="292"/>
      <c r="E36" s="292"/>
      <c r="F36" s="292"/>
      <c r="G36" s="292"/>
      <c r="H36" s="292"/>
      <c r="I36" s="295"/>
      <c r="J36" s="296"/>
      <c r="K36" s="298"/>
      <c r="L36" s="191">
        <v>6</v>
      </c>
      <c r="M36" s="191" t="s">
        <v>16</v>
      </c>
      <c r="N36" s="191">
        <v>0</v>
      </c>
      <c r="O36" s="298"/>
      <c r="P36" s="305"/>
      <c r="Q36" s="306"/>
      <c r="R36" s="265"/>
      <c r="S36" s="283"/>
      <c r="T36" s="283"/>
      <c r="U36" s="283"/>
      <c r="V36" s="266"/>
      <c r="W36" s="285"/>
      <c r="X36" s="285"/>
      <c r="Y36" s="19"/>
      <c r="Z36" s="286"/>
      <c r="AA36" s="289"/>
      <c r="AB36" s="290"/>
      <c r="AC36" s="308"/>
      <c r="AD36" s="308"/>
      <c r="AE36" s="308"/>
      <c r="AF36" s="308"/>
      <c r="AG36" s="308"/>
      <c r="AH36" s="311"/>
      <c r="AI36" s="312"/>
      <c r="AJ36" s="314"/>
      <c r="AK36" s="2"/>
      <c r="AL36" s="8" t="s">
        <v>16</v>
      </c>
      <c r="AM36" s="2"/>
      <c r="AN36" s="316"/>
      <c r="AO36" s="265"/>
      <c r="AP36" s="266"/>
      <c r="AQ36" s="308"/>
      <c r="AR36" s="308"/>
      <c r="AS36" s="308"/>
      <c r="AT36" s="308"/>
      <c r="AU36" s="308"/>
      <c r="AV36" s="285"/>
      <c r="AW36" s="285"/>
    </row>
    <row r="37" spans="1:49" ht="17.100000000000001" customHeight="1" x14ac:dyDescent="0.3">
      <c r="A37" s="286">
        <v>3</v>
      </c>
      <c r="B37" s="287"/>
      <c r="C37" s="288"/>
      <c r="D37" s="308"/>
      <c r="E37" s="308"/>
      <c r="F37" s="308"/>
      <c r="G37" s="308"/>
      <c r="H37" s="308"/>
      <c r="I37" s="293"/>
      <c r="J37" s="294"/>
      <c r="K37" s="297" t="s">
        <v>17</v>
      </c>
      <c r="L37" s="190"/>
      <c r="M37" s="190" t="s">
        <v>16</v>
      </c>
      <c r="N37" s="190"/>
      <c r="O37" s="297" t="s">
        <v>18</v>
      </c>
      <c r="P37" s="297"/>
      <c r="Q37" s="322"/>
      <c r="R37" s="242"/>
      <c r="S37" s="243"/>
      <c r="T37" s="243"/>
      <c r="U37" s="243"/>
      <c r="V37" s="244"/>
      <c r="W37" s="302"/>
      <c r="X37" s="302"/>
      <c r="Y37" s="19"/>
      <c r="Z37" s="286">
        <v>3</v>
      </c>
      <c r="AA37" s="287">
        <v>0.5</v>
      </c>
      <c r="AB37" s="288"/>
      <c r="AC37" s="308"/>
      <c r="AD37" s="308"/>
      <c r="AE37" s="308"/>
      <c r="AF37" s="308"/>
      <c r="AG37" s="308"/>
      <c r="AH37" s="309"/>
      <c r="AI37" s="310"/>
      <c r="AJ37" s="313" t="s">
        <v>17</v>
      </c>
      <c r="AK37" s="1"/>
      <c r="AL37" s="7" t="s">
        <v>16</v>
      </c>
      <c r="AM37" s="1"/>
      <c r="AN37" s="315" t="s">
        <v>18</v>
      </c>
      <c r="AO37" s="300"/>
      <c r="AP37" s="264"/>
      <c r="AQ37" s="242"/>
      <c r="AR37" s="243"/>
      <c r="AS37" s="243"/>
      <c r="AT37" s="243"/>
      <c r="AU37" s="244"/>
      <c r="AV37" s="302"/>
      <c r="AW37" s="302"/>
    </row>
    <row r="38" spans="1:49" ht="17.100000000000001" customHeight="1" x14ac:dyDescent="0.3">
      <c r="A38" s="286"/>
      <c r="B38" s="289"/>
      <c r="C38" s="290"/>
      <c r="D38" s="308"/>
      <c r="E38" s="308"/>
      <c r="F38" s="308"/>
      <c r="G38" s="308"/>
      <c r="H38" s="308"/>
      <c r="I38" s="295"/>
      <c r="J38" s="296"/>
      <c r="K38" s="298"/>
      <c r="L38" s="191"/>
      <c r="M38" s="191" t="s">
        <v>16</v>
      </c>
      <c r="N38" s="191"/>
      <c r="O38" s="298"/>
      <c r="P38" s="298"/>
      <c r="Q38" s="323"/>
      <c r="R38" s="245"/>
      <c r="S38" s="246"/>
      <c r="T38" s="246"/>
      <c r="U38" s="246"/>
      <c r="V38" s="247"/>
      <c r="W38" s="285"/>
      <c r="X38" s="285"/>
      <c r="Y38" s="19"/>
      <c r="Z38" s="286"/>
      <c r="AA38" s="289"/>
      <c r="AB38" s="290"/>
      <c r="AC38" s="308"/>
      <c r="AD38" s="308"/>
      <c r="AE38" s="308"/>
      <c r="AF38" s="308"/>
      <c r="AG38" s="308"/>
      <c r="AH38" s="311"/>
      <c r="AI38" s="312"/>
      <c r="AJ38" s="314"/>
      <c r="AK38" s="2"/>
      <c r="AL38" s="8" t="s">
        <v>16</v>
      </c>
      <c r="AM38" s="2"/>
      <c r="AN38" s="316"/>
      <c r="AO38" s="265"/>
      <c r="AP38" s="266"/>
      <c r="AQ38" s="245"/>
      <c r="AR38" s="246"/>
      <c r="AS38" s="246"/>
      <c r="AT38" s="246"/>
      <c r="AU38" s="247"/>
      <c r="AV38" s="285"/>
      <c r="AW38" s="285"/>
    </row>
    <row r="39" spans="1:49" ht="17.100000000000001" customHeight="1" x14ac:dyDescent="0.3">
      <c r="A39" s="286">
        <v>4</v>
      </c>
      <c r="B39" s="287"/>
      <c r="C39" s="288"/>
      <c r="D39" s="308"/>
      <c r="E39" s="308"/>
      <c r="F39" s="308"/>
      <c r="G39" s="308"/>
      <c r="H39" s="308"/>
      <c r="I39" s="324"/>
      <c r="J39" s="325"/>
      <c r="K39" s="317" t="s">
        <v>17</v>
      </c>
      <c r="L39" s="196"/>
      <c r="M39" s="196" t="s">
        <v>16</v>
      </c>
      <c r="N39" s="196"/>
      <c r="O39" s="317" t="s">
        <v>18</v>
      </c>
      <c r="P39" s="297"/>
      <c r="Q39" s="322"/>
      <c r="R39" s="242"/>
      <c r="S39" s="243"/>
      <c r="T39" s="243"/>
      <c r="U39" s="243"/>
      <c r="V39" s="244"/>
      <c r="W39" s="302"/>
      <c r="X39" s="302"/>
      <c r="Y39" s="19"/>
      <c r="Z39" s="286">
        <v>4</v>
      </c>
      <c r="AA39" s="287">
        <v>0.54166666666666663</v>
      </c>
      <c r="AB39" s="288"/>
      <c r="AC39" s="308"/>
      <c r="AD39" s="308"/>
      <c r="AE39" s="308"/>
      <c r="AF39" s="308"/>
      <c r="AG39" s="308"/>
      <c r="AH39" s="318"/>
      <c r="AI39" s="319"/>
      <c r="AJ39" s="320" t="s">
        <v>17</v>
      </c>
      <c r="AK39" s="200"/>
      <c r="AL39" s="9" t="s">
        <v>16</v>
      </c>
      <c r="AM39" s="200"/>
      <c r="AN39" s="321" t="s">
        <v>18</v>
      </c>
      <c r="AO39" s="300"/>
      <c r="AP39" s="264"/>
      <c r="AQ39" s="242"/>
      <c r="AR39" s="243"/>
      <c r="AS39" s="243"/>
      <c r="AT39" s="243"/>
      <c r="AU39" s="244"/>
      <c r="AV39" s="302"/>
      <c r="AW39" s="302"/>
    </row>
    <row r="40" spans="1:49" ht="17.100000000000001" customHeight="1" x14ac:dyDescent="0.3">
      <c r="A40" s="286"/>
      <c r="B40" s="289"/>
      <c r="C40" s="290"/>
      <c r="D40" s="308"/>
      <c r="E40" s="308"/>
      <c r="F40" s="308"/>
      <c r="G40" s="308"/>
      <c r="H40" s="308"/>
      <c r="I40" s="295"/>
      <c r="J40" s="296"/>
      <c r="K40" s="298"/>
      <c r="L40" s="191"/>
      <c r="M40" s="191" t="s">
        <v>16</v>
      </c>
      <c r="N40" s="191"/>
      <c r="O40" s="298"/>
      <c r="P40" s="298"/>
      <c r="Q40" s="323"/>
      <c r="R40" s="245"/>
      <c r="S40" s="246"/>
      <c r="T40" s="246"/>
      <c r="U40" s="246"/>
      <c r="V40" s="247"/>
      <c r="W40" s="285"/>
      <c r="X40" s="285"/>
      <c r="Y40" s="19"/>
      <c r="Z40" s="286"/>
      <c r="AA40" s="289"/>
      <c r="AB40" s="290"/>
      <c r="AC40" s="308"/>
      <c r="AD40" s="308"/>
      <c r="AE40" s="308"/>
      <c r="AF40" s="308"/>
      <c r="AG40" s="308"/>
      <c r="AH40" s="311"/>
      <c r="AI40" s="312"/>
      <c r="AJ40" s="314"/>
      <c r="AK40" s="2"/>
      <c r="AL40" s="8" t="s">
        <v>16</v>
      </c>
      <c r="AM40" s="2"/>
      <c r="AN40" s="316"/>
      <c r="AO40" s="265"/>
      <c r="AP40" s="266"/>
      <c r="AQ40" s="245"/>
      <c r="AR40" s="246"/>
      <c r="AS40" s="246"/>
      <c r="AT40" s="246"/>
      <c r="AU40" s="247"/>
      <c r="AV40" s="285"/>
      <c r="AW40" s="285"/>
    </row>
    <row r="41" spans="1:49" ht="17.100000000000001" customHeight="1" x14ac:dyDescent="0.3">
      <c r="A41" s="286">
        <v>5</v>
      </c>
      <c r="B41" s="287"/>
      <c r="C41" s="288"/>
      <c r="D41" s="308"/>
      <c r="E41" s="308"/>
      <c r="F41" s="308"/>
      <c r="G41" s="308"/>
      <c r="H41" s="308"/>
      <c r="I41" s="293"/>
      <c r="J41" s="294"/>
      <c r="K41" s="297"/>
      <c r="L41" s="190"/>
      <c r="M41" s="190"/>
      <c r="N41" s="190"/>
      <c r="O41" s="297"/>
      <c r="P41" s="297"/>
      <c r="Q41" s="322"/>
      <c r="R41" s="242"/>
      <c r="S41" s="243"/>
      <c r="T41" s="243"/>
      <c r="U41" s="243"/>
      <c r="V41" s="244"/>
      <c r="W41" s="302"/>
      <c r="X41" s="302"/>
      <c r="Y41" s="19"/>
      <c r="Z41" s="286"/>
      <c r="AA41" s="287"/>
      <c r="AB41" s="288"/>
      <c r="AC41" s="308"/>
      <c r="AD41" s="308"/>
      <c r="AE41" s="308"/>
      <c r="AF41" s="308"/>
      <c r="AG41" s="308"/>
      <c r="AH41" s="309"/>
      <c r="AI41" s="310"/>
      <c r="AJ41" s="313" t="s">
        <v>17</v>
      </c>
      <c r="AK41" s="1"/>
      <c r="AL41" s="7" t="s">
        <v>16</v>
      </c>
      <c r="AM41" s="1"/>
      <c r="AN41" s="315" t="s">
        <v>18</v>
      </c>
      <c r="AO41" s="300"/>
      <c r="AP41" s="264"/>
      <c r="AQ41" s="242"/>
      <c r="AR41" s="243"/>
      <c r="AS41" s="243"/>
      <c r="AT41" s="243"/>
      <c r="AU41" s="244"/>
      <c r="AV41" s="302"/>
      <c r="AW41" s="302"/>
    </row>
    <row r="42" spans="1:49" ht="17.100000000000001" customHeight="1" x14ac:dyDescent="0.3">
      <c r="A42" s="286"/>
      <c r="B42" s="289"/>
      <c r="C42" s="290"/>
      <c r="D42" s="308"/>
      <c r="E42" s="308"/>
      <c r="F42" s="308"/>
      <c r="G42" s="308"/>
      <c r="H42" s="308"/>
      <c r="I42" s="295"/>
      <c r="J42" s="296"/>
      <c r="K42" s="298"/>
      <c r="L42" s="191"/>
      <c r="M42" s="191"/>
      <c r="N42" s="191"/>
      <c r="O42" s="298"/>
      <c r="P42" s="298"/>
      <c r="Q42" s="323"/>
      <c r="R42" s="245"/>
      <c r="S42" s="246"/>
      <c r="T42" s="246"/>
      <c r="U42" s="246"/>
      <c r="V42" s="247"/>
      <c r="W42" s="285"/>
      <c r="X42" s="285"/>
      <c r="Y42" s="19"/>
      <c r="Z42" s="286"/>
      <c r="AA42" s="289"/>
      <c r="AB42" s="290"/>
      <c r="AC42" s="308"/>
      <c r="AD42" s="308"/>
      <c r="AE42" s="308"/>
      <c r="AF42" s="308"/>
      <c r="AG42" s="308"/>
      <c r="AH42" s="311"/>
      <c r="AI42" s="312"/>
      <c r="AJ42" s="314"/>
      <c r="AK42" s="2"/>
      <c r="AL42" s="8" t="s">
        <v>16</v>
      </c>
      <c r="AM42" s="2"/>
      <c r="AN42" s="316"/>
      <c r="AO42" s="265"/>
      <c r="AP42" s="266"/>
      <c r="AQ42" s="245"/>
      <c r="AR42" s="246"/>
      <c r="AS42" s="246"/>
      <c r="AT42" s="246"/>
      <c r="AU42" s="247"/>
      <c r="AV42" s="285"/>
      <c r="AW42" s="285"/>
    </row>
    <row r="44" spans="1:49" ht="14.25" x14ac:dyDescent="0.25">
      <c r="B44" s="195"/>
      <c r="C44" s="28"/>
      <c r="D44" s="16"/>
      <c r="E44" s="16"/>
      <c r="F44" s="16"/>
      <c r="G44" s="16"/>
      <c r="H44" s="16"/>
      <c r="I44" s="193"/>
      <c r="J44" s="193"/>
      <c r="K44" s="194"/>
      <c r="L44" s="200"/>
      <c r="M44" s="9"/>
      <c r="N44" s="200"/>
      <c r="O44" s="195"/>
      <c r="P44" s="50"/>
      <c r="Q44" s="19"/>
      <c r="R44" s="19"/>
      <c r="S44" s="19"/>
      <c r="T44" s="19"/>
      <c r="U44" s="19"/>
      <c r="V44" s="19"/>
      <c r="W44" s="19"/>
      <c r="AA44" s="195"/>
      <c r="AB44" s="28"/>
      <c r="AC44" s="16"/>
      <c r="AD44" s="16"/>
      <c r="AE44" s="16"/>
      <c r="AF44" s="16"/>
      <c r="AG44" s="16"/>
      <c r="AH44" s="193"/>
      <c r="AI44" s="193"/>
      <c r="AJ44" s="194"/>
      <c r="AK44" s="200"/>
      <c r="AL44" s="9"/>
      <c r="AM44" s="200"/>
      <c r="AN44" s="195"/>
      <c r="AO44" s="50"/>
      <c r="AP44" s="19"/>
      <c r="AQ44" s="19"/>
      <c r="AR44" s="19"/>
      <c r="AS44" s="19"/>
      <c r="AT44" s="19"/>
      <c r="AU44" s="19"/>
      <c r="AV44" s="19"/>
    </row>
    <row r="45" spans="1:49" ht="14.25" x14ac:dyDescent="0.25">
      <c r="B45" s="195"/>
      <c r="C45" s="14"/>
      <c r="D45" s="11"/>
      <c r="E45" s="11"/>
      <c r="F45" s="11"/>
      <c r="G45" s="11"/>
      <c r="H45" s="11"/>
      <c r="K45" s="14"/>
      <c r="M45" s="15"/>
      <c r="O45" s="14"/>
      <c r="P45" s="11"/>
      <c r="Q45" s="11"/>
      <c r="R45" s="11"/>
      <c r="S45" s="11"/>
      <c r="T45" s="11"/>
      <c r="U45" s="11"/>
      <c r="V45" s="21"/>
      <c r="W45" s="21"/>
      <c r="AA45" s="195"/>
      <c r="AB45" s="14"/>
      <c r="AC45" s="11"/>
      <c r="AD45" s="11"/>
      <c r="AE45" s="11"/>
      <c r="AF45" s="11"/>
      <c r="AG45" s="11"/>
      <c r="AJ45" s="14"/>
      <c r="AL45" s="15"/>
      <c r="AN45" s="14"/>
      <c r="AO45" s="11"/>
      <c r="AP45" s="11"/>
      <c r="AQ45" s="11"/>
      <c r="AR45" s="11"/>
      <c r="AS45" s="11"/>
      <c r="AT45" s="11"/>
      <c r="AU45" s="21"/>
      <c r="AV45" s="21"/>
    </row>
    <row r="46" spans="1:49" ht="13.5" customHeight="1" x14ac:dyDescent="0.25">
      <c r="B46" s="195"/>
      <c r="C46" s="20"/>
      <c r="D46" s="10"/>
      <c r="E46" s="11"/>
      <c r="F46" s="11"/>
      <c r="G46" s="11"/>
      <c r="H46" s="11"/>
      <c r="I46" s="12"/>
      <c r="K46" s="14"/>
      <c r="M46" s="15"/>
      <c r="O46" s="14"/>
      <c r="P46" s="11"/>
      <c r="Q46" s="11"/>
      <c r="R46" s="11"/>
      <c r="S46" s="11"/>
      <c r="T46" s="11"/>
      <c r="U46" s="11"/>
      <c r="V46" s="11"/>
      <c r="W46" s="11"/>
      <c r="AA46" s="195"/>
      <c r="AB46" s="20"/>
      <c r="AC46" s="10"/>
      <c r="AD46" s="11"/>
      <c r="AE46" s="11"/>
      <c r="AF46" s="11"/>
      <c r="AG46" s="11"/>
      <c r="AH46" s="12"/>
      <c r="AJ46" s="14"/>
      <c r="AL46" s="15"/>
      <c r="AN46" s="14"/>
      <c r="AO46" s="11"/>
      <c r="AP46" s="11"/>
      <c r="AQ46" s="11"/>
      <c r="AR46" s="11"/>
      <c r="AS46" s="11"/>
      <c r="AT46" s="11"/>
      <c r="AU46" s="11"/>
      <c r="AV46" s="11"/>
    </row>
    <row r="47" spans="1:49" ht="14.25" x14ac:dyDescent="0.25">
      <c r="B47" s="195"/>
      <c r="C47" s="29"/>
      <c r="D47" s="30"/>
      <c r="E47" s="21"/>
      <c r="F47" s="21"/>
      <c r="G47" s="21"/>
      <c r="H47" s="21"/>
      <c r="I47" s="31"/>
      <c r="J47" s="22"/>
      <c r="K47" s="23"/>
      <c r="M47" s="15"/>
      <c r="O47" s="14"/>
      <c r="P47" s="21"/>
      <c r="Q47" s="21"/>
      <c r="R47" s="21"/>
      <c r="S47" s="21"/>
      <c r="T47" s="21"/>
      <c r="U47" s="21"/>
      <c r="V47" s="21"/>
      <c r="W47" s="21"/>
      <c r="AA47" s="195"/>
      <c r="AB47" s="29"/>
      <c r="AC47" s="30"/>
      <c r="AD47" s="21"/>
      <c r="AE47" s="21"/>
      <c r="AF47" s="21"/>
      <c r="AG47" s="21"/>
      <c r="AH47" s="31"/>
      <c r="AI47" s="22"/>
      <c r="AJ47" s="23"/>
      <c r="AL47" s="15"/>
      <c r="AN47" s="14"/>
      <c r="AO47" s="21"/>
      <c r="AP47" s="21"/>
      <c r="AQ47" s="21"/>
      <c r="AR47" s="21"/>
      <c r="AS47" s="21"/>
      <c r="AT47" s="21"/>
      <c r="AU47" s="21"/>
      <c r="AV47" s="21"/>
    </row>
    <row r="48" spans="1:49" ht="14.25" x14ac:dyDescent="0.25">
      <c r="B48" s="195"/>
      <c r="C48" s="24"/>
      <c r="D48" s="21"/>
      <c r="E48" s="21"/>
      <c r="F48" s="21"/>
      <c r="G48" s="21"/>
      <c r="H48" s="21"/>
      <c r="I48" s="22"/>
      <c r="J48" s="22"/>
      <c r="K48" s="23"/>
      <c r="M48" s="15"/>
      <c r="O48" s="14"/>
      <c r="P48" s="21"/>
      <c r="Q48" s="21"/>
      <c r="R48" s="21"/>
      <c r="S48" s="21"/>
      <c r="T48" s="21"/>
      <c r="U48" s="21"/>
      <c r="V48" s="21"/>
      <c r="W48" s="21"/>
      <c r="AA48" s="195"/>
      <c r="AB48" s="24"/>
      <c r="AC48" s="21"/>
      <c r="AD48" s="21"/>
      <c r="AE48" s="21"/>
      <c r="AF48" s="21"/>
      <c r="AG48" s="21"/>
      <c r="AH48" s="22"/>
      <c r="AI48" s="22"/>
      <c r="AJ48" s="23"/>
      <c r="AL48" s="15"/>
      <c r="AN48" s="14"/>
      <c r="AO48" s="21"/>
      <c r="AP48" s="21"/>
      <c r="AQ48" s="21"/>
      <c r="AR48" s="21"/>
      <c r="AS48" s="21"/>
      <c r="AT48" s="21"/>
      <c r="AU48" s="21"/>
      <c r="AV48" s="21"/>
    </row>
    <row r="49" spans="2:48" ht="14.25" x14ac:dyDescent="0.25">
      <c r="B49" s="195"/>
      <c r="C49" s="29"/>
      <c r="D49" s="30"/>
      <c r="E49" s="21"/>
      <c r="F49" s="21"/>
      <c r="G49" s="21"/>
      <c r="H49" s="21"/>
      <c r="I49" s="31"/>
      <c r="J49" s="22"/>
      <c r="K49" s="23"/>
      <c r="M49" s="15"/>
      <c r="O49" s="14"/>
      <c r="P49" s="21"/>
      <c r="Q49" s="21"/>
      <c r="R49" s="21"/>
      <c r="S49" s="21"/>
      <c r="T49" s="21"/>
      <c r="U49" s="21"/>
      <c r="V49" s="21"/>
      <c r="W49" s="21"/>
      <c r="AA49" s="195"/>
      <c r="AB49" s="29"/>
      <c r="AC49" s="30"/>
      <c r="AD49" s="21"/>
      <c r="AE49" s="21"/>
      <c r="AF49" s="21"/>
      <c r="AG49" s="21"/>
      <c r="AH49" s="31"/>
      <c r="AI49" s="22"/>
      <c r="AJ49" s="23"/>
      <c r="AL49" s="15"/>
      <c r="AN49" s="14"/>
      <c r="AO49" s="21"/>
      <c r="AP49" s="21"/>
      <c r="AQ49" s="21"/>
      <c r="AR49" s="21"/>
      <c r="AS49" s="21"/>
      <c r="AT49" s="21"/>
      <c r="AU49" s="21"/>
      <c r="AV49" s="21"/>
    </row>
    <row r="50" spans="2:48" ht="14.25" x14ac:dyDescent="0.25">
      <c r="B50" s="195"/>
      <c r="C50" s="24"/>
      <c r="D50" s="21"/>
      <c r="E50" s="21"/>
      <c r="F50" s="21"/>
      <c r="G50" s="21"/>
      <c r="H50" s="21"/>
      <c r="I50" s="22"/>
      <c r="J50" s="22"/>
      <c r="K50" s="23"/>
      <c r="M50" s="15"/>
      <c r="O50" s="14"/>
      <c r="P50" s="21"/>
      <c r="Q50" s="21"/>
      <c r="R50" s="21"/>
      <c r="S50" s="21"/>
      <c r="T50" s="21"/>
      <c r="U50" s="21"/>
      <c r="V50" s="21"/>
      <c r="W50" s="21"/>
      <c r="AA50" s="195"/>
      <c r="AB50" s="24"/>
      <c r="AC50" s="21"/>
      <c r="AD50" s="21"/>
      <c r="AE50" s="21"/>
      <c r="AF50" s="21"/>
      <c r="AG50" s="21"/>
      <c r="AH50" s="22"/>
      <c r="AI50" s="22"/>
      <c r="AJ50" s="23"/>
      <c r="AL50" s="15"/>
      <c r="AN50" s="14"/>
      <c r="AO50" s="21"/>
      <c r="AP50" s="21"/>
      <c r="AQ50" s="21"/>
      <c r="AR50" s="21"/>
      <c r="AS50" s="21"/>
      <c r="AT50" s="21"/>
      <c r="AU50" s="21"/>
      <c r="AV50" s="21"/>
    </row>
  </sheetData>
  <mergeCells count="361">
    <mergeCell ref="A1:B1"/>
    <mergeCell ref="C1:E1"/>
    <mergeCell ref="Z1:AA1"/>
    <mergeCell ref="AB1:AD1"/>
    <mergeCell ref="B2:C3"/>
    <mergeCell ref="D2:F3"/>
    <mergeCell ref="G2:I3"/>
    <mergeCell ref="J2:L3"/>
    <mergeCell ref="M2:O3"/>
    <mergeCell ref="P2:R3"/>
    <mergeCell ref="AI2:AK3"/>
    <mergeCell ref="AL2:AN3"/>
    <mergeCell ref="AO2:AQ3"/>
    <mergeCell ref="AR2:AS3"/>
    <mergeCell ref="AT2:AU3"/>
    <mergeCell ref="AW2:AW3"/>
    <mergeCell ref="S2:T3"/>
    <mergeCell ref="U2:V3"/>
    <mergeCell ref="X2:X3"/>
    <mergeCell ref="AA2:AB3"/>
    <mergeCell ref="AC2:AE3"/>
    <mergeCell ref="AF2:AH3"/>
    <mergeCell ref="X6:X7"/>
    <mergeCell ref="Y6:Y7"/>
    <mergeCell ref="AO4:AQ5"/>
    <mergeCell ref="AR4:AS5"/>
    <mergeCell ref="AT4:AU5"/>
    <mergeCell ref="AV4:AV5"/>
    <mergeCell ref="AW4:AW5"/>
    <mergeCell ref="G5:I5"/>
    <mergeCell ref="J5:L5"/>
    <mergeCell ref="M5:O5"/>
    <mergeCell ref="AF5:AH5"/>
    <mergeCell ref="AI5:AK5"/>
    <mergeCell ref="W4:W5"/>
    <mergeCell ref="X4:X5"/>
    <mergeCell ref="Y4:Y5"/>
    <mergeCell ref="Z4:Z5"/>
    <mergeCell ref="AA4:AB5"/>
    <mergeCell ref="AC4:AE5"/>
    <mergeCell ref="P4:R5"/>
    <mergeCell ref="S4:T5"/>
    <mergeCell ref="U4:V5"/>
    <mergeCell ref="AL5:AN5"/>
    <mergeCell ref="A4:A5"/>
    <mergeCell ref="B4:C5"/>
    <mergeCell ref="D4:F5"/>
    <mergeCell ref="AV6:AV7"/>
    <mergeCell ref="AW6:AW7"/>
    <mergeCell ref="D7:F7"/>
    <mergeCell ref="J7:L7"/>
    <mergeCell ref="M7:O7"/>
    <mergeCell ref="AC7:AE7"/>
    <mergeCell ref="AI7:AK7"/>
    <mergeCell ref="AL7:AN7"/>
    <mergeCell ref="Z6:Z7"/>
    <mergeCell ref="AA6:AB7"/>
    <mergeCell ref="AF6:AH7"/>
    <mergeCell ref="AO6:AQ7"/>
    <mergeCell ref="AR6:AS7"/>
    <mergeCell ref="AT6:AU7"/>
    <mergeCell ref="A6:A7"/>
    <mergeCell ref="B6:C7"/>
    <mergeCell ref="G6:I7"/>
    <mergeCell ref="P6:R7"/>
    <mergeCell ref="S6:T7"/>
    <mergeCell ref="U6:V7"/>
    <mergeCell ref="W6:W7"/>
    <mergeCell ref="AO8:AQ9"/>
    <mergeCell ref="AR8:AS9"/>
    <mergeCell ref="AT8:AU9"/>
    <mergeCell ref="AV8:AV9"/>
    <mergeCell ref="AW8:AW9"/>
    <mergeCell ref="D9:F9"/>
    <mergeCell ref="G9:I9"/>
    <mergeCell ref="M9:O9"/>
    <mergeCell ref="AC9:AE9"/>
    <mergeCell ref="AF9:AH9"/>
    <mergeCell ref="W8:W9"/>
    <mergeCell ref="X8:X9"/>
    <mergeCell ref="Y8:Y9"/>
    <mergeCell ref="Z8:Z9"/>
    <mergeCell ref="AA8:AB9"/>
    <mergeCell ref="AI8:AK9"/>
    <mergeCell ref="J8:L9"/>
    <mergeCell ref="P8:R9"/>
    <mergeCell ref="S8:T9"/>
    <mergeCell ref="U8:V9"/>
    <mergeCell ref="AL9:AN9"/>
    <mergeCell ref="A8:A9"/>
    <mergeCell ref="B8:C9"/>
    <mergeCell ref="AW10:AW11"/>
    <mergeCell ref="D11:F11"/>
    <mergeCell ref="G11:I11"/>
    <mergeCell ref="J11:L11"/>
    <mergeCell ref="AC11:AE11"/>
    <mergeCell ref="AF11:AH11"/>
    <mergeCell ref="AI11:AK11"/>
    <mergeCell ref="Z10:Z11"/>
    <mergeCell ref="AA10:AB11"/>
    <mergeCell ref="AL10:AN11"/>
    <mergeCell ref="AO10:AQ11"/>
    <mergeCell ref="AR10:AS11"/>
    <mergeCell ref="AT10:AU11"/>
    <mergeCell ref="A10:A11"/>
    <mergeCell ref="B10:C11"/>
    <mergeCell ref="M10:O11"/>
    <mergeCell ref="P10:R11"/>
    <mergeCell ref="S10:T11"/>
    <mergeCell ref="U10:V11"/>
    <mergeCell ref="W10:W11"/>
    <mergeCell ref="X10:X11"/>
    <mergeCell ref="Y10:Y11"/>
    <mergeCell ref="B13:U13"/>
    <mergeCell ref="B14:C14"/>
    <mergeCell ref="D14:E14"/>
    <mergeCell ref="F14:I14"/>
    <mergeCell ref="J14:K14"/>
    <mergeCell ref="L14:O14"/>
    <mergeCell ref="P14:Q14"/>
    <mergeCell ref="R14:U14"/>
    <mergeCell ref="AV10:AV11"/>
    <mergeCell ref="R15:U15"/>
    <mergeCell ref="A17:A18"/>
    <mergeCell ref="B17:C18"/>
    <mergeCell ref="D17:E18"/>
    <mergeCell ref="F17:H18"/>
    <mergeCell ref="J17:M18"/>
    <mergeCell ref="N17:V18"/>
    <mergeCell ref="B15:C15"/>
    <mergeCell ref="D15:E15"/>
    <mergeCell ref="F15:I15"/>
    <mergeCell ref="J15:K15"/>
    <mergeCell ref="L15:O15"/>
    <mergeCell ref="P15:Q15"/>
    <mergeCell ref="AI17:AL18"/>
    <mergeCell ref="AM17:AU18"/>
    <mergeCell ref="AV17:AV18"/>
    <mergeCell ref="AW17:AW18"/>
    <mergeCell ref="A19:A20"/>
    <mergeCell ref="B19:C20"/>
    <mergeCell ref="D19:H20"/>
    <mergeCell ref="I19:J20"/>
    <mergeCell ref="K19:K20"/>
    <mergeCell ref="O19:O20"/>
    <mergeCell ref="W17:W18"/>
    <mergeCell ref="X17:X18"/>
    <mergeCell ref="Z17:Z18"/>
    <mergeCell ref="AA17:AB18"/>
    <mergeCell ref="AC17:AD18"/>
    <mergeCell ref="AE17:AG18"/>
    <mergeCell ref="AV19:AV20"/>
    <mergeCell ref="AW19:AW20"/>
    <mergeCell ref="AH19:AI20"/>
    <mergeCell ref="AJ19:AJ20"/>
    <mergeCell ref="AN19:AN20"/>
    <mergeCell ref="AO19:AP20"/>
    <mergeCell ref="AQ19:AU20"/>
    <mergeCell ref="A21:A22"/>
    <mergeCell ref="B21:C22"/>
    <mergeCell ref="D21:H22"/>
    <mergeCell ref="I21:J22"/>
    <mergeCell ref="K21:K22"/>
    <mergeCell ref="O21:O22"/>
    <mergeCell ref="P21:Q22"/>
    <mergeCell ref="R21:V22"/>
    <mergeCell ref="AC19:AG20"/>
    <mergeCell ref="P19:Q20"/>
    <mergeCell ref="R19:V20"/>
    <mergeCell ref="W19:W20"/>
    <mergeCell ref="X19:X20"/>
    <mergeCell ref="Z19:Z20"/>
    <mergeCell ref="AA19:AB20"/>
    <mergeCell ref="AJ21:AJ22"/>
    <mergeCell ref="AN21:AN22"/>
    <mergeCell ref="AO21:AP22"/>
    <mergeCell ref="AQ21:AU22"/>
    <mergeCell ref="AV21:AV22"/>
    <mergeCell ref="AW21:AW22"/>
    <mergeCell ref="W21:W22"/>
    <mergeCell ref="X21:X22"/>
    <mergeCell ref="Z21:Z22"/>
    <mergeCell ref="AA21:AB22"/>
    <mergeCell ref="AC21:AG22"/>
    <mergeCell ref="AH21:AI22"/>
    <mergeCell ref="A25:A26"/>
    <mergeCell ref="B25:C26"/>
    <mergeCell ref="D25:H26"/>
    <mergeCell ref="I25:J26"/>
    <mergeCell ref="K25:K26"/>
    <mergeCell ref="O25:O26"/>
    <mergeCell ref="P25:Q26"/>
    <mergeCell ref="R25:V26"/>
    <mergeCell ref="AC23:AG24"/>
    <mergeCell ref="P23:Q24"/>
    <mergeCell ref="R23:V24"/>
    <mergeCell ref="W23:W24"/>
    <mergeCell ref="X23:X24"/>
    <mergeCell ref="Z23:Z24"/>
    <mergeCell ref="AA23:AB24"/>
    <mergeCell ref="A23:A24"/>
    <mergeCell ref="B23:C24"/>
    <mergeCell ref="D23:H24"/>
    <mergeCell ref="I23:J24"/>
    <mergeCell ref="K23:K24"/>
    <mergeCell ref="O23:O24"/>
    <mergeCell ref="AW25:AW26"/>
    <mergeCell ref="W25:W26"/>
    <mergeCell ref="X25:X26"/>
    <mergeCell ref="Z25:Z26"/>
    <mergeCell ref="AA25:AB26"/>
    <mergeCell ref="AC25:AG26"/>
    <mergeCell ref="AH25:AI26"/>
    <mergeCell ref="AV23:AV24"/>
    <mergeCell ref="AW23:AW24"/>
    <mergeCell ref="AH23:AI24"/>
    <mergeCell ref="AJ23:AJ24"/>
    <mergeCell ref="AN23:AN24"/>
    <mergeCell ref="AO23:AP24"/>
    <mergeCell ref="AQ23:AU24"/>
    <mergeCell ref="D27:H28"/>
    <mergeCell ref="I27:J28"/>
    <mergeCell ref="K27:K28"/>
    <mergeCell ref="O27:O28"/>
    <mergeCell ref="AJ25:AJ26"/>
    <mergeCell ref="AN25:AN26"/>
    <mergeCell ref="AO25:AP26"/>
    <mergeCell ref="AQ25:AU26"/>
    <mergeCell ref="AV25:AV26"/>
    <mergeCell ref="AV27:AV28"/>
    <mergeCell ref="AW27:AW28"/>
    <mergeCell ref="A31:A32"/>
    <mergeCell ref="B31:C32"/>
    <mergeCell ref="D31:E32"/>
    <mergeCell ref="F31:H32"/>
    <mergeCell ref="J31:M32"/>
    <mergeCell ref="N31:V32"/>
    <mergeCell ref="W31:W32"/>
    <mergeCell ref="X31:X32"/>
    <mergeCell ref="AC27:AG28"/>
    <mergeCell ref="AH27:AI28"/>
    <mergeCell ref="AJ27:AJ28"/>
    <mergeCell ref="AN27:AN28"/>
    <mergeCell ref="AO27:AP28"/>
    <mergeCell ref="AQ27:AU28"/>
    <mergeCell ref="P27:Q28"/>
    <mergeCell ref="R27:V28"/>
    <mergeCell ref="W27:W28"/>
    <mergeCell ref="X27:X28"/>
    <mergeCell ref="Z27:Z28"/>
    <mergeCell ref="AA27:AB28"/>
    <mergeCell ref="A27:A28"/>
    <mergeCell ref="B27:C28"/>
    <mergeCell ref="AV31:AV32"/>
    <mergeCell ref="AW31:AW32"/>
    <mergeCell ref="A33:A34"/>
    <mergeCell ref="B33:C34"/>
    <mergeCell ref="D33:H34"/>
    <mergeCell ref="I33:J34"/>
    <mergeCell ref="K33:K34"/>
    <mergeCell ref="O33:O34"/>
    <mergeCell ref="P33:Q34"/>
    <mergeCell ref="R33:V34"/>
    <mergeCell ref="Z31:Z32"/>
    <mergeCell ref="AA31:AB32"/>
    <mergeCell ref="AC31:AD32"/>
    <mergeCell ref="AE31:AG32"/>
    <mergeCell ref="AI31:AL32"/>
    <mergeCell ref="AM31:AU32"/>
    <mergeCell ref="AJ33:AJ34"/>
    <mergeCell ref="AN33:AN34"/>
    <mergeCell ref="AO33:AP34"/>
    <mergeCell ref="AQ33:AU34"/>
    <mergeCell ref="AV33:AV34"/>
    <mergeCell ref="AW33:AW34"/>
    <mergeCell ref="W33:W34"/>
    <mergeCell ref="X33:X34"/>
    <mergeCell ref="Z33:Z34"/>
    <mergeCell ref="AA33:AB34"/>
    <mergeCell ref="AC33:AG34"/>
    <mergeCell ref="AH33:AI34"/>
    <mergeCell ref="A37:A38"/>
    <mergeCell ref="B37:C38"/>
    <mergeCell ref="D37:H38"/>
    <mergeCell ref="I37:J38"/>
    <mergeCell ref="K37:K38"/>
    <mergeCell ref="O37:O38"/>
    <mergeCell ref="P37:Q38"/>
    <mergeCell ref="R37:V38"/>
    <mergeCell ref="AC35:AG36"/>
    <mergeCell ref="P35:Q36"/>
    <mergeCell ref="R35:V36"/>
    <mergeCell ref="W35:W36"/>
    <mergeCell ref="X35:X36"/>
    <mergeCell ref="Z35:Z36"/>
    <mergeCell ref="AA35:AB36"/>
    <mergeCell ref="A35:A36"/>
    <mergeCell ref="B35:C36"/>
    <mergeCell ref="D35:H36"/>
    <mergeCell ref="I35:J36"/>
    <mergeCell ref="K35:K36"/>
    <mergeCell ref="O35:O36"/>
    <mergeCell ref="AW37:AW38"/>
    <mergeCell ref="W37:W38"/>
    <mergeCell ref="X37:X38"/>
    <mergeCell ref="Z37:Z38"/>
    <mergeCell ref="AA37:AB38"/>
    <mergeCell ref="AC37:AG38"/>
    <mergeCell ref="AH37:AI38"/>
    <mergeCell ref="AV35:AV36"/>
    <mergeCell ref="AW35:AW36"/>
    <mergeCell ref="AH35:AI36"/>
    <mergeCell ref="AJ35:AJ36"/>
    <mergeCell ref="AN35:AN36"/>
    <mergeCell ref="AO35:AP36"/>
    <mergeCell ref="AQ35:AU36"/>
    <mergeCell ref="D39:H40"/>
    <mergeCell ref="I39:J40"/>
    <mergeCell ref="K39:K40"/>
    <mergeCell ref="O39:O40"/>
    <mergeCell ref="AJ37:AJ38"/>
    <mergeCell ref="AN37:AN38"/>
    <mergeCell ref="AO37:AP38"/>
    <mergeCell ref="AQ37:AU38"/>
    <mergeCell ref="AV37:AV38"/>
    <mergeCell ref="AV39:AV40"/>
    <mergeCell ref="AW39:AW40"/>
    <mergeCell ref="A41:A42"/>
    <mergeCell ref="B41:C42"/>
    <mergeCell ref="D41:H42"/>
    <mergeCell ref="I41:J42"/>
    <mergeCell ref="K41:K42"/>
    <mergeCell ref="O41:O42"/>
    <mergeCell ref="P41:Q42"/>
    <mergeCell ref="R41:V42"/>
    <mergeCell ref="AC39:AG40"/>
    <mergeCell ref="AH39:AI40"/>
    <mergeCell ref="AJ39:AJ40"/>
    <mergeCell ref="AN39:AN40"/>
    <mergeCell ref="AO39:AP40"/>
    <mergeCell ref="AQ39:AU40"/>
    <mergeCell ref="P39:Q40"/>
    <mergeCell ref="R39:V40"/>
    <mergeCell ref="W39:W40"/>
    <mergeCell ref="X39:X40"/>
    <mergeCell ref="Z39:Z40"/>
    <mergeCell ref="AA39:AB40"/>
    <mergeCell ref="A39:A40"/>
    <mergeCell ref="B39:C40"/>
    <mergeCell ref="AJ41:AJ42"/>
    <mergeCell ref="AN41:AN42"/>
    <mergeCell ref="AO41:AP42"/>
    <mergeCell ref="AQ41:AU42"/>
    <mergeCell ref="AV41:AV42"/>
    <mergeCell ref="AW41:AW42"/>
    <mergeCell ref="W41:W42"/>
    <mergeCell ref="X41:X42"/>
    <mergeCell ref="Z41:Z42"/>
    <mergeCell ref="AA41:AB42"/>
    <mergeCell ref="AC41:AG42"/>
    <mergeCell ref="AH41:AI42"/>
  </mergeCells>
  <phoneticPr fontId="4"/>
  <pageMargins left="0.78740157480314965" right="0.78740157480314965" top="0.98425196850393704" bottom="0.98425196850393704" header="0.51181102362204722" footer="0.51181102362204722"/>
  <pageSetup paperSize="9" scale="94" orientation="portrait" horizontalDpi="4294967293" r:id="rId1"/>
  <headerFooter alignWithMargins="0">
    <oddHeader>&amp;C&amp;"ＭＳ Ｐゴシック,太字"&amp;16 2021Nanahocup山梨県U-12サッカー大会
（第45回関東大会山梨県予選）</oddHeader>
    <oddFooter>&amp;C&amp;12試合結果・警告退場の報告は午後4時までに下記ＦＡＸ番号へご報告ください。
4種広報部ＦＡＸ055-251-7164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6507B-4D4D-403C-8680-E1DD37DD0B49}">
  <sheetPr>
    <tabColor rgb="FF00FFFF"/>
  </sheetPr>
  <dimension ref="A1:AW50"/>
  <sheetViews>
    <sheetView view="pageLayout" topLeftCell="A28" zoomScaleNormal="100" workbookViewId="0">
      <selection activeCell="D35" sqref="D35:H36"/>
    </sheetView>
  </sheetViews>
  <sheetFormatPr defaultColWidth="9" defaultRowHeight="12.75" x14ac:dyDescent="0.25"/>
  <cols>
    <col min="1" max="1" width="3.1328125" style="13" customWidth="1"/>
    <col min="2" max="2" width="3" style="13" customWidth="1"/>
    <col min="3" max="3" width="8.265625" style="13" customWidth="1"/>
    <col min="4" max="22" width="3" style="13" customWidth="1"/>
    <col min="23" max="24" width="7" style="13" customWidth="1"/>
    <col min="25" max="25" width="12.59765625" style="200" customWidth="1"/>
    <col min="26" max="26" width="3.1328125" style="13" customWidth="1"/>
    <col min="27" max="27" width="3" style="13" customWidth="1"/>
    <col min="28" max="28" width="8.265625" style="13" customWidth="1"/>
    <col min="29" max="47" width="2.46484375" style="13" customWidth="1"/>
    <col min="48" max="48" width="5.59765625" style="13" customWidth="1"/>
    <col min="49" max="49" width="5.265625" style="13" customWidth="1"/>
    <col min="50" max="16384" width="9" style="13"/>
  </cols>
  <sheetData>
    <row r="1" spans="1:49" ht="34.5" customHeight="1" x14ac:dyDescent="0.25">
      <c r="A1" s="236" t="s">
        <v>186</v>
      </c>
      <c r="B1" s="236"/>
      <c r="C1" s="237" t="s">
        <v>10</v>
      </c>
      <c r="D1" s="237"/>
      <c r="E1" s="237"/>
      <c r="F1" s="32"/>
      <c r="G1" s="32"/>
      <c r="H1" s="32"/>
      <c r="I1" s="32"/>
      <c r="J1" s="32"/>
      <c r="K1" s="32"/>
      <c r="L1" s="32"/>
      <c r="M1" s="32"/>
      <c r="N1" s="32"/>
      <c r="O1" s="32"/>
      <c r="P1" s="2"/>
      <c r="Q1" s="2"/>
      <c r="R1" s="2"/>
      <c r="S1" s="2"/>
      <c r="T1" s="2"/>
      <c r="U1" s="2"/>
      <c r="V1" s="2"/>
      <c r="W1" s="2"/>
      <c r="X1" s="2"/>
      <c r="Z1" s="236" t="s">
        <v>186</v>
      </c>
      <c r="AA1" s="236"/>
      <c r="AB1" s="237" t="s">
        <v>10</v>
      </c>
      <c r="AC1" s="237"/>
      <c r="AD1" s="237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2"/>
      <c r="AP1" s="2"/>
      <c r="AQ1" s="2"/>
      <c r="AR1" s="2"/>
      <c r="AS1" s="2"/>
      <c r="AT1" s="2"/>
      <c r="AU1" s="2"/>
      <c r="AV1" s="2"/>
      <c r="AW1" s="2"/>
    </row>
    <row r="2" spans="1:49" ht="17.100000000000001" customHeight="1" x14ac:dyDescent="0.25">
      <c r="A2" s="33"/>
      <c r="B2" s="238" t="str">
        <f>A1</f>
        <v>I</v>
      </c>
      <c r="C2" s="239"/>
      <c r="D2" s="242" t="str">
        <f>B4</f>
        <v>Uスポーツ</v>
      </c>
      <c r="E2" s="243"/>
      <c r="F2" s="244"/>
      <c r="G2" s="242" t="str">
        <f>B6</f>
        <v>北杜UFC</v>
      </c>
      <c r="H2" s="243"/>
      <c r="I2" s="244"/>
      <c r="J2" s="242" t="str">
        <f>B8</f>
        <v>FCジョカーレ</v>
      </c>
      <c r="K2" s="243"/>
      <c r="L2" s="244"/>
      <c r="M2" s="242" t="str">
        <f>B10</f>
        <v>石和SSS</v>
      </c>
      <c r="N2" s="243"/>
      <c r="O2" s="244"/>
      <c r="P2" s="248" t="s">
        <v>12</v>
      </c>
      <c r="Q2" s="248"/>
      <c r="R2" s="248"/>
      <c r="S2" s="249" t="s">
        <v>13</v>
      </c>
      <c r="T2" s="249"/>
      <c r="U2" s="249" t="s">
        <v>21</v>
      </c>
      <c r="V2" s="249"/>
      <c r="W2" s="34" t="s">
        <v>22</v>
      </c>
      <c r="X2" s="251" t="s">
        <v>11</v>
      </c>
      <c r="Y2" s="18"/>
      <c r="Z2" s="33"/>
      <c r="AA2" s="252" t="str">
        <f>Z1</f>
        <v>I</v>
      </c>
      <c r="AB2" s="239"/>
      <c r="AC2" s="242" t="str">
        <f>AA4</f>
        <v>Uスポーツ</v>
      </c>
      <c r="AD2" s="243"/>
      <c r="AE2" s="244"/>
      <c r="AF2" s="242" t="str">
        <f>AA6</f>
        <v>北杜UFC</v>
      </c>
      <c r="AG2" s="243"/>
      <c r="AH2" s="244"/>
      <c r="AI2" s="242" t="str">
        <f>AA8</f>
        <v>FCジョカーレ</v>
      </c>
      <c r="AJ2" s="243"/>
      <c r="AK2" s="244"/>
      <c r="AL2" s="242" t="str">
        <f>AA10</f>
        <v>石和SSS</v>
      </c>
      <c r="AM2" s="243"/>
      <c r="AN2" s="244"/>
      <c r="AO2" s="248" t="s">
        <v>12</v>
      </c>
      <c r="AP2" s="248"/>
      <c r="AQ2" s="248"/>
      <c r="AR2" s="249" t="s">
        <v>13</v>
      </c>
      <c r="AS2" s="249"/>
      <c r="AT2" s="249" t="s">
        <v>21</v>
      </c>
      <c r="AU2" s="249"/>
      <c r="AV2" s="34" t="s">
        <v>22</v>
      </c>
      <c r="AW2" s="250" t="s">
        <v>11</v>
      </c>
    </row>
    <row r="3" spans="1:49" ht="17.100000000000001" customHeight="1" x14ac:dyDescent="0.25">
      <c r="A3" s="35"/>
      <c r="B3" s="240"/>
      <c r="C3" s="241"/>
      <c r="D3" s="245"/>
      <c r="E3" s="246"/>
      <c r="F3" s="247"/>
      <c r="G3" s="245"/>
      <c r="H3" s="246"/>
      <c r="I3" s="247"/>
      <c r="J3" s="245"/>
      <c r="K3" s="246"/>
      <c r="L3" s="247"/>
      <c r="M3" s="245"/>
      <c r="N3" s="246"/>
      <c r="O3" s="247"/>
      <c r="P3" s="248"/>
      <c r="Q3" s="248"/>
      <c r="R3" s="248"/>
      <c r="S3" s="249"/>
      <c r="T3" s="249"/>
      <c r="U3" s="249"/>
      <c r="V3" s="249"/>
      <c r="W3" s="36" t="s">
        <v>23</v>
      </c>
      <c r="X3" s="251"/>
      <c r="Y3" s="18"/>
      <c r="Z3" s="35"/>
      <c r="AA3" s="253"/>
      <c r="AB3" s="241"/>
      <c r="AC3" s="245"/>
      <c r="AD3" s="246"/>
      <c r="AE3" s="247"/>
      <c r="AF3" s="245"/>
      <c r="AG3" s="246"/>
      <c r="AH3" s="247"/>
      <c r="AI3" s="245"/>
      <c r="AJ3" s="246"/>
      <c r="AK3" s="247"/>
      <c r="AL3" s="245"/>
      <c r="AM3" s="246"/>
      <c r="AN3" s="247"/>
      <c r="AO3" s="248"/>
      <c r="AP3" s="248"/>
      <c r="AQ3" s="248"/>
      <c r="AR3" s="249"/>
      <c r="AS3" s="249"/>
      <c r="AT3" s="249"/>
      <c r="AU3" s="249"/>
      <c r="AV3" s="36" t="s">
        <v>23</v>
      </c>
      <c r="AW3" s="250"/>
    </row>
    <row r="4" spans="1:49" ht="17.100000000000001" customHeight="1" x14ac:dyDescent="0.25">
      <c r="A4" s="273">
        <v>1</v>
      </c>
      <c r="B4" s="263" t="s">
        <v>214</v>
      </c>
      <c r="C4" s="264"/>
      <c r="D4" s="267"/>
      <c r="E4" s="268"/>
      <c r="F4" s="269"/>
      <c r="G4" s="189">
        <f>I21</f>
        <v>3</v>
      </c>
      <c r="H4" s="198" t="s">
        <v>16</v>
      </c>
      <c r="I4" s="198">
        <f>P21</f>
        <v>0</v>
      </c>
      <c r="J4" s="189">
        <f>I25</f>
        <v>7</v>
      </c>
      <c r="K4" s="198" t="s">
        <v>14</v>
      </c>
      <c r="L4" s="199">
        <f>P25</f>
        <v>0</v>
      </c>
      <c r="M4" s="198" t="str">
        <f>I35</f>
        <v/>
      </c>
      <c r="N4" s="198" t="s">
        <v>16</v>
      </c>
      <c r="O4" s="198" t="str">
        <f>P35</f>
        <v/>
      </c>
      <c r="P4" s="249"/>
      <c r="Q4" s="249"/>
      <c r="R4" s="249"/>
      <c r="S4" s="249"/>
      <c r="T4" s="249"/>
      <c r="U4" s="249"/>
      <c r="V4" s="249"/>
      <c r="W4" s="256"/>
      <c r="X4" s="254"/>
      <c r="Y4" s="255">
        <f>10000*P4+100*W4+S4</f>
        <v>0</v>
      </c>
      <c r="Z4" s="261">
        <v>1</v>
      </c>
      <c r="AA4" s="263" t="str">
        <f>B4</f>
        <v>Uスポーツ</v>
      </c>
      <c r="AB4" s="264"/>
      <c r="AC4" s="267"/>
      <c r="AD4" s="268"/>
      <c r="AE4" s="269"/>
      <c r="AF4" s="189">
        <f>AE6</f>
        <v>0</v>
      </c>
      <c r="AG4" s="198" t="s">
        <v>16</v>
      </c>
      <c r="AH4" s="198">
        <f>AC6</f>
        <v>0</v>
      </c>
      <c r="AI4" s="189">
        <f>AE8</f>
        <v>0</v>
      </c>
      <c r="AJ4" s="198" t="s">
        <v>14</v>
      </c>
      <c r="AK4" s="199">
        <f>AC8</f>
        <v>0</v>
      </c>
      <c r="AL4" s="198">
        <f>AE10</f>
        <v>0</v>
      </c>
      <c r="AM4" s="198" t="s">
        <v>16</v>
      </c>
      <c r="AN4" s="198">
        <f>AC10</f>
        <v>0</v>
      </c>
      <c r="AO4" s="249">
        <f>(COUNTIF(AC5:AN5,"○")*3)+(COUNTIF(AC5:AN5,"△")*1)</f>
        <v>3</v>
      </c>
      <c r="AP4" s="249"/>
      <c r="AQ4" s="249"/>
      <c r="AR4" s="249">
        <f>SUM(AE4:AE11)</f>
        <v>0</v>
      </c>
      <c r="AS4" s="249"/>
      <c r="AT4" s="249">
        <f>SUM(AC4:AC11)</f>
        <v>0</v>
      </c>
      <c r="AU4" s="249"/>
      <c r="AV4" s="256">
        <f>AR4-AT4</f>
        <v>0</v>
      </c>
      <c r="AW4" s="250"/>
    </row>
    <row r="5" spans="1:49" ht="17.100000000000001" customHeight="1" x14ac:dyDescent="0.25">
      <c r="A5" s="258"/>
      <c r="B5" s="265"/>
      <c r="C5" s="266"/>
      <c r="D5" s="270"/>
      <c r="E5" s="271"/>
      <c r="F5" s="272"/>
      <c r="G5" s="258" t="str">
        <f>IF(G4="","",IF(G4-I4&gt;0,"○",IF(G4-I4=0,"△","●")))</f>
        <v>○</v>
      </c>
      <c r="H5" s="259"/>
      <c r="I5" s="260"/>
      <c r="J5" s="258" t="str">
        <f>IF(J4="","",IF(J4-L4&gt;0,"○",IF(J4-L4=0,"△","●")))</f>
        <v>○</v>
      </c>
      <c r="K5" s="259"/>
      <c r="L5" s="260"/>
      <c r="M5" s="258" t="str">
        <f>IF(M4="","",IF(M4-O4&gt;0,"○",IF(M4-O4=0,"△","●")))</f>
        <v/>
      </c>
      <c r="N5" s="259"/>
      <c r="O5" s="260"/>
      <c r="P5" s="249"/>
      <c r="Q5" s="249"/>
      <c r="R5" s="249"/>
      <c r="S5" s="249"/>
      <c r="T5" s="249"/>
      <c r="U5" s="249"/>
      <c r="V5" s="249"/>
      <c r="W5" s="257"/>
      <c r="X5" s="254"/>
      <c r="Y5" s="255"/>
      <c r="Z5" s="262"/>
      <c r="AA5" s="265"/>
      <c r="AB5" s="266"/>
      <c r="AC5" s="270"/>
      <c r="AD5" s="271"/>
      <c r="AE5" s="272"/>
      <c r="AF5" s="258" t="str">
        <f>IF(AF4="","",IF(AF4-AH4&gt;0,"○",IF(AF4-AH4=0,"△","●")))</f>
        <v>△</v>
      </c>
      <c r="AG5" s="259"/>
      <c r="AH5" s="260"/>
      <c r="AI5" s="258" t="str">
        <f>IF(AI4="","",IF(AI4-AK4&gt;0,"○",IF(AI4-AK4=0,"△","●")))</f>
        <v>△</v>
      </c>
      <c r="AJ5" s="259"/>
      <c r="AK5" s="260"/>
      <c r="AL5" s="258" t="str">
        <f>IF(AL4="","",IF(AL4-AN4&gt;0,"○",IF(AL4-AN4=0,"△","●")))</f>
        <v>△</v>
      </c>
      <c r="AM5" s="259"/>
      <c r="AN5" s="260"/>
      <c r="AO5" s="249"/>
      <c r="AP5" s="249"/>
      <c r="AQ5" s="249"/>
      <c r="AR5" s="249"/>
      <c r="AS5" s="249"/>
      <c r="AT5" s="249"/>
      <c r="AU5" s="249"/>
      <c r="AV5" s="257"/>
      <c r="AW5" s="250"/>
    </row>
    <row r="6" spans="1:49" ht="17.100000000000001" customHeight="1" x14ac:dyDescent="0.25">
      <c r="A6" s="277">
        <v>2</v>
      </c>
      <c r="B6" s="278" t="s">
        <v>215</v>
      </c>
      <c r="C6" s="279"/>
      <c r="D6" s="3">
        <f>IF(G5="","",I4)</f>
        <v>0</v>
      </c>
      <c r="E6" s="4" t="s">
        <v>16</v>
      </c>
      <c r="F6" s="5">
        <f>IF(G5="","",G4)</f>
        <v>3</v>
      </c>
      <c r="G6" s="267"/>
      <c r="H6" s="268"/>
      <c r="I6" s="269"/>
      <c r="J6" s="189" t="str">
        <f>I33</f>
        <v/>
      </c>
      <c r="K6" s="198" t="s">
        <v>14</v>
      </c>
      <c r="L6" s="199" t="str">
        <f>P33</f>
        <v/>
      </c>
      <c r="M6" s="198">
        <f>I23</f>
        <v>1</v>
      </c>
      <c r="N6" s="198" t="s">
        <v>14</v>
      </c>
      <c r="O6" s="198">
        <f>P23</f>
        <v>2</v>
      </c>
      <c r="P6" s="249"/>
      <c r="Q6" s="249"/>
      <c r="R6" s="249"/>
      <c r="S6" s="249"/>
      <c r="T6" s="249"/>
      <c r="U6" s="249"/>
      <c r="V6" s="249"/>
      <c r="W6" s="256"/>
      <c r="X6" s="254"/>
      <c r="Y6" s="255">
        <f>10000*P6+100*W6+S6</f>
        <v>0</v>
      </c>
      <c r="Z6" s="249">
        <v>2</v>
      </c>
      <c r="AA6" s="263" t="str">
        <f>B6</f>
        <v>北杜UFC</v>
      </c>
      <c r="AB6" s="264"/>
      <c r="AC6" s="3">
        <f>AO21</f>
        <v>0</v>
      </c>
      <c r="AD6" s="4" t="s">
        <v>16</v>
      </c>
      <c r="AE6" s="5">
        <f>AH21</f>
        <v>0</v>
      </c>
      <c r="AF6" s="267"/>
      <c r="AG6" s="268"/>
      <c r="AH6" s="269"/>
      <c r="AI6" s="189">
        <f>AH8</f>
        <v>0</v>
      </c>
      <c r="AJ6" s="198" t="s">
        <v>14</v>
      </c>
      <c r="AK6" s="199">
        <f>AF8</f>
        <v>0</v>
      </c>
      <c r="AL6" s="198">
        <f>AH10</f>
        <v>0</v>
      </c>
      <c r="AM6" s="198" t="s">
        <v>14</v>
      </c>
      <c r="AN6" s="198">
        <f>AF10</f>
        <v>0</v>
      </c>
      <c r="AO6" s="249">
        <f t="shared" ref="AO6" si="0">(COUNTIF(AC7:AN7,"○")*3)+(COUNTIF(AC7:AN7,"△")*1)</f>
        <v>3</v>
      </c>
      <c r="AP6" s="249"/>
      <c r="AQ6" s="249"/>
      <c r="AR6" s="249">
        <f>SUM(AH4:AH11)</f>
        <v>0</v>
      </c>
      <c r="AS6" s="249"/>
      <c r="AT6" s="249">
        <f>SUM(AF4:AF11)</f>
        <v>0</v>
      </c>
      <c r="AU6" s="249"/>
      <c r="AV6" s="256">
        <f t="shared" ref="AV6" si="1">AR6-AT6</f>
        <v>0</v>
      </c>
      <c r="AW6" s="250"/>
    </row>
    <row r="7" spans="1:49" ht="17.100000000000001" customHeight="1" x14ac:dyDescent="0.25">
      <c r="A7" s="277"/>
      <c r="B7" s="280"/>
      <c r="C7" s="281"/>
      <c r="D7" s="274" t="str">
        <f>IF(D6="","",IF(D6-F6&gt;0,"○",IF(D6-F6=0,"△","●")))</f>
        <v>●</v>
      </c>
      <c r="E7" s="275"/>
      <c r="F7" s="276"/>
      <c r="G7" s="270"/>
      <c r="H7" s="271"/>
      <c r="I7" s="272"/>
      <c r="J7" s="258" t="str">
        <f>IF(J6="","",IF(J6-L6&gt;0,"○",IF(J6-L6=0,"△","●")))</f>
        <v/>
      </c>
      <c r="K7" s="259"/>
      <c r="L7" s="260"/>
      <c r="M7" s="258" t="str">
        <f>IF(M6="","",IF(M6-O6&gt;0,"○",IF(M6-O6=0,"△","●")))</f>
        <v>●</v>
      </c>
      <c r="N7" s="259"/>
      <c r="O7" s="260"/>
      <c r="P7" s="249"/>
      <c r="Q7" s="249"/>
      <c r="R7" s="249"/>
      <c r="S7" s="249"/>
      <c r="T7" s="249"/>
      <c r="U7" s="249"/>
      <c r="V7" s="249"/>
      <c r="W7" s="257"/>
      <c r="X7" s="254"/>
      <c r="Y7" s="255"/>
      <c r="Z7" s="249"/>
      <c r="AA7" s="265"/>
      <c r="AB7" s="266"/>
      <c r="AC7" s="274" t="str">
        <f>IF(AC6="","",IF(AC6-AE6&gt;0,"○",IF(AC6-AE6=0,"△","●")))</f>
        <v>△</v>
      </c>
      <c r="AD7" s="275"/>
      <c r="AE7" s="276"/>
      <c r="AF7" s="270"/>
      <c r="AG7" s="271"/>
      <c r="AH7" s="272"/>
      <c r="AI7" s="258" t="str">
        <f>IF(AI6="","",IF(AI6-AK6&gt;0,"○",IF(AI6-AK6=0,"△","●")))</f>
        <v>△</v>
      </c>
      <c r="AJ7" s="259"/>
      <c r="AK7" s="260"/>
      <c r="AL7" s="258" t="str">
        <f>IF(AL6="","",IF(AL6-AN6&gt;0,"○",IF(AL6-AN6=0,"△","●")))</f>
        <v>△</v>
      </c>
      <c r="AM7" s="259"/>
      <c r="AN7" s="260"/>
      <c r="AO7" s="249"/>
      <c r="AP7" s="249"/>
      <c r="AQ7" s="249"/>
      <c r="AR7" s="249"/>
      <c r="AS7" s="249"/>
      <c r="AT7" s="249"/>
      <c r="AU7" s="249"/>
      <c r="AV7" s="257"/>
      <c r="AW7" s="250"/>
    </row>
    <row r="8" spans="1:49" ht="17.100000000000001" customHeight="1" x14ac:dyDescent="0.25">
      <c r="A8" s="273">
        <v>3</v>
      </c>
      <c r="B8" s="263" t="s">
        <v>37</v>
      </c>
      <c r="C8" s="264"/>
      <c r="D8" s="3">
        <f>IF(J5="","",L4)</f>
        <v>0</v>
      </c>
      <c r="E8" s="4" t="s">
        <v>16</v>
      </c>
      <c r="F8" s="5">
        <f>IF(J5="","",J4)</f>
        <v>7</v>
      </c>
      <c r="G8" s="3" t="str">
        <f>IF(J7="","",L6)</f>
        <v/>
      </c>
      <c r="H8" s="4" t="s">
        <v>16</v>
      </c>
      <c r="I8" s="5" t="str">
        <f>IF(J7="","",J6)</f>
        <v/>
      </c>
      <c r="J8" s="267"/>
      <c r="K8" s="268"/>
      <c r="L8" s="269"/>
      <c r="M8" s="189">
        <f>I19</f>
        <v>2</v>
      </c>
      <c r="N8" s="198" t="s">
        <v>14</v>
      </c>
      <c r="O8" s="199">
        <f>P19</f>
        <v>1</v>
      </c>
      <c r="P8" s="249"/>
      <c r="Q8" s="249"/>
      <c r="R8" s="249"/>
      <c r="S8" s="249"/>
      <c r="T8" s="249"/>
      <c r="U8" s="249"/>
      <c r="V8" s="249"/>
      <c r="W8" s="256"/>
      <c r="X8" s="254"/>
      <c r="Y8" s="255">
        <f>10000*P8+100*W8+S8</f>
        <v>0</v>
      </c>
      <c r="Z8" s="261">
        <v>3</v>
      </c>
      <c r="AA8" s="263" t="str">
        <f>B8</f>
        <v>FCジョカーレ</v>
      </c>
      <c r="AB8" s="264"/>
      <c r="AC8" s="3">
        <f>AO25</f>
        <v>0</v>
      </c>
      <c r="AD8" s="4" t="s">
        <v>16</v>
      </c>
      <c r="AE8" s="5">
        <f>AH25</f>
        <v>0</v>
      </c>
      <c r="AF8" s="4">
        <f>AO33</f>
        <v>0</v>
      </c>
      <c r="AG8" s="4" t="s">
        <v>16</v>
      </c>
      <c r="AH8" s="5">
        <f>AH33</f>
        <v>0</v>
      </c>
      <c r="AI8" s="267"/>
      <c r="AJ8" s="268"/>
      <c r="AK8" s="269"/>
      <c r="AL8" s="189">
        <f>AK10</f>
        <v>0</v>
      </c>
      <c r="AM8" s="198" t="s">
        <v>14</v>
      </c>
      <c r="AN8" s="199">
        <f>AI10</f>
        <v>0</v>
      </c>
      <c r="AO8" s="249">
        <f t="shared" ref="AO8" si="2">(COUNTIF(AC9:AN9,"○")*3)+(COUNTIF(AC9:AN9,"△")*1)</f>
        <v>3</v>
      </c>
      <c r="AP8" s="249"/>
      <c r="AQ8" s="249"/>
      <c r="AR8" s="249">
        <f>SUM(AK4:AK11)</f>
        <v>0</v>
      </c>
      <c r="AS8" s="249"/>
      <c r="AT8" s="249">
        <f>SUM(AI4:AI11)</f>
        <v>0</v>
      </c>
      <c r="AU8" s="249"/>
      <c r="AV8" s="256">
        <f t="shared" ref="AV8" si="3">AR8-AT8</f>
        <v>0</v>
      </c>
      <c r="AW8" s="250"/>
    </row>
    <row r="9" spans="1:49" ht="17.100000000000001" customHeight="1" x14ac:dyDescent="0.25">
      <c r="A9" s="258"/>
      <c r="B9" s="265"/>
      <c r="C9" s="266"/>
      <c r="D9" s="274" t="str">
        <f>IF(D8="","",IF(D8-F8&gt;0,"○",IF(D8-F8=0,"△","●")))</f>
        <v>●</v>
      </c>
      <c r="E9" s="275"/>
      <c r="F9" s="276"/>
      <c r="G9" s="274" t="str">
        <f>IF(G8="","",IF(G8-I8&gt;0,"○",IF(G8-I8=0,"△","●")))</f>
        <v/>
      </c>
      <c r="H9" s="275"/>
      <c r="I9" s="276"/>
      <c r="J9" s="270"/>
      <c r="K9" s="271"/>
      <c r="L9" s="272"/>
      <c r="M9" s="258" t="str">
        <f>IF(M8="","",IF(M8-O8&gt;0,"○",IF(M8-O8=0,"△","●")))</f>
        <v>○</v>
      </c>
      <c r="N9" s="259"/>
      <c r="O9" s="260"/>
      <c r="P9" s="249"/>
      <c r="Q9" s="249"/>
      <c r="R9" s="249"/>
      <c r="S9" s="249"/>
      <c r="T9" s="249"/>
      <c r="U9" s="249"/>
      <c r="V9" s="249"/>
      <c r="W9" s="257"/>
      <c r="X9" s="254"/>
      <c r="Y9" s="255"/>
      <c r="Z9" s="262"/>
      <c r="AA9" s="265"/>
      <c r="AB9" s="266"/>
      <c r="AC9" s="274" t="str">
        <f>IF(AC8="","",IF(AC8-AE8&gt;0,"○",IF(AC8-AE8=0,"△","●")))</f>
        <v>△</v>
      </c>
      <c r="AD9" s="275"/>
      <c r="AE9" s="276"/>
      <c r="AF9" s="274" t="str">
        <f>IF(AF8="","",IF(AF8-AH8&gt;0,"○",IF(AF8-AH8=0,"△","●")))</f>
        <v>△</v>
      </c>
      <c r="AG9" s="275"/>
      <c r="AH9" s="276"/>
      <c r="AI9" s="270"/>
      <c r="AJ9" s="271"/>
      <c r="AK9" s="272"/>
      <c r="AL9" s="258" t="str">
        <f>IF(AL8="","",IF(AL8-AN8&gt;0,"○",IF(AL8-AN8=0,"△","●")))</f>
        <v>△</v>
      </c>
      <c r="AM9" s="259"/>
      <c r="AN9" s="260"/>
      <c r="AO9" s="249"/>
      <c r="AP9" s="249"/>
      <c r="AQ9" s="249"/>
      <c r="AR9" s="249"/>
      <c r="AS9" s="249"/>
      <c r="AT9" s="249"/>
      <c r="AU9" s="249"/>
      <c r="AV9" s="257"/>
      <c r="AW9" s="250"/>
    </row>
    <row r="10" spans="1:49" ht="17.100000000000001" customHeight="1" x14ac:dyDescent="0.25">
      <c r="A10" s="277">
        <v>4</v>
      </c>
      <c r="B10" s="263" t="s">
        <v>216</v>
      </c>
      <c r="C10" s="264"/>
      <c r="D10" s="3" t="str">
        <f>IF(M5="","",O4)</f>
        <v/>
      </c>
      <c r="E10" s="4" t="s">
        <v>16</v>
      </c>
      <c r="F10" s="5" t="str">
        <f>IF(M5="","",M4)</f>
        <v/>
      </c>
      <c r="G10" s="3">
        <f>IF(M7="","",O6)</f>
        <v>2</v>
      </c>
      <c r="H10" s="4" t="s">
        <v>16</v>
      </c>
      <c r="I10" s="5">
        <f>IF(M7="","",M6)</f>
        <v>1</v>
      </c>
      <c r="J10" s="3">
        <f>IF(M9="","",O8)</f>
        <v>1</v>
      </c>
      <c r="K10" s="4" t="s">
        <v>16</v>
      </c>
      <c r="L10" s="5">
        <f>IF(M9="","",M8)</f>
        <v>2</v>
      </c>
      <c r="M10" s="267"/>
      <c r="N10" s="268"/>
      <c r="O10" s="269"/>
      <c r="P10" s="249"/>
      <c r="Q10" s="249"/>
      <c r="R10" s="249"/>
      <c r="S10" s="249"/>
      <c r="T10" s="249"/>
      <c r="U10" s="249"/>
      <c r="V10" s="249"/>
      <c r="W10" s="256"/>
      <c r="X10" s="254"/>
      <c r="Y10" s="255">
        <f>10000*P10+100*W10+S10</f>
        <v>0</v>
      </c>
      <c r="Z10" s="249">
        <v>4</v>
      </c>
      <c r="AA10" s="263" t="str">
        <f>B10</f>
        <v>石和SSS</v>
      </c>
      <c r="AB10" s="264"/>
      <c r="AC10" s="3">
        <f>AO35</f>
        <v>0</v>
      </c>
      <c r="AD10" s="4" t="s">
        <v>14</v>
      </c>
      <c r="AE10" s="5">
        <f>AH35</f>
        <v>0</v>
      </c>
      <c r="AF10" s="4">
        <f>AO23</f>
        <v>0</v>
      </c>
      <c r="AG10" s="4" t="s">
        <v>16</v>
      </c>
      <c r="AH10" s="4">
        <f>AH23</f>
        <v>0</v>
      </c>
      <c r="AI10" s="3">
        <f>AO19</f>
        <v>0</v>
      </c>
      <c r="AJ10" s="4" t="s">
        <v>16</v>
      </c>
      <c r="AK10" s="5">
        <f>AH19</f>
        <v>0</v>
      </c>
      <c r="AL10" s="267"/>
      <c r="AM10" s="268"/>
      <c r="AN10" s="269"/>
      <c r="AO10" s="249">
        <f t="shared" ref="AO10" si="4">(COUNTIF(AC11:AN11,"○")*3)+(COUNTIF(AC11:AN11,"△")*1)</f>
        <v>3</v>
      </c>
      <c r="AP10" s="249"/>
      <c r="AQ10" s="249"/>
      <c r="AR10" s="249">
        <f>SUM(AN4:AN11)</f>
        <v>0</v>
      </c>
      <c r="AS10" s="249"/>
      <c r="AT10" s="249">
        <f>SUM(AL4:AL11)</f>
        <v>0</v>
      </c>
      <c r="AU10" s="249"/>
      <c r="AV10" s="256">
        <f t="shared" ref="AV10" si="5">AR10-AT10</f>
        <v>0</v>
      </c>
      <c r="AW10" s="250"/>
    </row>
    <row r="11" spans="1:49" ht="17.100000000000001" customHeight="1" x14ac:dyDescent="0.25">
      <c r="A11" s="277"/>
      <c r="B11" s="265"/>
      <c r="C11" s="266"/>
      <c r="D11" s="274" t="str">
        <f>IF(D10="","",IF(D10-F10&gt;0,"○",IF(D10-F10=0,"△","●")))</f>
        <v/>
      </c>
      <c r="E11" s="275"/>
      <c r="F11" s="276"/>
      <c r="G11" s="274" t="str">
        <f>IF(G10="","",IF(G10-I10&gt;0,"○",IF(G10-I10=0,"△","●")))</f>
        <v>○</v>
      </c>
      <c r="H11" s="275"/>
      <c r="I11" s="276"/>
      <c r="J11" s="274" t="str">
        <f>IF(J10="","",IF(J10-L10&gt;0,"○",IF(J10-L10=0,"△","●")))</f>
        <v>●</v>
      </c>
      <c r="K11" s="275"/>
      <c r="L11" s="276"/>
      <c r="M11" s="270"/>
      <c r="N11" s="271"/>
      <c r="O11" s="272"/>
      <c r="P11" s="249"/>
      <c r="Q11" s="249"/>
      <c r="R11" s="249"/>
      <c r="S11" s="249"/>
      <c r="T11" s="249"/>
      <c r="U11" s="249"/>
      <c r="V11" s="249"/>
      <c r="W11" s="257"/>
      <c r="X11" s="254"/>
      <c r="Y11" s="255"/>
      <c r="Z11" s="249"/>
      <c r="AA11" s="265"/>
      <c r="AB11" s="266"/>
      <c r="AC11" s="274" t="str">
        <f>IF(AC10="","",IF(AC10-AE10&gt;0,"○",IF(AC10-AE10=0,"△","●")))</f>
        <v>△</v>
      </c>
      <c r="AD11" s="275"/>
      <c r="AE11" s="276"/>
      <c r="AF11" s="274" t="str">
        <f>IF(AF10="","",IF(AF10-AH10&gt;0,"○",IF(AF10-AH10=0,"△","●")))</f>
        <v>△</v>
      </c>
      <c r="AG11" s="275"/>
      <c r="AH11" s="276"/>
      <c r="AI11" s="274" t="str">
        <f>IF(AI10="","",IF(AI10-AK10&gt;0,"○",IF(AI10-AK10=0,"△","●")))</f>
        <v>△</v>
      </c>
      <c r="AJ11" s="275"/>
      <c r="AK11" s="276"/>
      <c r="AL11" s="270"/>
      <c r="AM11" s="271"/>
      <c r="AN11" s="272"/>
      <c r="AO11" s="249"/>
      <c r="AP11" s="249"/>
      <c r="AQ11" s="249"/>
      <c r="AR11" s="249"/>
      <c r="AS11" s="249"/>
      <c r="AT11" s="249"/>
      <c r="AU11" s="249"/>
      <c r="AV11" s="257"/>
      <c r="AW11" s="250"/>
    </row>
    <row r="12" spans="1:49" ht="17.100000000000001" customHeight="1" x14ac:dyDescent="0.25">
      <c r="A12" s="28"/>
      <c r="B12" s="50"/>
      <c r="C12" s="50"/>
      <c r="D12" s="204"/>
      <c r="E12" s="204"/>
      <c r="F12" s="204"/>
      <c r="G12" s="204"/>
      <c r="H12" s="204"/>
      <c r="I12" s="204"/>
      <c r="J12" s="204"/>
      <c r="K12" s="204"/>
      <c r="L12" s="204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97"/>
      <c r="X12" s="205"/>
      <c r="Y12" s="188"/>
      <c r="Z12" s="28"/>
      <c r="AA12" s="50"/>
      <c r="AB12" s="50"/>
      <c r="AC12" s="204"/>
      <c r="AD12" s="204"/>
      <c r="AE12" s="204"/>
      <c r="AF12" s="204"/>
      <c r="AG12" s="204"/>
      <c r="AH12" s="204"/>
      <c r="AI12" s="204"/>
      <c r="AJ12" s="204"/>
      <c r="AK12" s="204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197"/>
      <c r="AW12" s="18"/>
    </row>
    <row r="13" spans="1:49" ht="17.100000000000001" customHeight="1" thickBot="1" x14ac:dyDescent="0.3">
      <c r="A13" s="28"/>
      <c r="B13" s="227" t="s">
        <v>176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8"/>
      <c r="W13" s="197"/>
      <c r="X13" s="205"/>
      <c r="Y13" s="188"/>
      <c r="Z13" s="28"/>
      <c r="AA13" s="50"/>
      <c r="AB13" s="50"/>
      <c r="AC13" s="204"/>
      <c r="AD13" s="204"/>
      <c r="AE13" s="204"/>
      <c r="AF13" s="204"/>
      <c r="AG13" s="204"/>
      <c r="AH13" s="204"/>
      <c r="AI13" s="204"/>
      <c r="AJ13" s="204"/>
      <c r="AK13" s="204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197"/>
      <c r="AW13" s="18"/>
    </row>
    <row r="14" spans="1:49" ht="27" customHeight="1" x14ac:dyDescent="0.25">
      <c r="A14" s="200"/>
      <c r="B14" s="228" t="s">
        <v>174</v>
      </c>
      <c r="C14" s="229"/>
      <c r="D14" s="232"/>
      <c r="E14" s="232"/>
      <c r="F14" s="232" t="str">
        <f>B4</f>
        <v>Uスポーツ</v>
      </c>
      <c r="G14" s="232"/>
      <c r="H14" s="232"/>
      <c r="I14" s="232"/>
      <c r="J14" s="232"/>
      <c r="K14" s="232"/>
      <c r="L14" s="232" t="str">
        <f>B6</f>
        <v>北杜UFC</v>
      </c>
      <c r="M14" s="232"/>
      <c r="N14" s="232"/>
      <c r="O14" s="232"/>
      <c r="P14" s="232"/>
      <c r="Q14" s="232"/>
      <c r="R14" s="232"/>
      <c r="S14" s="232"/>
      <c r="T14" s="232"/>
      <c r="U14" s="233"/>
      <c r="V14" s="197"/>
      <c r="W14" s="197"/>
      <c r="X14" s="18"/>
      <c r="Y14" s="18"/>
      <c r="Z14" s="200"/>
      <c r="AA14" s="200"/>
      <c r="AB14" s="200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97"/>
      <c r="AP14" s="197"/>
      <c r="AQ14" s="197"/>
      <c r="AR14" s="197"/>
      <c r="AS14" s="197"/>
      <c r="AT14" s="197"/>
      <c r="AU14" s="197"/>
      <c r="AV14" s="197"/>
      <c r="AW14" s="18"/>
    </row>
    <row r="15" spans="1:49" ht="27" customHeight="1" thickBot="1" x14ac:dyDescent="0.3">
      <c r="B15" s="230" t="s">
        <v>175</v>
      </c>
      <c r="C15" s="231"/>
      <c r="D15" s="234"/>
      <c r="E15" s="234"/>
      <c r="F15" s="234" t="str">
        <f>B8</f>
        <v>FCジョカーレ</v>
      </c>
      <c r="G15" s="234"/>
      <c r="H15" s="234"/>
      <c r="I15" s="234"/>
      <c r="J15" s="234"/>
      <c r="K15" s="234"/>
      <c r="L15" s="234" t="str">
        <f>B10</f>
        <v>石和SSS</v>
      </c>
      <c r="M15" s="234"/>
      <c r="N15" s="234"/>
      <c r="O15" s="234"/>
      <c r="P15" s="234"/>
      <c r="Q15" s="234"/>
      <c r="R15" s="234"/>
      <c r="S15" s="234"/>
      <c r="T15" s="234"/>
      <c r="U15" s="235"/>
      <c r="V15" s="197"/>
      <c r="W15" s="197"/>
      <c r="X15" s="18"/>
      <c r="Y15" s="18"/>
      <c r="AA15" s="200"/>
      <c r="AB15" s="200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97"/>
      <c r="AP15" s="197"/>
      <c r="AQ15" s="197"/>
      <c r="AR15" s="197"/>
      <c r="AS15" s="197"/>
      <c r="AT15" s="197"/>
      <c r="AU15" s="197"/>
      <c r="AV15" s="197"/>
      <c r="AW15" s="18"/>
    </row>
    <row r="16" spans="1:49" ht="17.100000000000001" customHeight="1" x14ac:dyDescent="0.25">
      <c r="B16" s="206"/>
      <c r="C16" s="207"/>
      <c r="D16" s="208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197"/>
      <c r="W16" s="197"/>
      <c r="X16" s="18"/>
      <c r="Y16" s="18"/>
      <c r="AA16" s="200"/>
      <c r="AB16" s="200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97"/>
      <c r="AP16" s="197"/>
      <c r="AQ16" s="197"/>
      <c r="AR16" s="197"/>
      <c r="AS16" s="197"/>
      <c r="AT16" s="197"/>
      <c r="AU16" s="197"/>
      <c r="AV16" s="197"/>
      <c r="AW16" s="18"/>
    </row>
    <row r="17" spans="1:49" ht="17.100000000000001" customHeight="1" x14ac:dyDescent="0.25">
      <c r="A17" s="299" t="s">
        <v>0</v>
      </c>
      <c r="B17" s="301">
        <v>44325</v>
      </c>
      <c r="C17" s="244"/>
      <c r="D17" s="300" t="str">
        <f>B2</f>
        <v>I</v>
      </c>
      <c r="E17" s="282"/>
      <c r="F17" s="282" t="s">
        <v>10</v>
      </c>
      <c r="G17" s="282"/>
      <c r="H17" s="282"/>
      <c r="I17" s="37"/>
      <c r="J17" s="282" t="s">
        <v>24</v>
      </c>
      <c r="K17" s="282"/>
      <c r="L17" s="282"/>
      <c r="M17" s="282"/>
      <c r="N17" s="282" t="s">
        <v>247</v>
      </c>
      <c r="O17" s="282"/>
      <c r="P17" s="282"/>
      <c r="Q17" s="282"/>
      <c r="R17" s="282"/>
      <c r="S17" s="282"/>
      <c r="T17" s="282"/>
      <c r="U17" s="282"/>
      <c r="V17" s="264"/>
      <c r="W17" s="284" t="s">
        <v>25</v>
      </c>
      <c r="X17" s="261" t="s">
        <v>2</v>
      </c>
      <c r="Y17" s="19"/>
      <c r="Z17" s="299" t="s">
        <v>0</v>
      </c>
      <c r="AA17" s="242" t="s">
        <v>1</v>
      </c>
      <c r="AB17" s="244"/>
      <c r="AC17" s="300" t="str">
        <f>AA2</f>
        <v>I</v>
      </c>
      <c r="AD17" s="282"/>
      <c r="AE17" s="282" t="s">
        <v>10</v>
      </c>
      <c r="AF17" s="282"/>
      <c r="AG17" s="282"/>
      <c r="AH17" s="37"/>
      <c r="AI17" s="282" t="s">
        <v>24</v>
      </c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64"/>
      <c r="AV17" s="284" t="s">
        <v>25</v>
      </c>
      <c r="AW17" s="261" t="s">
        <v>2</v>
      </c>
    </row>
    <row r="18" spans="1:49" ht="17.100000000000001" customHeight="1" x14ac:dyDescent="0.25">
      <c r="A18" s="299"/>
      <c r="B18" s="245"/>
      <c r="C18" s="247"/>
      <c r="D18" s="265"/>
      <c r="E18" s="283"/>
      <c r="F18" s="283"/>
      <c r="G18" s="283"/>
      <c r="H18" s="283"/>
      <c r="I18" s="201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66"/>
      <c r="W18" s="285"/>
      <c r="X18" s="285"/>
      <c r="Y18" s="19"/>
      <c r="Z18" s="299"/>
      <c r="AA18" s="245"/>
      <c r="AB18" s="247"/>
      <c r="AC18" s="265"/>
      <c r="AD18" s="283"/>
      <c r="AE18" s="283"/>
      <c r="AF18" s="283"/>
      <c r="AG18" s="283"/>
      <c r="AH18" s="201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66"/>
      <c r="AV18" s="285"/>
      <c r="AW18" s="285"/>
    </row>
    <row r="19" spans="1:49" ht="17.100000000000001" customHeight="1" x14ac:dyDescent="0.3">
      <c r="A19" s="286">
        <v>1</v>
      </c>
      <c r="B19" s="287">
        <v>0.4375</v>
      </c>
      <c r="C19" s="288"/>
      <c r="D19" s="291" t="str">
        <f>B8</f>
        <v>FCジョカーレ</v>
      </c>
      <c r="E19" s="291"/>
      <c r="F19" s="291"/>
      <c r="G19" s="291"/>
      <c r="H19" s="291"/>
      <c r="I19" s="293">
        <f>IF(L19:L20="","",(L19+L20))</f>
        <v>2</v>
      </c>
      <c r="J19" s="294"/>
      <c r="K19" s="297" t="s">
        <v>17</v>
      </c>
      <c r="L19" s="190">
        <v>1</v>
      </c>
      <c r="M19" s="190" t="s">
        <v>16</v>
      </c>
      <c r="N19" s="190">
        <v>1</v>
      </c>
      <c r="O19" s="297" t="s">
        <v>18</v>
      </c>
      <c r="P19" s="303">
        <f>IF(N19:N20="","",(N19+N20))</f>
        <v>1</v>
      </c>
      <c r="Q19" s="304"/>
      <c r="R19" s="300" t="str">
        <f>B10</f>
        <v>石和SSS</v>
      </c>
      <c r="S19" s="282"/>
      <c r="T19" s="282"/>
      <c r="U19" s="282"/>
      <c r="V19" s="264"/>
      <c r="W19" s="302" t="str">
        <f>B6</f>
        <v>北杜UFC</v>
      </c>
      <c r="X19" s="302" t="str">
        <f>B4</f>
        <v>Uスポーツ</v>
      </c>
      <c r="Y19" s="19"/>
      <c r="Z19" s="286">
        <v>1</v>
      </c>
      <c r="AA19" s="287">
        <f>B19</f>
        <v>0.4375</v>
      </c>
      <c r="AB19" s="288"/>
      <c r="AC19" s="307" t="str">
        <f>D19</f>
        <v>FCジョカーレ</v>
      </c>
      <c r="AD19" s="307"/>
      <c r="AE19" s="307"/>
      <c r="AF19" s="307"/>
      <c r="AG19" s="307"/>
      <c r="AH19" s="309"/>
      <c r="AI19" s="310"/>
      <c r="AJ19" s="313" t="s">
        <v>17</v>
      </c>
      <c r="AK19" s="1"/>
      <c r="AL19" s="7" t="s">
        <v>16</v>
      </c>
      <c r="AM19" s="1"/>
      <c r="AN19" s="315" t="s">
        <v>18</v>
      </c>
      <c r="AO19" s="300"/>
      <c r="AP19" s="264"/>
      <c r="AQ19" s="307" t="str">
        <f>R19</f>
        <v>石和SSS</v>
      </c>
      <c r="AR19" s="307"/>
      <c r="AS19" s="307"/>
      <c r="AT19" s="307"/>
      <c r="AU19" s="307"/>
      <c r="AV19" s="302" t="str">
        <f>W19</f>
        <v>北杜UFC</v>
      </c>
      <c r="AW19" s="302" t="str">
        <f>X19</f>
        <v>Uスポーツ</v>
      </c>
    </row>
    <row r="20" spans="1:49" ht="17.100000000000001" customHeight="1" x14ac:dyDescent="0.3">
      <c r="A20" s="286"/>
      <c r="B20" s="289"/>
      <c r="C20" s="290"/>
      <c r="D20" s="292"/>
      <c r="E20" s="292"/>
      <c r="F20" s="292"/>
      <c r="G20" s="292"/>
      <c r="H20" s="292"/>
      <c r="I20" s="295"/>
      <c r="J20" s="296"/>
      <c r="K20" s="298"/>
      <c r="L20" s="191">
        <v>1</v>
      </c>
      <c r="M20" s="191" t="s">
        <v>16</v>
      </c>
      <c r="N20" s="191">
        <v>0</v>
      </c>
      <c r="O20" s="298"/>
      <c r="P20" s="305"/>
      <c r="Q20" s="306"/>
      <c r="R20" s="265"/>
      <c r="S20" s="283"/>
      <c r="T20" s="283"/>
      <c r="U20" s="283"/>
      <c r="V20" s="266"/>
      <c r="W20" s="285"/>
      <c r="X20" s="285"/>
      <c r="Y20" s="19"/>
      <c r="Z20" s="286"/>
      <c r="AA20" s="289"/>
      <c r="AB20" s="290"/>
      <c r="AC20" s="308"/>
      <c r="AD20" s="308"/>
      <c r="AE20" s="308"/>
      <c r="AF20" s="308"/>
      <c r="AG20" s="308"/>
      <c r="AH20" s="311"/>
      <c r="AI20" s="312"/>
      <c r="AJ20" s="314"/>
      <c r="AK20" s="2"/>
      <c r="AL20" s="8" t="s">
        <v>16</v>
      </c>
      <c r="AM20" s="2"/>
      <c r="AN20" s="316"/>
      <c r="AO20" s="265"/>
      <c r="AP20" s="266"/>
      <c r="AQ20" s="308"/>
      <c r="AR20" s="308"/>
      <c r="AS20" s="308"/>
      <c r="AT20" s="308"/>
      <c r="AU20" s="308"/>
      <c r="AV20" s="285"/>
      <c r="AW20" s="285"/>
    </row>
    <row r="21" spans="1:49" ht="17.100000000000001" customHeight="1" x14ac:dyDescent="0.3">
      <c r="A21" s="286">
        <v>2</v>
      </c>
      <c r="B21" s="287">
        <v>0.47916666666666669</v>
      </c>
      <c r="C21" s="288"/>
      <c r="D21" s="292" t="str">
        <f>B4</f>
        <v>Uスポーツ</v>
      </c>
      <c r="E21" s="292"/>
      <c r="F21" s="292"/>
      <c r="G21" s="292"/>
      <c r="H21" s="292"/>
      <c r="I21" s="293">
        <f t="shared" ref="I21" si="6">IF(L21:L22="","",(L21+L22))</f>
        <v>3</v>
      </c>
      <c r="J21" s="294"/>
      <c r="K21" s="297" t="s">
        <v>17</v>
      </c>
      <c r="L21" s="190">
        <v>1</v>
      </c>
      <c r="M21" s="190" t="s">
        <v>16</v>
      </c>
      <c r="N21" s="190">
        <v>0</v>
      </c>
      <c r="O21" s="297" t="s">
        <v>18</v>
      </c>
      <c r="P21" s="303">
        <f t="shared" ref="P21" si="7">IF(N21:N22="","",(N21+N22))</f>
        <v>0</v>
      </c>
      <c r="Q21" s="304"/>
      <c r="R21" s="300" t="str">
        <f>B6</f>
        <v>北杜UFC</v>
      </c>
      <c r="S21" s="282"/>
      <c r="T21" s="282"/>
      <c r="U21" s="282"/>
      <c r="V21" s="264"/>
      <c r="W21" s="302" t="str">
        <f>B8</f>
        <v>FCジョカーレ</v>
      </c>
      <c r="X21" s="302" t="str">
        <f>B10</f>
        <v>石和SSS</v>
      </c>
      <c r="Y21" s="19"/>
      <c r="Z21" s="286">
        <v>2</v>
      </c>
      <c r="AA21" s="287">
        <f>B21</f>
        <v>0.47916666666666669</v>
      </c>
      <c r="AB21" s="288"/>
      <c r="AC21" s="307" t="str">
        <f>D21</f>
        <v>Uスポーツ</v>
      </c>
      <c r="AD21" s="307"/>
      <c r="AE21" s="307"/>
      <c r="AF21" s="307"/>
      <c r="AG21" s="307"/>
      <c r="AH21" s="309"/>
      <c r="AI21" s="310"/>
      <c r="AJ21" s="313" t="s">
        <v>17</v>
      </c>
      <c r="AK21" s="1"/>
      <c r="AL21" s="7" t="s">
        <v>16</v>
      </c>
      <c r="AM21" s="1"/>
      <c r="AN21" s="315" t="s">
        <v>18</v>
      </c>
      <c r="AO21" s="300"/>
      <c r="AP21" s="264"/>
      <c r="AQ21" s="307" t="str">
        <f>R21</f>
        <v>北杜UFC</v>
      </c>
      <c r="AR21" s="307"/>
      <c r="AS21" s="307"/>
      <c r="AT21" s="307"/>
      <c r="AU21" s="307"/>
      <c r="AV21" s="302" t="str">
        <f>W21</f>
        <v>FCジョカーレ</v>
      </c>
      <c r="AW21" s="302" t="str">
        <f t="shared" ref="AW21" si="8">X21</f>
        <v>石和SSS</v>
      </c>
    </row>
    <row r="22" spans="1:49" ht="17.100000000000001" customHeight="1" x14ac:dyDescent="0.3">
      <c r="A22" s="286"/>
      <c r="B22" s="289"/>
      <c r="C22" s="290"/>
      <c r="D22" s="292"/>
      <c r="E22" s="292"/>
      <c r="F22" s="292"/>
      <c r="G22" s="292"/>
      <c r="H22" s="292"/>
      <c r="I22" s="295"/>
      <c r="J22" s="296"/>
      <c r="K22" s="298"/>
      <c r="L22" s="191">
        <v>2</v>
      </c>
      <c r="M22" s="191" t="s">
        <v>16</v>
      </c>
      <c r="N22" s="191">
        <v>0</v>
      </c>
      <c r="O22" s="298"/>
      <c r="P22" s="305"/>
      <c r="Q22" s="306"/>
      <c r="R22" s="265"/>
      <c r="S22" s="283"/>
      <c r="T22" s="283"/>
      <c r="U22" s="283"/>
      <c r="V22" s="266"/>
      <c r="W22" s="285"/>
      <c r="X22" s="285"/>
      <c r="Y22" s="19"/>
      <c r="Z22" s="286"/>
      <c r="AA22" s="289"/>
      <c r="AB22" s="290"/>
      <c r="AC22" s="308"/>
      <c r="AD22" s="308"/>
      <c r="AE22" s="308"/>
      <c r="AF22" s="308"/>
      <c r="AG22" s="308"/>
      <c r="AH22" s="311"/>
      <c r="AI22" s="312"/>
      <c r="AJ22" s="314"/>
      <c r="AK22" s="2"/>
      <c r="AL22" s="8" t="s">
        <v>16</v>
      </c>
      <c r="AM22" s="2"/>
      <c r="AN22" s="316"/>
      <c r="AO22" s="265"/>
      <c r="AP22" s="266"/>
      <c r="AQ22" s="308"/>
      <c r="AR22" s="308"/>
      <c r="AS22" s="308"/>
      <c r="AT22" s="308"/>
      <c r="AU22" s="308"/>
      <c r="AV22" s="285"/>
      <c r="AW22" s="285"/>
    </row>
    <row r="23" spans="1:49" ht="17.100000000000001" customHeight="1" x14ac:dyDescent="0.3">
      <c r="A23" s="286">
        <v>3</v>
      </c>
      <c r="B23" s="287">
        <v>0.52083333333333337</v>
      </c>
      <c r="C23" s="288"/>
      <c r="D23" s="292" t="str">
        <f>B6</f>
        <v>北杜UFC</v>
      </c>
      <c r="E23" s="292"/>
      <c r="F23" s="292"/>
      <c r="G23" s="292"/>
      <c r="H23" s="292"/>
      <c r="I23" s="293">
        <f t="shared" ref="I23" si="9">IF(L23:L24="","",(L23+L24))</f>
        <v>1</v>
      </c>
      <c r="J23" s="294"/>
      <c r="K23" s="297" t="s">
        <v>17</v>
      </c>
      <c r="L23" s="190">
        <v>1</v>
      </c>
      <c r="M23" s="190" t="s">
        <v>16</v>
      </c>
      <c r="N23" s="190">
        <v>1</v>
      </c>
      <c r="O23" s="297" t="s">
        <v>18</v>
      </c>
      <c r="P23" s="303">
        <f t="shared" ref="P23" si="10">IF(N23:N24="","",(N23+N24))</f>
        <v>2</v>
      </c>
      <c r="Q23" s="304"/>
      <c r="R23" s="300" t="str">
        <f>B10</f>
        <v>石和SSS</v>
      </c>
      <c r="S23" s="282"/>
      <c r="T23" s="282"/>
      <c r="U23" s="282"/>
      <c r="V23" s="264"/>
      <c r="W23" s="302" t="str">
        <f>B4</f>
        <v>Uスポーツ</v>
      </c>
      <c r="X23" s="302" t="str">
        <f>B8</f>
        <v>FCジョカーレ</v>
      </c>
      <c r="Y23" s="19"/>
      <c r="Z23" s="286">
        <v>3</v>
      </c>
      <c r="AA23" s="287">
        <f>B23</f>
        <v>0.52083333333333337</v>
      </c>
      <c r="AB23" s="288"/>
      <c r="AC23" s="307" t="str">
        <f>D23</f>
        <v>北杜UFC</v>
      </c>
      <c r="AD23" s="307"/>
      <c r="AE23" s="307"/>
      <c r="AF23" s="307"/>
      <c r="AG23" s="307"/>
      <c r="AH23" s="309"/>
      <c r="AI23" s="310"/>
      <c r="AJ23" s="313" t="s">
        <v>17</v>
      </c>
      <c r="AK23" s="1"/>
      <c r="AL23" s="7" t="s">
        <v>16</v>
      </c>
      <c r="AM23" s="1"/>
      <c r="AN23" s="315" t="s">
        <v>18</v>
      </c>
      <c r="AO23" s="300"/>
      <c r="AP23" s="264"/>
      <c r="AQ23" s="307" t="str">
        <f>R23</f>
        <v>石和SSS</v>
      </c>
      <c r="AR23" s="307"/>
      <c r="AS23" s="307"/>
      <c r="AT23" s="307"/>
      <c r="AU23" s="307"/>
      <c r="AV23" s="302" t="str">
        <f>W23</f>
        <v>Uスポーツ</v>
      </c>
      <c r="AW23" s="302" t="str">
        <f t="shared" ref="AW23" si="11">X23</f>
        <v>FCジョカーレ</v>
      </c>
    </row>
    <row r="24" spans="1:49" ht="17.100000000000001" customHeight="1" x14ac:dyDescent="0.3">
      <c r="A24" s="286"/>
      <c r="B24" s="289"/>
      <c r="C24" s="290"/>
      <c r="D24" s="292"/>
      <c r="E24" s="292"/>
      <c r="F24" s="292"/>
      <c r="G24" s="292"/>
      <c r="H24" s="292"/>
      <c r="I24" s="295"/>
      <c r="J24" s="296"/>
      <c r="K24" s="298"/>
      <c r="L24" s="191">
        <v>0</v>
      </c>
      <c r="M24" s="191" t="s">
        <v>16</v>
      </c>
      <c r="N24" s="191">
        <v>1</v>
      </c>
      <c r="O24" s="298"/>
      <c r="P24" s="305"/>
      <c r="Q24" s="306"/>
      <c r="R24" s="265"/>
      <c r="S24" s="283"/>
      <c r="T24" s="283"/>
      <c r="U24" s="283"/>
      <c r="V24" s="266"/>
      <c r="W24" s="285"/>
      <c r="X24" s="285"/>
      <c r="Y24" s="19"/>
      <c r="Z24" s="286"/>
      <c r="AA24" s="289"/>
      <c r="AB24" s="290"/>
      <c r="AC24" s="308"/>
      <c r="AD24" s="308"/>
      <c r="AE24" s="308"/>
      <c r="AF24" s="308"/>
      <c r="AG24" s="308"/>
      <c r="AH24" s="311"/>
      <c r="AI24" s="312"/>
      <c r="AJ24" s="314"/>
      <c r="AK24" s="2"/>
      <c r="AL24" s="8" t="s">
        <v>16</v>
      </c>
      <c r="AM24" s="2"/>
      <c r="AN24" s="316"/>
      <c r="AO24" s="265"/>
      <c r="AP24" s="266"/>
      <c r="AQ24" s="308"/>
      <c r="AR24" s="308"/>
      <c r="AS24" s="308"/>
      <c r="AT24" s="308"/>
      <c r="AU24" s="308"/>
      <c r="AV24" s="285"/>
      <c r="AW24" s="285"/>
    </row>
    <row r="25" spans="1:49" ht="17.100000000000001" customHeight="1" x14ac:dyDescent="0.3">
      <c r="A25" s="286">
        <v>4</v>
      </c>
      <c r="B25" s="287">
        <v>0.5625</v>
      </c>
      <c r="C25" s="288"/>
      <c r="D25" s="292" t="str">
        <f>B4</f>
        <v>Uスポーツ</v>
      </c>
      <c r="E25" s="292"/>
      <c r="F25" s="292"/>
      <c r="G25" s="292"/>
      <c r="H25" s="292"/>
      <c r="I25" s="293">
        <f t="shared" ref="I25" si="12">IF(L25:L26="","",(L25+L26))</f>
        <v>7</v>
      </c>
      <c r="J25" s="294"/>
      <c r="K25" s="317" t="s">
        <v>17</v>
      </c>
      <c r="L25" s="196">
        <v>5</v>
      </c>
      <c r="M25" s="196" t="s">
        <v>16</v>
      </c>
      <c r="N25" s="196">
        <v>0</v>
      </c>
      <c r="O25" s="317" t="s">
        <v>18</v>
      </c>
      <c r="P25" s="303">
        <f t="shared" ref="P25" si="13">IF(N25:N26="","",(N25+N26))</f>
        <v>0</v>
      </c>
      <c r="Q25" s="304"/>
      <c r="R25" s="300" t="str">
        <f>B8</f>
        <v>FCジョカーレ</v>
      </c>
      <c r="S25" s="282"/>
      <c r="T25" s="282"/>
      <c r="U25" s="282"/>
      <c r="V25" s="264"/>
      <c r="W25" s="302" t="str">
        <f>B10</f>
        <v>石和SSS</v>
      </c>
      <c r="X25" s="302" t="str">
        <f>B6</f>
        <v>北杜UFC</v>
      </c>
      <c r="Y25" s="19"/>
      <c r="Z25" s="286">
        <v>4</v>
      </c>
      <c r="AA25" s="287">
        <f>B25</f>
        <v>0.5625</v>
      </c>
      <c r="AB25" s="288"/>
      <c r="AC25" s="307" t="str">
        <f>D25</f>
        <v>Uスポーツ</v>
      </c>
      <c r="AD25" s="307"/>
      <c r="AE25" s="307"/>
      <c r="AF25" s="307"/>
      <c r="AG25" s="307"/>
      <c r="AH25" s="318"/>
      <c r="AI25" s="319"/>
      <c r="AJ25" s="320" t="s">
        <v>17</v>
      </c>
      <c r="AK25" s="200"/>
      <c r="AL25" s="9" t="s">
        <v>16</v>
      </c>
      <c r="AM25" s="200"/>
      <c r="AN25" s="321" t="s">
        <v>18</v>
      </c>
      <c r="AO25" s="300"/>
      <c r="AP25" s="264"/>
      <c r="AQ25" s="307" t="str">
        <f>R25</f>
        <v>FCジョカーレ</v>
      </c>
      <c r="AR25" s="307"/>
      <c r="AS25" s="307"/>
      <c r="AT25" s="307"/>
      <c r="AU25" s="307"/>
      <c r="AV25" s="302" t="str">
        <f>W25</f>
        <v>石和SSS</v>
      </c>
      <c r="AW25" s="302" t="str">
        <f t="shared" ref="AW25" si="14">X25</f>
        <v>北杜UFC</v>
      </c>
    </row>
    <row r="26" spans="1:49" ht="17.100000000000001" customHeight="1" x14ac:dyDescent="0.3">
      <c r="A26" s="286"/>
      <c r="B26" s="289"/>
      <c r="C26" s="290"/>
      <c r="D26" s="292"/>
      <c r="E26" s="292"/>
      <c r="F26" s="292"/>
      <c r="G26" s="292"/>
      <c r="H26" s="292"/>
      <c r="I26" s="295"/>
      <c r="J26" s="296"/>
      <c r="K26" s="298"/>
      <c r="L26" s="191">
        <v>2</v>
      </c>
      <c r="M26" s="191" t="s">
        <v>16</v>
      </c>
      <c r="N26" s="191">
        <v>0</v>
      </c>
      <c r="O26" s="298"/>
      <c r="P26" s="305"/>
      <c r="Q26" s="306"/>
      <c r="R26" s="265"/>
      <c r="S26" s="283"/>
      <c r="T26" s="283"/>
      <c r="U26" s="283"/>
      <c r="V26" s="266"/>
      <c r="W26" s="285"/>
      <c r="X26" s="285"/>
      <c r="Y26" s="19"/>
      <c r="Z26" s="286"/>
      <c r="AA26" s="289"/>
      <c r="AB26" s="290"/>
      <c r="AC26" s="308"/>
      <c r="AD26" s="308"/>
      <c r="AE26" s="308"/>
      <c r="AF26" s="308"/>
      <c r="AG26" s="308"/>
      <c r="AH26" s="311"/>
      <c r="AI26" s="312"/>
      <c r="AJ26" s="314"/>
      <c r="AK26" s="2"/>
      <c r="AL26" s="8" t="s">
        <v>16</v>
      </c>
      <c r="AM26" s="2"/>
      <c r="AN26" s="316"/>
      <c r="AO26" s="265"/>
      <c r="AP26" s="266"/>
      <c r="AQ26" s="308"/>
      <c r="AR26" s="308"/>
      <c r="AS26" s="308"/>
      <c r="AT26" s="308"/>
      <c r="AU26" s="308"/>
      <c r="AV26" s="285"/>
      <c r="AW26" s="285"/>
    </row>
    <row r="27" spans="1:49" ht="17.100000000000001" customHeight="1" x14ac:dyDescent="0.3">
      <c r="A27" s="286"/>
      <c r="B27" s="287"/>
      <c r="C27" s="288"/>
      <c r="D27" s="308"/>
      <c r="E27" s="308"/>
      <c r="F27" s="308"/>
      <c r="G27" s="308"/>
      <c r="H27" s="308"/>
      <c r="I27" s="293"/>
      <c r="J27" s="294"/>
      <c r="K27" s="297"/>
      <c r="L27" s="190"/>
      <c r="M27" s="190"/>
      <c r="N27" s="190"/>
      <c r="O27" s="297"/>
      <c r="P27" s="297"/>
      <c r="Q27" s="322"/>
      <c r="R27" s="242"/>
      <c r="S27" s="243"/>
      <c r="T27" s="243"/>
      <c r="U27" s="243"/>
      <c r="V27" s="244"/>
      <c r="W27" s="302"/>
      <c r="X27" s="302"/>
      <c r="Y27" s="19"/>
      <c r="Z27" s="286"/>
      <c r="AA27" s="287"/>
      <c r="AB27" s="288"/>
      <c r="AC27" s="308"/>
      <c r="AD27" s="308"/>
      <c r="AE27" s="308"/>
      <c r="AF27" s="308"/>
      <c r="AG27" s="308"/>
      <c r="AH27" s="309"/>
      <c r="AI27" s="310"/>
      <c r="AJ27" s="313" t="s">
        <v>17</v>
      </c>
      <c r="AK27" s="1"/>
      <c r="AL27" s="7" t="s">
        <v>16</v>
      </c>
      <c r="AM27" s="1"/>
      <c r="AN27" s="315" t="s">
        <v>18</v>
      </c>
      <c r="AO27" s="300"/>
      <c r="AP27" s="264"/>
      <c r="AQ27" s="242"/>
      <c r="AR27" s="243"/>
      <c r="AS27" s="243"/>
      <c r="AT27" s="243"/>
      <c r="AU27" s="244"/>
      <c r="AV27" s="302"/>
      <c r="AW27" s="302"/>
    </row>
    <row r="28" spans="1:49" ht="17.100000000000001" customHeight="1" x14ac:dyDescent="0.3">
      <c r="A28" s="286"/>
      <c r="B28" s="289"/>
      <c r="C28" s="290"/>
      <c r="D28" s="308"/>
      <c r="E28" s="308"/>
      <c r="F28" s="308"/>
      <c r="G28" s="308"/>
      <c r="H28" s="308"/>
      <c r="I28" s="295"/>
      <c r="J28" s="296"/>
      <c r="K28" s="298"/>
      <c r="L28" s="191"/>
      <c r="M28" s="191"/>
      <c r="N28" s="191"/>
      <c r="O28" s="298"/>
      <c r="P28" s="298"/>
      <c r="Q28" s="323"/>
      <c r="R28" s="245"/>
      <c r="S28" s="246"/>
      <c r="T28" s="246"/>
      <c r="U28" s="246"/>
      <c r="V28" s="247"/>
      <c r="W28" s="285"/>
      <c r="X28" s="285"/>
      <c r="Y28" s="19"/>
      <c r="Z28" s="286"/>
      <c r="AA28" s="289"/>
      <c r="AB28" s="290"/>
      <c r="AC28" s="308"/>
      <c r="AD28" s="308"/>
      <c r="AE28" s="308"/>
      <c r="AF28" s="308"/>
      <c r="AG28" s="308"/>
      <c r="AH28" s="311"/>
      <c r="AI28" s="312"/>
      <c r="AJ28" s="314"/>
      <c r="AK28" s="2"/>
      <c r="AL28" s="8" t="s">
        <v>16</v>
      </c>
      <c r="AM28" s="2"/>
      <c r="AN28" s="316"/>
      <c r="AO28" s="265"/>
      <c r="AP28" s="266"/>
      <c r="AQ28" s="245"/>
      <c r="AR28" s="246"/>
      <c r="AS28" s="246"/>
      <c r="AT28" s="246"/>
      <c r="AU28" s="247"/>
      <c r="AV28" s="285"/>
      <c r="AW28" s="285"/>
    </row>
    <row r="29" spans="1:49" ht="17.100000000000001" customHeight="1" x14ac:dyDescent="0.25">
      <c r="A29" s="195"/>
      <c r="B29" s="51" t="s">
        <v>40</v>
      </c>
      <c r="C29" s="20"/>
      <c r="D29" s="10"/>
      <c r="E29" s="11"/>
      <c r="F29" s="11"/>
      <c r="G29" s="11"/>
      <c r="H29" s="11"/>
      <c r="I29" s="12"/>
      <c r="K29" s="14"/>
      <c r="M29" s="15"/>
      <c r="O29" s="14"/>
      <c r="P29" s="11"/>
      <c r="Z29" s="195"/>
      <c r="AA29" s="195"/>
      <c r="AB29" s="20"/>
      <c r="AC29" s="10"/>
      <c r="AD29" s="11"/>
      <c r="AE29" s="11"/>
      <c r="AF29" s="11"/>
      <c r="AG29" s="11"/>
      <c r="AH29" s="12"/>
      <c r="AJ29" s="14"/>
      <c r="AL29" s="15"/>
      <c r="AN29" s="14"/>
      <c r="AO29" s="11"/>
    </row>
    <row r="30" spans="1:49" ht="17.100000000000001" customHeight="1" x14ac:dyDescent="0.25">
      <c r="A30" s="200"/>
      <c r="B30" s="200"/>
      <c r="Z30" s="200"/>
      <c r="AA30" s="200"/>
    </row>
    <row r="31" spans="1:49" ht="17.100000000000001" customHeight="1" x14ac:dyDescent="0.25">
      <c r="A31" s="299" t="s">
        <v>0</v>
      </c>
      <c r="B31" s="301">
        <v>44339</v>
      </c>
      <c r="C31" s="244"/>
      <c r="D31" s="300" t="str">
        <f>D17</f>
        <v>I</v>
      </c>
      <c r="E31" s="282"/>
      <c r="F31" s="282" t="s">
        <v>10</v>
      </c>
      <c r="G31" s="282"/>
      <c r="H31" s="282"/>
      <c r="I31" s="37"/>
      <c r="J31" s="282" t="s">
        <v>26</v>
      </c>
      <c r="K31" s="282"/>
      <c r="L31" s="282"/>
      <c r="M31" s="282"/>
      <c r="N31" s="282" t="s">
        <v>260</v>
      </c>
      <c r="O31" s="282"/>
      <c r="P31" s="282"/>
      <c r="Q31" s="282"/>
      <c r="R31" s="282"/>
      <c r="S31" s="282"/>
      <c r="T31" s="282"/>
      <c r="U31" s="282"/>
      <c r="V31" s="264"/>
      <c r="W31" s="284" t="s">
        <v>25</v>
      </c>
      <c r="X31" s="261" t="s">
        <v>2</v>
      </c>
      <c r="Y31" s="19"/>
      <c r="Z31" s="299" t="s">
        <v>0</v>
      </c>
      <c r="AA31" s="242" t="s">
        <v>1</v>
      </c>
      <c r="AB31" s="244"/>
      <c r="AC31" s="300" t="str">
        <f>AC17</f>
        <v>I</v>
      </c>
      <c r="AD31" s="282"/>
      <c r="AE31" s="282" t="s">
        <v>10</v>
      </c>
      <c r="AF31" s="282"/>
      <c r="AG31" s="282"/>
      <c r="AH31" s="37"/>
      <c r="AI31" s="282" t="s">
        <v>26</v>
      </c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64"/>
      <c r="AV31" s="284" t="s">
        <v>25</v>
      </c>
      <c r="AW31" s="261" t="s">
        <v>2</v>
      </c>
    </row>
    <row r="32" spans="1:49" ht="17.100000000000001" customHeight="1" x14ac:dyDescent="0.25">
      <c r="A32" s="299"/>
      <c r="B32" s="245"/>
      <c r="C32" s="247"/>
      <c r="D32" s="265"/>
      <c r="E32" s="283"/>
      <c r="F32" s="283"/>
      <c r="G32" s="283"/>
      <c r="H32" s="283"/>
      <c r="I32" s="201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66"/>
      <c r="W32" s="285"/>
      <c r="X32" s="285"/>
      <c r="Y32" s="19"/>
      <c r="Z32" s="299"/>
      <c r="AA32" s="245"/>
      <c r="AB32" s="247"/>
      <c r="AC32" s="265"/>
      <c r="AD32" s="283"/>
      <c r="AE32" s="283"/>
      <c r="AF32" s="283"/>
      <c r="AG32" s="283"/>
      <c r="AH32" s="201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66"/>
      <c r="AV32" s="285"/>
      <c r="AW32" s="285"/>
    </row>
    <row r="33" spans="1:49" ht="17.100000000000001" customHeight="1" x14ac:dyDescent="0.3">
      <c r="A33" s="286">
        <v>1</v>
      </c>
      <c r="B33" s="287">
        <v>0.41666666666666669</v>
      </c>
      <c r="C33" s="288"/>
      <c r="D33" s="291" t="str">
        <f>B6</f>
        <v>北杜UFC</v>
      </c>
      <c r="E33" s="291"/>
      <c r="F33" s="291"/>
      <c r="G33" s="291"/>
      <c r="H33" s="291"/>
      <c r="I33" s="293" t="str">
        <f t="shared" ref="I33" si="15">IF(L33:L34="","",(L33+L34))</f>
        <v/>
      </c>
      <c r="J33" s="294"/>
      <c r="K33" s="297" t="s">
        <v>17</v>
      </c>
      <c r="L33" s="190"/>
      <c r="M33" s="190" t="s">
        <v>16</v>
      </c>
      <c r="N33" s="190"/>
      <c r="O33" s="297" t="s">
        <v>18</v>
      </c>
      <c r="P33" s="303" t="str">
        <f t="shared" ref="P33" si="16">IF(N33:N34="","",(N33+N34))</f>
        <v/>
      </c>
      <c r="Q33" s="304"/>
      <c r="R33" s="300" t="str">
        <f>B8</f>
        <v>FCジョカーレ</v>
      </c>
      <c r="S33" s="282"/>
      <c r="T33" s="282"/>
      <c r="U33" s="282"/>
      <c r="V33" s="264"/>
      <c r="W33" s="302" t="str">
        <f>B4</f>
        <v>Uスポーツ</v>
      </c>
      <c r="X33" s="302" t="str">
        <f>B10</f>
        <v>石和SSS</v>
      </c>
      <c r="Y33" s="19"/>
      <c r="Z33" s="286">
        <v>1</v>
      </c>
      <c r="AA33" s="287">
        <v>0.41666666666666669</v>
      </c>
      <c r="AB33" s="288"/>
      <c r="AC33" s="307" t="str">
        <f>D33</f>
        <v>北杜UFC</v>
      </c>
      <c r="AD33" s="307"/>
      <c r="AE33" s="307"/>
      <c r="AF33" s="307"/>
      <c r="AG33" s="307"/>
      <c r="AH33" s="309"/>
      <c r="AI33" s="310"/>
      <c r="AJ33" s="313" t="s">
        <v>17</v>
      </c>
      <c r="AK33" s="1"/>
      <c r="AL33" s="7" t="s">
        <v>16</v>
      </c>
      <c r="AM33" s="1"/>
      <c r="AN33" s="315" t="s">
        <v>18</v>
      </c>
      <c r="AO33" s="300"/>
      <c r="AP33" s="264"/>
      <c r="AQ33" s="307" t="str">
        <f>R33</f>
        <v>FCジョカーレ</v>
      </c>
      <c r="AR33" s="307"/>
      <c r="AS33" s="307"/>
      <c r="AT33" s="307"/>
      <c r="AU33" s="307"/>
      <c r="AV33" s="302" t="str">
        <f>W33</f>
        <v>Uスポーツ</v>
      </c>
      <c r="AW33" s="302" t="str">
        <f t="shared" ref="AW33" si="17">X33</f>
        <v>石和SSS</v>
      </c>
    </row>
    <row r="34" spans="1:49" ht="17.100000000000001" customHeight="1" x14ac:dyDescent="0.3">
      <c r="A34" s="286"/>
      <c r="B34" s="289"/>
      <c r="C34" s="290"/>
      <c r="D34" s="292"/>
      <c r="E34" s="292"/>
      <c r="F34" s="292"/>
      <c r="G34" s="292"/>
      <c r="H34" s="292"/>
      <c r="I34" s="295"/>
      <c r="J34" s="296"/>
      <c r="K34" s="298"/>
      <c r="L34" s="191"/>
      <c r="M34" s="191" t="s">
        <v>16</v>
      </c>
      <c r="N34" s="191"/>
      <c r="O34" s="298"/>
      <c r="P34" s="305"/>
      <c r="Q34" s="306"/>
      <c r="R34" s="265"/>
      <c r="S34" s="283"/>
      <c r="T34" s="283"/>
      <c r="U34" s="283"/>
      <c r="V34" s="266"/>
      <c r="W34" s="285"/>
      <c r="X34" s="285"/>
      <c r="Y34" s="19"/>
      <c r="Z34" s="286"/>
      <c r="AA34" s="289"/>
      <c r="AB34" s="290"/>
      <c r="AC34" s="308"/>
      <c r="AD34" s="308"/>
      <c r="AE34" s="308"/>
      <c r="AF34" s="308"/>
      <c r="AG34" s="308"/>
      <c r="AH34" s="311"/>
      <c r="AI34" s="312"/>
      <c r="AJ34" s="314"/>
      <c r="AK34" s="2"/>
      <c r="AL34" s="8" t="s">
        <v>16</v>
      </c>
      <c r="AM34" s="2"/>
      <c r="AN34" s="316"/>
      <c r="AO34" s="265"/>
      <c r="AP34" s="266"/>
      <c r="AQ34" s="308"/>
      <c r="AR34" s="308"/>
      <c r="AS34" s="308"/>
      <c r="AT34" s="308"/>
      <c r="AU34" s="308"/>
      <c r="AV34" s="285"/>
      <c r="AW34" s="285"/>
    </row>
    <row r="35" spans="1:49" ht="17.100000000000001" customHeight="1" x14ac:dyDescent="0.3">
      <c r="A35" s="286">
        <v>2</v>
      </c>
      <c r="B35" s="287">
        <v>0.45833333333333331</v>
      </c>
      <c r="C35" s="288"/>
      <c r="D35" s="292" t="str">
        <f>B4</f>
        <v>Uスポーツ</v>
      </c>
      <c r="E35" s="292"/>
      <c r="F35" s="292"/>
      <c r="G35" s="292"/>
      <c r="H35" s="292"/>
      <c r="I35" s="293" t="str">
        <f t="shared" ref="I35" si="18">IF(L35:L36="","",(L35+L36))</f>
        <v/>
      </c>
      <c r="J35" s="294"/>
      <c r="K35" s="297" t="s">
        <v>17</v>
      </c>
      <c r="L35" s="190"/>
      <c r="M35" s="190" t="s">
        <v>16</v>
      </c>
      <c r="N35" s="190"/>
      <c r="O35" s="297" t="s">
        <v>18</v>
      </c>
      <c r="P35" s="303" t="str">
        <f t="shared" ref="P35" si="19">IF(N35:N36="","",(N35+N36))</f>
        <v/>
      </c>
      <c r="Q35" s="304"/>
      <c r="R35" s="300" t="str">
        <f>B10</f>
        <v>石和SSS</v>
      </c>
      <c r="S35" s="282"/>
      <c r="T35" s="282"/>
      <c r="U35" s="282"/>
      <c r="V35" s="264"/>
      <c r="W35" s="302" t="str">
        <f>B6</f>
        <v>北杜UFC</v>
      </c>
      <c r="X35" s="302" t="str">
        <f>B8</f>
        <v>FCジョカーレ</v>
      </c>
      <c r="Y35" s="19"/>
      <c r="Z35" s="286">
        <v>2</v>
      </c>
      <c r="AA35" s="287">
        <v>0.45833333333333331</v>
      </c>
      <c r="AB35" s="288"/>
      <c r="AC35" s="307" t="str">
        <f>D35</f>
        <v>Uスポーツ</v>
      </c>
      <c r="AD35" s="307"/>
      <c r="AE35" s="307"/>
      <c r="AF35" s="307"/>
      <c r="AG35" s="307"/>
      <c r="AH35" s="309"/>
      <c r="AI35" s="310"/>
      <c r="AJ35" s="313" t="s">
        <v>17</v>
      </c>
      <c r="AK35" s="1"/>
      <c r="AL35" s="7" t="s">
        <v>16</v>
      </c>
      <c r="AM35" s="1"/>
      <c r="AN35" s="315" t="s">
        <v>18</v>
      </c>
      <c r="AO35" s="300"/>
      <c r="AP35" s="264"/>
      <c r="AQ35" s="307" t="str">
        <f>R35</f>
        <v>石和SSS</v>
      </c>
      <c r="AR35" s="307"/>
      <c r="AS35" s="307"/>
      <c r="AT35" s="307"/>
      <c r="AU35" s="307"/>
      <c r="AV35" s="302" t="str">
        <f>W35</f>
        <v>北杜UFC</v>
      </c>
      <c r="AW35" s="302" t="str">
        <f t="shared" ref="AW35" si="20">X35</f>
        <v>FCジョカーレ</v>
      </c>
    </row>
    <row r="36" spans="1:49" ht="17.100000000000001" customHeight="1" x14ac:dyDescent="0.3">
      <c r="A36" s="286"/>
      <c r="B36" s="289"/>
      <c r="C36" s="290"/>
      <c r="D36" s="292"/>
      <c r="E36" s="292"/>
      <c r="F36" s="292"/>
      <c r="G36" s="292"/>
      <c r="H36" s="292"/>
      <c r="I36" s="295"/>
      <c r="J36" s="296"/>
      <c r="K36" s="298"/>
      <c r="L36" s="191"/>
      <c r="M36" s="191" t="s">
        <v>16</v>
      </c>
      <c r="N36" s="191"/>
      <c r="O36" s="298"/>
      <c r="P36" s="305"/>
      <c r="Q36" s="306"/>
      <c r="R36" s="265"/>
      <c r="S36" s="283"/>
      <c r="T36" s="283"/>
      <c r="U36" s="283"/>
      <c r="V36" s="266"/>
      <c r="W36" s="285"/>
      <c r="X36" s="285"/>
      <c r="Y36" s="19"/>
      <c r="Z36" s="286"/>
      <c r="AA36" s="289"/>
      <c r="AB36" s="290"/>
      <c r="AC36" s="308"/>
      <c r="AD36" s="308"/>
      <c r="AE36" s="308"/>
      <c r="AF36" s="308"/>
      <c r="AG36" s="308"/>
      <c r="AH36" s="311"/>
      <c r="AI36" s="312"/>
      <c r="AJ36" s="314"/>
      <c r="AK36" s="2"/>
      <c r="AL36" s="8" t="s">
        <v>16</v>
      </c>
      <c r="AM36" s="2"/>
      <c r="AN36" s="316"/>
      <c r="AO36" s="265"/>
      <c r="AP36" s="266"/>
      <c r="AQ36" s="308"/>
      <c r="AR36" s="308"/>
      <c r="AS36" s="308"/>
      <c r="AT36" s="308"/>
      <c r="AU36" s="308"/>
      <c r="AV36" s="285"/>
      <c r="AW36" s="285"/>
    </row>
    <row r="37" spans="1:49" ht="17.100000000000001" customHeight="1" x14ac:dyDescent="0.3">
      <c r="A37" s="399">
        <v>3</v>
      </c>
      <c r="B37" s="400">
        <v>0.49305555555555558</v>
      </c>
      <c r="C37" s="401"/>
      <c r="D37" s="404" t="s">
        <v>37</v>
      </c>
      <c r="E37" s="404"/>
      <c r="F37" s="404"/>
      <c r="G37" s="404"/>
      <c r="H37" s="404"/>
      <c r="I37" s="419"/>
      <c r="J37" s="420"/>
      <c r="K37" s="411" t="s">
        <v>17</v>
      </c>
      <c r="L37" s="224"/>
      <c r="M37" s="224" t="s">
        <v>16</v>
      </c>
      <c r="N37" s="224"/>
      <c r="O37" s="411" t="s">
        <v>18</v>
      </c>
      <c r="P37" s="411"/>
      <c r="Q37" s="412"/>
      <c r="R37" s="395" t="s">
        <v>224</v>
      </c>
      <c r="S37" s="414"/>
      <c r="T37" s="414"/>
      <c r="U37" s="414"/>
      <c r="V37" s="415"/>
      <c r="W37" s="395" t="s">
        <v>262</v>
      </c>
      <c r="X37" s="396"/>
      <c r="Y37" s="19"/>
      <c r="Z37" s="286">
        <v>3</v>
      </c>
      <c r="AA37" s="287">
        <v>0.5</v>
      </c>
      <c r="AB37" s="288"/>
      <c r="AC37" s="308"/>
      <c r="AD37" s="308"/>
      <c r="AE37" s="308"/>
      <c r="AF37" s="308"/>
      <c r="AG37" s="308"/>
      <c r="AH37" s="309"/>
      <c r="AI37" s="310"/>
      <c r="AJ37" s="313" t="s">
        <v>17</v>
      </c>
      <c r="AK37" s="1"/>
      <c r="AL37" s="7" t="s">
        <v>16</v>
      </c>
      <c r="AM37" s="1"/>
      <c r="AN37" s="315" t="s">
        <v>18</v>
      </c>
      <c r="AO37" s="300"/>
      <c r="AP37" s="264"/>
      <c r="AQ37" s="242"/>
      <c r="AR37" s="243"/>
      <c r="AS37" s="243"/>
      <c r="AT37" s="243"/>
      <c r="AU37" s="244"/>
      <c r="AV37" s="302"/>
      <c r="AW37" s="302"/>
    </row>
    <row r="38" spans="1:49" ht="17.100000000000001" customHeight="1" x14ac:dyDescent="0.3">
      <c r="A38" s="399"/>
      <c r="B38" s="402"/>
      <c r="C38" s="403"/>
      <c r="D38" s="404"/>
      <c r="E38" s="404"/>
      <c r="F38" s="404"/>
      <c r="G38" s="404"/>
      <c r="H38" s="404"/>
      <c r="I38" s="407"/>
      <c r="J38" s="408"/>
      <c r="K38" s="410"/>
      <c r="L38" s="225"/>
      <c r="M38" s="225" t="s">
        <v>16</v>
      </c>
      <c r="N38" s="225"/>
      <c r="O38" s="410"/>
      <c r="P38" s="410"/>
      <c r="Q38" s="413"/>
      <c r="R38" s="416"/>
      <c r="S38" s="417"/>
      <c r="T38" s="417"/>
      <c r="U38" s="417"/>
      <c r="V38" s="418"/>
      <c r="W38" s="397"/>
      <c r="X38" s="398"/>
      <c r="Y38" s="19"/>
      <c r="Z38" s="286"/>
      <c r="AA38" s="289"/>
      <c r="AB38" s="290"/>
      <c r="AC38" s="308"/>
      <c r="AD38" s="308"/>
      <c r="AE38" s="308"/>
      <c r="AF38" s="308"/>
      <c r="AG38" s="308"/>
      <c r="AH38" s="311"/>
      <c r="AI38" s="312"/>
      <c r="AJ38" s="314"/>
      <c r="AK38" s="2"/>
      <c r="AL38" s="8" t="s">
        <v>16</v>
      </c>
      <c r="AM38" s="2"/>
      <c r="AN38" s="316"/>
      <c r="AO38" s="265"/>
      <c r="AP38" s="266"/>
      <c r="AQ38" s="245"/>
      <c r="AR38" s="246"/>
      <c r="AS38" s="246"/>
      <c r="AT38" s="246"/>
      <c r="AU38" s="247"/>
      <c r="AV38" s="285"/>
      <c r="AW38" s="285"/>
    </row>
    <row r="39" spans="1:49" ht="17.100000000000001" customHeight="1" x14ac:dyDescent="0.3">
      <c r="A39" s="399">
        <v>4</v>
      </c>
      <c r="B39" s="400">
        <v>0.52777777777777779</v>
      </c>
      <c r="C39" s="401"/>
      <c r="D39" s="404" t="s">
        <v>215</v>
      </c>
      <c r="E39" s="404"/>
      <c r="F39" s="404"/>
      <c r="G39" s="404"/>
      <c r="H39" s="404"/>
      <c r="I39" s="405"/>
      <c r="J39" s="406"/>
      <c r="K39" s="409" t="s">
        <v>17</v>
      </c>
      <c r="L39" s="226"/>
      <c r="M39" s="226" t="s">
        <v>16</v>
      </c>
      <c r="N39" s="226"/>
      <c r="O39" s="409" t="s">
        <v>18</v>
      </c>
      <c r="P39" s="411"/>
      <c r="Q39" s="412"/>
      <c r="R39" s="395" t="s">
        <v>223</v>
      </c>
      <c r="S39" s="414"/>
      <c r="T39" s="414"/>
      <c r="U39" s="414"/>
      <c r="V39" s="415"/>
      <c r="W39" s="395" t="s">
        <v>262</v>
      </c>
      <c r="X39" s="396"/>
      <c r="Y39" s="19"/>
      <c r="Z39" s="286">
        <v>4</v>
      </c>
      <c r="AA39" s="287">
        <v>0.54166666666666663</v>
      </c>
      <c r="AB39" s="288"/>
      <c r="AC39" s="308"/>
      <c r="AD39" s="308"/>
      <c r="AE39" s="308"/>
      <c r="AF39" s="308"/>
      <c r="AG39" s="308"/>
      <c r="AH39" s="318"/>
      <c r="AI39" s="319"/>
      <c r="AJ39" s="320" t="s">
        <v>17</v>
      </c>
      <c r="AK39" s="200"/>
      <c r="AL39" s="9" t="s">
        <v>16</v>
      </c>
      <c r="AM39" s="200"/>
      <c r="AN39" s="321" t="s">
        <v>18</v>
      </c>
      <c r="AO39" s="300"/>
      <c r="AP39" s="264"/>
      <c r="AQ39" s="242"/>
      <c r="AR39" s="243"/>
      <c r="AS39" s="243"/>
      <c r="AT39" s="243"/>
      <c r="AU39" s="244"/>
      <c r="AV39" s="302"/>
      <c r="AW39" s="302"/>
    </row>
    <row r="40" spans="1:49" ht="17.100000000000001" customHeight="1" x14ac:dyDescent="0.3">
      <c r="A40" s="399"/>
      <c r="B40" s="402"/>
      <c r="C40" s="403"/>
      <c r="D40" s="404"/>
      <c r="E40" s="404"/>
      <c r="F40" s="404"/>
      <c r="G40" s="404"/>
      <c r="H40" s="404"/>
      <c r="I40" s="407"/>
      <c r="J40" s="408"/>
      <c r="K40" s="410"/>
      <c r="L40" s="225"/>
      <c r="M40" s="225" t="s">
        <v>16</v>
      </c>
      <c r="N40" s="225"/>
      <c r="O40" s="410"/>
      <c r="P40" s="410"/>
      <c r="Q40" s="413"/>
      <c r="R40" s="416"/>
      <c r="S40" s="417"/>
      <c r="T40" s="417"/>
      <c r="U40" s="417"/>
      <c r="V40" s="418"/>
      <c r="W40" s="397"/>
      <c r="X40" s="398"/>
      <c r="Y40" s="19"/>
      <c r="Z40" s="286"/>
      <c r="AA40" s="289"/>
      <c r="AB40" s="290"/>
      <c r="AC40" s="308"/>
      <c r="AD40" s="308"/>
      <c r="AE40" s="308"/>
      <c r="AF40" s="308"/>
      <c r="AG40" s="308"/>
      <c r="AH40" s="311"/>
      <c r="AI40" s="312"/>
      <c r="AJ40" s="314"/>
      <c r="AK40" s="2"/>
      <c r="AL40" s="8" t="s">
        <v>16</v>
      </c>
      <c r="AM40" s="2"/>
      <c r="AN40" s="316"/>
      <c r="AO40" s="265"/>
      <c r="AP40" s="266"/>
      <c r="AQ40" s="245"/>
      <c r="AR40" s="246"/>
      <c r="AS40" s="246"/>
      <c r="AT40" s="246"/>
      <c r="AU40" s="247"/>
      <c r="AV40" s="285"/>
      <c r="AW40" s="285"/>
    </row>
    <row r="41" spans="1:49" ht="17.100000000000001" customHeight="1" x14ac:dyDescent="0.3">
      <c r="A41" s="399">
        <v>5</v>
      </c>
      <c r="B41" s="400">
        <v>0.5625</v>
      </c>
      <c r="C41" s="401"/>
      <c r="D41" s="404" t="s">
        <v>216</v>
      </c>
      <c r="E41" s="404"/>
      <c r="F41" s="404"/>
      <c r="G41" s="404"/>
      <c r="H41" s="404"/>
      <c r="I41" s="405"/>
      <c r="J41" s="406"/>
      <c r="K41" s="409" t="s">
        <v>17</v>
      </c>
      <c r="L41" s="226"/>
      <c r="M41" s="226" t="s">
        <v>16</v>
      </c>
      <c r="N41" s="226"/>
      <c r="O41" s="409" t="s">
        <v>18</v>
      </c>
      <c r="P41" s="411"/>
      <c r="Q41" s="412"/>
      <c r="R41" s="395" t="s">
        <v>222</v>
      </c>
      <c r="S41" s="414"/>
      <c r="T41" s="414"/>
      <c r="U41" s="414"/>
      <c r="V41" s="415"/>
      <c r="W41" s="395" t="s">
        <v>262</v>
      </c>
      <c r="X41" s="396"/>
      <c r="Y41" s="19"/>
      <c r="Z41" s="286"/>
      <c r="AA41" s="287"/>
      <c r="AB41" s="288"/>
      <c r="AC41" s="308"/>
      <c r="AD41" s="308"/>
      <c r="AE41" s="308"/>
      <c r="AF41" s="308"/>
      <c r="AG41" s="308"/>
      <c r="AH41" s="309"/>
      <c r="AI41" s="310"/>
      <c r="AJ41" s="313" t="s">
        <v>17</v>
      </c>
      <c r="AK41" s="1"/>
      <c r="AL41" s="7" t="s">
        <v>16</v>
      </c>
      <c r="AM41" s="1"/>
      <c r="AN41" s="315" t="s">
        <v>18</v>
      </c>
      <c r="AO41" s="300"/>
      <c r="AP41" s="264"/>
      <c r="AQ41" s="242"/>
      <c r="AR41" s="243"/>
      <c r="AS41" s="243"/>
      <c r="AT41" s="243"/>
      <c r="AU41" s="244"/>
      <c r="AV41" s="302"/>
      <c r="AW41" s="302"/>
    </row>
    <row r="42" spans="1:49" ht="17.100000000000001" customHeight="1" x14ac:dyDescent="0.3">
      <c r="A42" s="399"/>
      <c r="B42" s="402"/>
      <c r="C42" s="403"/>
      <c r="D42" s="404"/>
      <c r="E42" s="404"/>
      <c r="F42" s="404"/>
      <c r="G42" s="404"/>
      <c r="H42" s="404"/>
      <c r="I42" s="407"/>
      <c r="J42" s="408"/>
      <c r="K42" s="410"/>
      <c r="L42" s="225"/>
      <c r="M42" s="225" t="s">
        <v>16</v>
      </c>
      <c r="N42" s="225"/>
      <c r="O42" s="410"/>
      <c r="P42" s="410"/>
      <c r="Q42" s="413"/>
      <c r="R42" s="416"/>
      <c r="S42" s="417"/>
      <c r="T42" s="417"/>
      <c r="U42" s="417"/>
      <c r="V42" s="418"/>
      <c r="W42" s="397"/>
      <c r="X42" s="398"/>
      <c r="Y42" s="19"/>
      <c r="Z42" s="286"/>
      <c r="AA42" s="289"/>
      <c r="AB42" s="290"/>
      <c r="AC42" s="308"/>
      <c r="AD42" s="308"/>
      <c r="AE42" s="308"/>
      <c r="AF42" s="308"/>
      <c r="AG42" s="308"/>
      <c r="AH42" s="311"/>
      <c r="AI42" s="312"/>
      <c r="AJ42" s="314"/>
      <c r="AK42" s="2"/>
      <c r="AL42" s="8" t="s">
        <v>16</v>
      </c>
      <c r="AM42" s="2"/>
      <c r="AN42" s="316"/>
      <c r="AO42" s="265"/>
      <c r="AP42" s="266"/>
      <c r="AQ42" s="245"/>
      <c r="AR42" s="246"/>
      <c r="AS42" s="246"/>
      <c r="AT42" s="246"/>
      <c r="AU42" s="247"/>
      <c r="AV42" s="285"/>
      <c r="AW42" s="285"/>
    </row>
    <row r="44" spans="1:49" ht="14.25" x14ac:dyDescent="0.25">
      <c r="B44" s="195"/>
      <c r="C44" s="28"/>
      <c r="D44" s="16"/>
      <c r="E44" s="16"/>
      <c r="F44" s="16"/>
      <c r="G44" s="16"/>
      <c r="H44" s="16"/>
      <c r="I44" s="193"/>
      <c r="J44" s="193"/>
      <c r="K44" s="194"/>
      <c r="L44" s="200"/>
      <c r="M44" s="9"/>
      <c r="N44" s="200"/>
      <c r="O44" s="195"/>
      <c r="P44" s="50"/>
      <c r="Q44" s="19"/>
      <c r="R44" s="19"/>
      <c r="S44" s="19"/>
      <c r="T44" s="19"/>
      <c r="U44" s="19"/>
      <c r="V44" s="19"/>
      <c r="W44" s="19"/>
      <c r="AA44" s="195"/>
      <c r="AB44" s="28"/>
      <c r="AC44" s="16"/>
      <c r="AD44" s="16"/>
      <c r="AE44" s="16"/>
      <c r="AF44" s="16"/>
      <c r="AG44" s="16"/>
      <c r="AH44" s="193"/>
      <c r="AI44" s="193"/>
      <c r="AJ44" s="194"/>
      <c r="AK44" s="200"/>
      <c r="AL44" s="9"/>
      <c r="AM44" s="200"/>
      <c r="AN44" s="195"/>
      <c r="AO44" s="50"/>
      <c r="AP44" s="19"/>
      <c r="AQ44" s="19"/>
      <c r="AR44" s="19"/>
      <c r="AS44" s="19"/>
      <c r="AT44" s="19"/>
      <c r="AU44" s="19"/>
      <c r="AV44" s="19"/>
    </row>
    <row r="45" spans="1:49" ht="14.25" x14ac:dyDescent="0.25">
      <c r="B45" s="195"/>
      <c r="C45" s="14"/>
      <c r="D45" s="11"/>
      <c r="E45" s="11"/>
      <c r="F45" s="11"/>
      <c r="G45" s="11"/>
      <c r="H45" s="11"/>
      <c r="K45" s="14"/>
      <c r="M45" s="15"/>
      <c r="O45" s="14"/>
      <c r="P45" s="11"/>
      <c r="Q45" s="11"/>
      <c r="R45" s="11"/>
      <c r="S45" s="11"/>
      <c r="T45" s="11"/>
      <c r="U45" s="11"/>
      <c r="V45" s="21"/>
      <c r="W45" s="21"/>
      <c r="AA45" s="195"/>
      <c r="AB45" s="14"/>
      <c r="AC45" s="11"/>
      <c r="AD45" s="11"/>
      <c r="AE45" s="11"/>
      <c r="AF45" s="11"/>
      <c r="AG45" s="11"/>
      <c r="AJ45" s="14"/>
      <c r="AL45" s="15"/>
      <c r="AN45" s="14"/>
      <c r="AO45" s="11"/>
      <c r="AP45" s="11"/>
      <c r="AQ45" s="11"/>
      <c r="AR45" s="11"/>
      <c r="AS45" s="11"/>
      <c r="AT45" s="11"/>
      <c r="AU45" s="21"/>
      <c r="AV45" s="21"/>
    </row>
    <row r="46" spans="1:49" ht="13.5" customHeight="1" x14ac:dyDescent="0.25">
      <c r="B46" s="195"/>
      <c r="C46" s="20"/>
      <c r="D46" s="10"/>
      <c r="E46" s="11"/>
      <c r="F46" s="11"/>
      <c r="G46" s="11"/>
      <c r="H46" s="11"/>
      <c r="I46" s="12"/>
      <c r="K46" s="14"/>
      <c r="M46" s="15"/>
      <c r="O46" s="14"/>
      <c r="P46" s="11"/>
      <c r="Q46" s="11"/>
      <c r="R46" s="11"/>
      <c r="S46" s="11"/>
      <c r="T46" s="11"/>
      <c r="U46" s="11"/>
      <c r="V46" s="11"/>
      <c r="W46" s="11"/>
      <c r="AA46" s="195"/>
      <c r="AB46" s="20"/>
      <c r="AC46" s="10"/>
      <c r="AD46" s="11"/>
      <c r="AE46" s="11"/>
      <c r="AF46" s="11"/>
      <c r="AG46" s="11"/>
      <c r="AH46" s="12"/>
      <c r="AJ46" s="14"/>
      <c r="AL46" s="15"/>
      <c r="AN46" s="14"/>
      <c r="AO46" s="11"/>
      <c r="AP46" s="11"/>
      <c r="AQ46" s="11"/>
      <c r="AR46" s="11"/>
      <c r="AS46" s="11"/>
      <c r="AT46" s="11"/>
      <c r="AU46" s="11"/>
      <c r="AV46" s="11"/>
    </row>
    <row r="47" spans="1:49" ht="14.25" x14ac:dyDescent="0.25">
      <c r="B47" s="195"/>
      <c r="C47" s="29"/>
      <c r="D47" s="30"/>
      <c r="E47" s="21"/>
      <c r="F47" s="21"/>
      <c r="G47" s="21"/>
      <c r="H47" s="21"/>
      <c r="I47" s="31"/>
      <c r="J47" s="22"/>
      <c r="K47" s="23"/>
      <c r="M47" s="15"/>
      <c r="O47" s="14"/>
      <c r="P47" s="21"/>
      <c r="Q47" s="21"/>
      <c r="R47" s="21"/>
      <c r="S47" s="21"/>
      <c r="T47" s="21"/>
      <c r="U47" s="21"/>
      <c r="V47" s="21"/>
      <c r="W47" s="21"/>
      <c r="AA47" s="195"/>
      <c r="AB47" s="29"/>
      <c r="AC47" s="30"/>
      <c r="AD47" s="21"/>
      <c r="AE47" s="21"/>
      <c r="AF47" s="21"/>
      <c r="AG47" s="21"/>
      <c r="AH47" s="31"/>
      <c r="AI47" s="22"/>
      <c r="AJ47" s="23"/>
      <c r="AL47" s="15"/>
      <c r="AN47" s="14"/>
      <c r="AO47" s="21"/>
      <c r="AP47" s="21"/>
      <c r="AQ47" s="21"/>
      <c r="AR47" s="21"/>
      <c r="AS47" s="21"/>
      <c r="AT47" s="21"/>
      <c r="AU47" s="21"/>
      <c r="AV47" s="21"/>
    </row>
    <row r="48" spans="1:49" ht="14.25" x14ac:dyDescent="0.25">
      <c r="B48" s="195"/>
      <c r="C48" s="24"/>
      <c r="D48" s="21"/>
      <c r="E48" s="21"/>
      <c r="F48" s="21"/>
      <c r="G48" s="21"/>
      <c r="H48" s="21"/>
      <c r="I48" s="22"/>
      <c r="J48" s="22"/>
      <c r="K48" s="23"/>
      <c r="M48" s="15"/>
      <c r="O48" s="14"/>
      <c r="P48" s="21"/>
      <c r="Q48" s="21"/>
      <c r="R48" s="21"/>
      <c r="S48" s="21"/>
      <c r="T48" s="21"/>
      <c r="U48" s="21"/>
      <c r="V48" s="21"/>
      <c r="W48" s="21"/>
      <c r="AA48" s="195"/>
      <c r="AB48" s="24"/>
      <c r="AC48" s="21"/>
      <c r="AD48" s="21"/>
      <c r="AE48" s="21"/>
      <c r="AF48" s="21"/>
      <c r="AG48" s="21"/>
      <c r="AH48" s="22"/>
      <c r="AI48" s="22"/>
      <c r="AJ48" s="23"/>
      <c r="AL48" s="15"/>
      <c r="AN48" s="14"/>
      <c r="AO48" s="21"/>
      <c r="AP48" s="21"/>
      <c r="AQ48" s="21"/>
      <c r="AR48" s="21"/>
      <c r="AS48" s="21"/>
      <c r="AT48" s="21"/>
      <c r="AU48" s="21"/>
      <c r="AV48" s="21"/>
    </row>
    <row r="49" spans="2:48" ht="14.25" x14ac:dyDescent="0.25">
      <c r="B49" s="195"/>
      <c r="C49" s="29"/>
      <c r="D49" s="30"/>
      <c r="E49" s="21"/>
      <c r="F49" s="21"/>
      <c r="G49" s="21"/>
      <c r="H49" s="21"/>
      <c r="I49" s="31"/>
      <c r="J49" s="22"/>
      <c r="K49" s="23"/>
      <c r="M49" s="15"/>
      <c r="O49" s="14"/>
      <c r="P49" s="21"/>
      <c r="Q49" s="21"/>
      <c r="R49" s="21"/>
      <c r="S49" s="21"/>
      <c r="T49" s="21"/>
      <c r="U49" s="21"/>
      <c r="V49" s="21"/>
      <c r="W49" s="21"/>
      <c r="AA49" s="195"/>
      <c r="AB49" s="29"/>
      <c r="AC49" s="30"/>
      <c r="AD49" s="21"/>
      <c r="AE49" s="21"/>
      <c r="AF49" s="21"/>
      <c r="AG49" s="21"/>
      <c r="AH49" s="31"/>
      <c r="AI49" s="22"/>
      <c r="AJ49" s="23"/>
      <c r="AL49" s="15"/>
      <c r="AN49" s="14"/>
      <c r="AO49" s="21"/>
      <c r="AP49" s="21"/>
      <c r="AQ49" s="21"/>
      <c r="AR49" s="21"/>
      <c r="AS49" s="21"/>
      <c r="AT49" s="21"/>
      <c r="AU49" s="21"/>
      <c r="AV49" s="21"/>
    </row>
    <row r="50" spans="2:48" ht="14.25" x14ac:dyDescent="0.25">
      <c r="B50" s="195"/>
      <c r="C50" s="24"/>
      <c r="D50" s="21"/>
      <c r="E50" s="21"/>
      <c r="F50" s="21"/>
      <c r="G50" s="21"/>
      <c r="H50" s="21"/>
      <c r="I50" s="22"/>
      <c r="J50" s="22"/>
      <c r="K50" s="23"/>
      <c r="M50" s="15"/>
      <c r="O50" s="14"/>
      <c r="P50" s="21"/>
      <c r="Q50" s="21"/>
      <c r="R50" s="21"/>
      <c r="S50" s="21"/>
      <c r="T50" s="21"/>
      <c r="U50" s="21"/>
      <c r="V50" s="21"/>
      <c r="W50" s="21"/>
      <c r="AA50" s="195"/>
      <c r="AB50" s="24"/>
      <c r="AC50" s="21"/>
      <c r="AD50" s="21"/>
      <c r="AE50" s="21"/>
      <c r="AF50" s="21"/>
      <c r="AG50" s="21"/>
      <c r="AH50" s="22"/>
      <c r="AI50" s="22"/>
      <c r="AJ50" s="23"/>
      <c r="AL50" s="15"/>
      <c r="AN50" s="14"/>
      <c r="AO50" s="21"/>
      <c r="AP50" s="21"/>
      <c r="AQ50" s="21"/>
      <c r="AR50" s="21"/>
      <c r="AS50" s="21"/>
      <c r="AT50" s="21"/>
      <c r="AU50" s="21"/>
      <c r="AV50" s="21"/>
    </row>
  </sheetData>
  <mergeCells count="358">
    <mergeCell ref="A1:B1"/>
    <mergeCell ref="C1:E1"/>
    <mergeCell ref="Z1:AA1"/>
    <mergeCell ref="AB1:AD1"/>
    <mergeCell ref="B2:C3"/>
    <mergeCell ref="D2:F3"/>
    <mergeCell ref="G2:I3"/>
    <mergeCell ref="J2:L3"/>
    <mergeCell ref="M2:O3"/>
    <mergeCell ref="P2:R3"/>
    <mergeCell ref="AI2:AK3"/>
    <mergeCell ref="AL2:AN3"/>
    <mergeCell ref="AO2:AQ3"/>
    <mergeCell ref="AR2:AS3"/>
    <mergeCell ref="AT2:AU3"/>
    <mergeCell ref="AW2:AW3"/>
    <mergeCell ref="S2:T3"/>
    <mergeCell ref="U2:V3"/>
    <mergeCell ref="X2:X3"/>
    <mergeCell ref="AA2:AB3"/>
    <mergeCell ref="AC2:AE3"/>
    <mergeCell ref="AF2:AH3"/>
    <mergeCell ref="X6:X7"/>
    <mergeCell ref="Y6:Y7"/>
    <mergeCell ref="AO4:AQ5"/>
    <mergeCell ref="AR4:AS5"/>
    <mergeCell ref="AT4:AU5"/>
    <mergeCell ref="AV4:AV5"/>
    <mergeCell ref="AW4:AW5"/>
    <mergeCell ref="G5:I5"/>
    <mergeCell ref="J5:L5"/>
    <mergeCell ref="M5:O5"/>
    <mergeCell ref="AF5:AH5"/>
    <mergeCell ref="AI5:AK5"/>
    <mergeCell ref="W4:W5"/>
    <mergeCell ref="X4:X5"/>
    <mergeCell ref="Y4:Y5"/>
    <mergeCell ref="Z4:Z5"/>
    <mergeCell ref="AA4:AB5"/>
    <mergeCell ref="AC4:AE5"/>
    <mergeCell ref="P4:R5"/>
    <mergeCell ref="S4:T5"/>
    <mergeCell ref="U4:V5"/>
    <mergeCell ref="AL5:AN5"/>
    <mergeCell ref="A4:A5"/>
    <mergeCell ref="B4:C5"/>
    <mergeCell ref="D4:F5"/>
    <mergeCell ref="AV6:AV7"/>
    <mergeCell ref="AW6:AW7"/>
    <mergeCell ref="D7:F7"/>
    <mergeCell ref="J7:L7"/>
    <mergeCell ref="M7:O7"/>
    <mergeCell ref="AC7:AE7"/>
    <mergeCell ref="AI7:AK7"/>
    <mergeCell ref="AL7:AN7"/>
    <mergeCell ref="Z6:Z7"/>
    <mergeCell ref="AA6:AB7"/>
    <mergeCell ref="AF6:AH7"/>
    <mergeCell ref="AO6:AQ7"/>
    <mergeCell ref="AR6:AS7"/>
    <mergeCell ref="AT6:AU7"/>
    <mergeCell ref="A6:A7"/>
    <mergeCell ref="B6:C7"/>
    <mergeCell ref="G6:I7"/>
    <mergeCell ref="P6:R7"/>
    <mergeCell ref="S6:T7"/>
    <mergeCell ref="U6:V7"/>
    <mergeCell ref="W6:W7"/>
    <mergeCell ref="AO8:AQ9"/>
    <mergeCell ref="AR8:AS9"/>
    <mergeCell ref="AT8:AU9"/>
    <mergeCell ref="AV8:AV9"/>
    <mergeCell ref="AW8:AW9"/>
    <mergeCell ref="D9:F9"/>
    <mergeCell ref="G9:I9"/>
    <mergeCell ref="M9:O9"/>
    <mergeCell ref="AC9:AE9"/>
    <mergeCell ref="AF9:AH9"/>
    <mergeCell ref="W8:W9"/>
    <mergeCell ref="X8:X9"/>
    <mergeCell ref="Y8:Y9"/>
    <mergeCell ref="Z8:Z9"/>
    <mergeCell ref="AA8:AB9"/>
    <mergeCell ref="AI8:AK9"/>
    <mergeCell ref="J8:L9"/>
    <mergeCell ref="P8:R9"/>
    <mergeCell ref="S8:T9"/>
    <mergeCell ref="U8:V9"/>
    <mergeCell ref="AL9:AN9"/>
    <mergeCell ref="A8:A9"/>
    <mergeCell ref="B8:C9"/>
    <mergeCell ref="AW10:AW11"/>
    <mergeCell ref="D11:F11"/>
    <mergeCell ref="G11:I11"/>
    <mergeCell ref="J11:L11"/>
    <mergeCell ref="AC11:AE11"/>
    <mergeCell ref="AF11:AH11"/>
    <mergeCell ref="AI11:AK11"/>
    <mergeCell ref="Z10:Z11"/>
    <mergeCell ref="AA10:AB11"/>
    <mergeCell ref="AL10:AN11"/>
    <mergeCell ref="AO10:AQ11"/>
    <mergeCell ref="AR10:AS11"/>
    <mergeCell ref="AT10:AU11"/>
    <mergeCell ref="A10:A11"/>
    <mergeCell ref="B10:C11"/>
    <mergeCell ref="M10:O11"/>
    <mergeCell ref="P10:R11"/>
    <mergeCell ref="S10:T11"/>
    <mergeCell ref="U10:V11"/>
    <mergeCell ref="W10:W11"/>
    <mergeCell ref="X10:X11"/>
    <mergeCell ref="Y10:Y11"/>
    <mergeCell ref="B13:U13"/>
    <mergeCell ref="B14:C14"/>
    <mergeCell ref="D14:E14"/>
    <mergeCell ref="F14:I14"/>
    <mergeCell ref="J14:K14"/>
    <mergeCell ref="L14:O14"/>
    <mergeCell ref="P14:Q14"/>
    <mergeCell ref="R14:U14"/>
    <mergeCell ref="AV10:AV11"/>
    <mergeCell ref="R15:U15"/>
    <mergeCell ref="A17:A18"/>
    <mergeCell ref="B17:C18"/>
    <mergeCell ref="D17:E18"/>
    <mergeCell ref="F17:H18"/>
    <mergeCell ref="J17:M18"/>
    <mergeCell ref="N17:V18"/>
    <mergeCell ref="B15:C15"/>
    <mergeCell ref="D15:E15"/>
    <mergeCell ref="F15:I15"/>
    <mergeCell ref="J15:K15"/>
    <mergeCell ref="L15:O15"/>
    <mergeCell ref="P15:Q15"/>
    <mergeCell ref="AI17:AL18"/>
    <mergeCell ref="AM17:AU18"/>
    <mergeCell ref="AV17:AV18"/>
    <mergeCell ref="AW17:AW18"/>
    <mergeCell ref="A19:A20"/>
    <mergeCell ref="B19:C20"/>
    <mergeCell ref="D19:H20"/>
    <mergeCell ref="I19:J20"/>
    <mergeCell ref="K19:K20"/>
    <mergeCell ref="O19:O20"/>
    <mergeCell ref="W17:W18"/>
    <mergeCell ref="X17:X18"/>
    <mergeCell ref="Z17:Z18"/>
    <mergeCell ref="AA17:AB18"/>
    <mergeCell ref="AC17:AD18"/>
    <mergeCell ref="AE17:AG18"/>
    <mergeCell ref="AV19:AV20"/>
    <mergeCell ref="AW19:AW20"/>
    <mergeCell ref="AH19:AI20"/>
    <mergeCell ref="AJ19:AJ20"/>
    <mergeCell ref="AN19:AN20"/>
    <mergeCell ref="AO19:AP20"/>
    <mergeCell ref="AQ19:AU20"/>
    <mergeCell ref="A21:A22"/>
    <mergeCell ref="B21:C22"/>
    <mergeCell ref="D21:H22"/>
    <mergeCell ref="I21:J22"/>
    <mergeCell ref="K21:K22"/>
    <mergeCell ref="O21:O22"/>
    <mergeCell ref="P21:Q22"/>
    <mergeCell ref="R21:V22"/>
    <mergeCell ref="AC19:AG20"/>
    <mergeCell ref="P19:Q20"/>
    <mergeCell ref="R19:V20"/>
    <mergeCell ref="W19:W20"/>
    <mergeCell ref="X19:X20"/>
    <mergeCell ref="Z19:Z20"/>
    <mergeCell ref="AA19:AB20"/>
    <mergeCell ref="AJ21:AJ22"/>
    <mergeCell ref="AN21:AN22"/>
    <mergeCell ref="AO21:AP22"/>
    <mergeCell ref="AQ21:AU22"/>
    <mergeCell ref="AV21:AV22"/>
    <mergeCell ref="AW21:AW22"/>
    <mergeCell ref="W21:W22"/>
    <mergeCell ref="X21:X22"/>
    <mergeCell ref="Z21:Z22"/>
    <mergeCell ref="AA21:AB22"/>
    <mergeCell ref="AC21:AG22"/>
    <mergeCell ref="AH21:AI22"/>
    <mergeCell ref="A25:A26"/>
    <mergeCell ref="B25:C26"/>
    <mergeCell ref="D25:H26"/>
    <mergeCell ref="I25:J26"/>
    <mergeCell ref="K25:K26"/>
    <mergeCell ref="O25:O26"/>
    <mergeCell ref="P25:Q26"/>
    <mergeCell ref="R25:V26"/>
    <mergeCell ref="AC23:AG24"/>
    <mergeCell ref="P23:Q24"/>
    <mergeCell ref="R23:V24"/>
    <mergeCell ref="W23:W24"/>
    <mergeCell ref="X23:X24"/>
    <mergeCell ref="Z23:Z24"/>
    <mergeCell ref="AA23:AB24"/>
    <mergeCell ref="A23:A24"/>
    <mergeCell ref="B23:C24"/>
    <mergeCell ref="D23:H24"/>
    <mergeCell ref="I23:J24"/>
    <mergeCell ref="K23:K24"/>
    <mergeCell ref="O23:O24"/>
    <mergeCell ref="AW25:AW26"/>
    <mergeCell ref="W25:W26"/>
    <mergeCell ref="X25:X26"/>
    <mergeCell ref="Z25:Z26"/>
    <mergeCell ref="AA25:AB26"/>
    <mergeCell ref="AC25:AG26"/>
    <mergeCell ref="AH25:AI26"/>
    <mergeCell ref="AV23:AV24"/>
    <mergeCell ref="AW23:AW24"/>
    <mergeCell ref="AH23:AI24"/>
    <mergeCell ref="AJ23:AJ24"/>
    <mergeCell ref="AN23:AN24"/>
    <mergeCell ref="AO23:AP24"/>
    <mergeCell ref="AQ23:AU24"/>
    <mergeCell ref="D27:H28"/>
    <mergeCell ref="I27:J28"/>
    <mergeCell ref="K27:K28"/>
    <mergeCell ref="O27:O28"/>
    <mergeCell ref="AJ25:AJ26"/>
    <mergeCell ref="AN25:AN26"/>
    <mergeCell ref="AO25:AP26"/>
    <mergeCell ref="AQ25:AU26"/>
    <mergeCell ref="AV25:AV26"/>
    <mergeCell ref="AV27:AV28"/>
    <mergeCell ref="AW27:AW28"/>
    <mergeCell ref="A31:A32"/>
    <mergeCell ref="B31:C32"/>
    <mergeCell ref="D31:E32"/>
    <mergeCell ref="F31:H32"/>
    <mergeCell ref="J31:M32"/>
    <mergeCell ref="N31:V32"/>
    <mergeCell ref="W31:W32"/>
    <mergeCell ref="X31:X32"/>
    <mergeCell ref="AC27:AG28"/>
    <mergeCell ref="AH27:AI28"/>
    <mergeCell ref="AJ27:AJ28"/>
    <mergeCell ref="AN27:AN28"/>
    <mergeCell ref="AO27:AP28"/>
    <mergeCell ref="AQ27:AU28"/>
    <mergeCell ref="P27:Q28"/>
    <mergeCell ref="R27:V28"/>
    <mergeCell ref="W27:W28"/>
    <mergeCell ref="X27:X28"/>
    <mergeCell ref="Z27:Z28"/>
    <mergeCell ref="AA27:AB28"/>
    <mergeCell ref="A27:A28"/>
    <mergeCell ref="B27:C28"/>
    <mergeCell ref="AV31:AV32"/>
    <mergeCell ref="AW31:AW32"/>
    <mergeCell ref="A33:A34"/>
    <mergeCell ref="B33:C34"/>
    <mergeCell ref="D33:H34"/>
    <mergeCell ref="I33:J34"/>
    <mergeCell ref="K33:K34"/>
    <mergeCell ref="O33:O34"/>
    <mergeCell ref="P33:Q34"/>
    <mergeCell ref="R33:V34"/>
    <mergeCell ref="Z31:Z32"/>
    <mergeCell ref="AA31:AB32"/>
    <mergeCell ref="AC31:AD32"/>
    <mergeCell ref="AE31:AG32"/>
    <mergeCell ref="AI31:AL32"/>
    <mergeCell ref="AM31:AU32"/>
    <mergeCell ref="AJ33:AJ34"/>
    <mergeCell ref="AN33:AN34"/>
    <mergeCell ref="AO33:AP34"/>
    <mergeCell ref="AQ33:AU34"/>
    <mergeCell ref="AV33:AV34"/>
    <mergeCell ref="AW33:AW34"/>
    <mergeCell ref="W33:W34"/>
    <mergeCell ref="X33:X34"/>
    <mergeCell ref="Z33:Z34"/>
    <mergeCell ref="AA33:AB34"/>
    <mergeCell ref="AC33:AG34"/>
    <mergeCell ref="AH33:AI34"/>
    <mergeCell ref="A37:A38"/>
    <mergeCell ref="B37:C38"/>
    <mergeCell ref="D37:H38"/>
    <mergeCell ref="I37:J38"/>
    <mergeCell ref="K37:K38"/>
    <mergeCell ref="O37:O38"/>
    <mergeCell ref="P37:Q38"/>
    <mergeCell ref="R37:V38"/>
    <mergeCell ref="AC35:AG36"/>
    <mergeCell ref="P35:Q36"/>
    <mergeCell ref="R35:V36"/>
    <mergeCell ref="W35:W36"/>
    <mergeCell ref="X35:X36"/>
    <mergeCell ref="Z35:Z36"/>
    <mergeCell ref="AA35:AB36"/>
    <mergeCell ref="A35:A36"/>
    <mergeCell ref="B35:C36"/>
    <mergeCell ref="D35:H36"/>
    <mergeCell ref="I35:J36"/>
    <mergeCell ref="K35:K36"/>
    <mergeCell ref="O35:O36"/>
    <mergeCell ref="AW37:AW38"/>
    <mergeCell ref="Z37:Z38"/>
    <mergeCell ref="AA37:AB38"/>
    <mergeCell ref="AC37:AG38"/>
    <mergeCell ref="AH37:AI38"/>
    <mergeCell ref="AV35:AV36"/>
    <mergeCell ref="AW35:AW36"/>
    <mergeCell ref="AH35:AI36"/>
    <mergeCell ref="AJ35:AJ36"/>
    <mergeCell ref="AN35:AN36"/>
    <mergeCell ref="AO35:AP36"/>
    <mergeCell ref="AQ35:AU36"/>
    <mergeCell ref="AV37:AV38"/>
    <mergeCell ref="W37:X38"/>
    <mergeCell ref="D39:H40"/>
    <mergeCell ref="I39:J40"/>
    <mergeCell ref="K39:K40"/>
    <mergeCell ref="O39:O40"/>
    <mergeCell ref="AJ37:AJ38"/>
    <mergeCell ref="AN37:AN38"/>
    <mergeCell ref="AO37:AP38"/>
    <mergeCell ref="AQ37:AU38"/>
    <mergeCell ref="AV39:AV40"/>
    <mergeCell ref="W39:X40"/>
    <mergeCell ref="AW39:AW40"/>
    <mergeCell ref="A41:A42"/>
    <mergeCell ref="B41:C42"/>
    <mergeCell ref="D41:H42"/>
    <mergeCell ref="I41:J42"/>
    <mergeCell ref="K41:K42"/>
    <mergeCell ref="O41:O42"/>
    <mergeCell ref="P41:Q42"/>
    <mergeCell ref="R41:V42"/>
    <mergeCell ref="AC39:AG40"/>
    <mergeCell ref="AH39:AI40"/>
    <mergeCell ref="AJ39:AJ40"/>
    <mergeCell ref="AN39:AN40"/>
    <mergeCell ref="AO39:AP40"/>
    <mergeCell ref="AQ39:AU40"/>
    <mergeCell ref="P39:Q40"/>
    <mergeCell ref="R39:V40"/>
    <mergeCell ref="Z39:Z40"/>
    <mergeCell ref="AA39:AB40"/>
    <mergeCell ref="A39:A40"/>
    <mergeCell ref="B39:C40"/>
    <mergeCell ref="AJ41:AJ42"/>
    <mergeCell ref="W41:X42"/>
    <mergeCell ref="AN41:AN42"/>
    <mergeCell ref="AO41:AP42"/>
    <mergeCell ref="AQ41:AU42"/>
    <mergeCell ref="AV41:AV42"/>
    <mergeCell ref="AW41:AW42"/>
    <mergeCell ref="Z41:Z42"/>
    <mergeCell ref="AA41:AB42"/>
    <mergeCell ref="AC41:AG42"/>
    <mergeCell ref="AH41:AI42"/>
  </mergeCells>
  <phoneticPr fontId="4"/>
  <pageMargins left="0.78740157480314965" right="0.78740157480314965" top="0.98425196850393704" bottom="0.98425196850393704" header="0.51181102362204722" footer="0.51181102362204722"/>
  <pageSetup paperSize="9" scale="94" orientation="portrait" horizontalDpi="4294967293" r:id="rId1"/>
  <headerFooter alignWithMargins="0">
    <oddHeader>&amp;C&amp;"ＭＳ Ｐゴシック,太字"&amp;16 2021Nanahocup山梨県U-12サッカー大会
（第45回関東大会山梨県予選）</oddHeader>
    <oddFooter>&amp;C&amp;12試合結果・警告退場の報告は午後4時までに下記ＦＡＸ番号へご報告ください。
4種広報部ＦＡＸ055-251-7164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N</vt:lpstr>
      <vt:lpstr>O</vt:lpstr>
      <vt:lpstr>P</vt:lpstr>
      <vt:lpstr>決勝トーナメント(32チーム)</vt:lpstr>
      <vt:lpstr>CHALLENGEトーナメント</vt:lpstr>
      <vt:lpstr>A!Print_Area</vt:lpstr>
      <vt:lpstr>B!Print_Area</vt:lpstr>
      <vt:lpstr>'C'!Print_Area</vt:lpstr>
      <vt:lpstr>D!Print_Area</vt:lpstr>
      <vt:lpstr>E!Print_Area</vt:lpstr>
      <vt:lpstr>F!Print_Area</vt:lpstr>
      <vt:lpstr>G!Print_Area</vt:lpstr>
      <vt:lpstr>H!Print_Area</vt:lpstr>
      <vt:lpstr>I!Print_Area</vt:lpstr>
      <vt:lpstr>J!Print_Area</vt:lpstr>
      <vt:lpstr>K!Print_Area</vt:lpstr>
      <vt:lpstr>L!Print_Area</vt:lpstr>
      <vt:lpstr>M!Print_Area</vt:lpstr>
      <vt:lpstr>N!Print_Area</vt:lpstr>
      <vt:lpstr>O!Print_Area</vt:lpstr>
      <vt:lpstr>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kazuyuki</dc:creator>
  <cp:lastModifiedBy>鈴木和幸</cp:lastModifiedBy>
  <cp:lastPrinted>2021-05-16T04:39:44Z</cp:lastPrinted>
  <dcterms:created xsi:type="dcterms:W3CDTF">2005-04-08T15:21:30Z</dcterms:created>
  <dcterms:modified xsi:type="dcterms:W3CDTF">2021-05-21T12:21:45Z</dcterms:modified>
</cp:coreProperties>
</file>