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95" tabRatio="699" activeTab="3"/>
  </bookViews>
  <sheets>
    <sheet name="予選Ｒ" sheetId="1" r:id="rId1"/>
    <sheet name="R戦入力用" sheetId="2" r:id="rId2"/>
    <sheet name="Ｒ戦結果" sheetId="3" r:id="rId3"/>
    <sheet name="Ｍｅｍｂａｒ表" sheetId="4" r:id="rId4"/>
  </sheets>
  <definedNames/>
  <calcPr fullCalcOnLoad="1"/>
</workbook>
</file>

<file path=xl/comments2.xml><?xml version="1.0" encoding="utf-8"?>
<comments xmlns="http://schemas.openxmlformats.org/spreadsheetml/2006/main">
  <authors>
    <author>鈴木和幸</author>
  </authors>
  <commentList>
    <comment ref="C21" authorId="0">
      <text>
        <r>
          <rPr>
            <b/>
            <sz val="11"/>
            <rFont val="ＭＳ Ｐゴシック"/>
            <family val="3"/>
          </rPr>
          <t>鈴木和幸:
チーム名を打ち込むと「自動計算」シートページに反映されます</t>
        </r>
        <r>
          <rPr>
            <sz val="11"/>
            <rFont val="ＭＳ Ｐゴシック"/>
            <family val="3"/>
          </rPr>
          <t xml:space="preserve">
</t>
        </r>
      </text>
    </comment>
    <comment ref="M21" authorId="0">
      <text>
        <r>
          <rPr>
            <b/>
            <sz val="9"/>
            <rFont val="ＭＳ Ｐゴシック"/>
            <family val="3"/>
          </rPr>
          <t>鈴木和幸: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得点を入力すると「自動計算」されます
入力はカラー表示されている部分のみでＯＫです。</t>
        </r>
      </text>
    </comment>
    <comment ref="C38" authorId="0">
      <text>
        <r>
          <rPr>
            <b/>
            <sz val="11"/>
            <rFont val="ＭＳ Ｐゴシック"/>
            <family val="3"/>
          </rPr>
          <t>鈴木和幸:
チーム名を打ち込むと「自動計算」シートページに反映されます</t>
        </r>
        <r>
          <rPr>
            <sz val="11"/>
            <rFont val="ＭＳ Ｐゴシック"/>
            <family val="3"/>
          </rPr>
          <t xml:space="preserve">
</t>
        </r>
      </text>
    </comment>
    <comment ref="C54" authorId="0">
      <text>
        <r>
          <rPr>
            <b/>
            <sz val="11"/>
            <rFont val="ＭＳ Ｐゴシック"/>
            <family val="3"/>
          </rPr>
          <t>鈴木和幸:
チーム名を打ち込むと「自動計算」シートページに反映されます</t>
        </r>
        <r>
          <rPr>
            <sz val="11"/>
            <rFont val="ＭＳ Ｐゴシック"/>
            <family val="3"/>
          </rPr>
          <t xml:space="preserve">
</t>
        </r>
      </text>
    </comment>
    <comment ref="C5" authorId="0">
      <text>
        <r>
          <rPr>
            <b/>
            <sz val="11"/>
            <rFont val="ＭＳ Ｐゴシック"/>
            <family val="3"/>
          </rPr>
          <t>鈴木和幸:
チーム名を打ち込むと「自動計算」シートページに反映されます</t>
        </r>
        <r>
          <rPr>
            <sz val="11"/>
            <rFont val="ＭＳ Ｐゴシック"/>
            <family val="3"/>
          </rPr>
          <t xml:space="preserve">
</t>
        </r>
      </text>
    </comment>
    <comment ref="M38" authorId="0">
      <text>
        <r>
          <rPr>
            <b/>
            <sz val="9"/>
            <rFont val="ＭＳ Ｐゴシック"/>
            <family val="3"/>
          </rPr>
          <t>鈴木和幸: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得点を入力すると「自動計算」されます
入力はカラー表示されている部分のみでＯＫです。</t>
        </r>
      </text>
    </comment>
    <comment ref="M54" authorId="0">
      <text>
        <r>
          <rPr>
            <b/>
            <sz val="9"/>
            <rFont val="ＭＳ Ｐゴシック"/>
            <family val="3"/>
          </rPr>
          <t>鈴木和幸: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得点を入力すると「自動計算」されます
入力はカラー表示されている部分のみでＯＫです。</t>
        </r>
      </text>
    </comment>
    <comment ref="M5" authorId="0">
      <text>
        <r>
          <rPr>
            <b/>
            <sz val="9"/>
            <rFont val="ＭＳ Ｐゴシック"/>
            <family val="3"/>
          </rPr>
          <t>鈴木和幸: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得点を入力すると「自動計算」されます
入力はカラー表示されている部分のみでＯＫです。</t>
        </r>
      </text>
    </comment>
  </commentList>
</comments>
</file>

<file path=xl/sharedStrings.xml><?xml version="1.0" encoding="utf-8"?>
<sst xmlns="http://schemas.openxmlformats.org/spreadsheetml/2006/main" count="574" uniqueCount="123">
  <si>
    <t>リーグ戦成績表</t>
  </si>
  <si>
    <t>勝点</t>
  </si>
  <si>
    <t>得点</t>
  </si>
  <si>
    <t>失点</t>
  </si>
  <si>
    <t>得失差</t>
  </si>
  <si>
    <t>順位</t>
  </si>
  <si>
    <t>勝</t>
  </si>
  <si>
    <t>分</t>
  </si>
  <si>
    <t>負</t>
  </si>
  <si>
    <t>第２回山梨県</t>
  </si>
  <si>
    <t>時間</t>
  </si>
  <si>
    <t>①</t>
  </si>
  <si>
    <t>（</t>
  </si>
  <si>
    <t>－</t>
  </si>
  <si>
    <t>）</t>
  </si>
  <si>
    <t>池田</t>
  </si>
  <si>
    <t>大里</t>
  </si>
  <si>
    <t>②</t>
  </si>
  <si>
    <t>舞鶴</t>
  </si>
  <si>
    <t>山城</t>
  </si>
  <si>
    <t>③</t>
  </si>
  <si>
    <t>石田</t>
  </si>
  <si>
    <t>④</t>
  </si>
  <si>
    <t>⑤</t>
  </si>
  <si>
    <t>⑥</t>
  </si>
  <si>
    <t>⑦</t>
  </si>
  <si>
    <t>⑧</t>
  </si>
  <si>
    <t>試合結果報告先</t>
  </si>
  <si>
    <t>２５１－７１６４　広報部　鈴木（ＦＡＸ番号）</t>
  </si>
  <si>
    <t>里垣</t>
  </si>
  <si>
    <t>甲府東</t>
  </si>
  <si>
    <t>羽黒</t>
  </si>
  <si>
    <t>千塚</t>
  </si>
  <si>
    <t>新朝</t>
  </si>
  <si>
    <t>相川</t>
  </si>
  <si>
    <t>新紺屋朝日</t>
  </si>
  <si>
    <t>メンバー表</t>
  </si>
  <si>
    <t>チーム名　　　　　　　　　　</t>
  </si>
  <si>
    <t>Ｎｏ．</t>
  </si>
  <si>
    <t>背番号</t>
  </si>
  <si>
    <t>氏名</t>
  </si>
  <si>
    <t>ふりがな</t>
  </si>
  <si>
    <t>第１試合</t>
  </si>
  <si>
    <t>第２試合</t>
  </si>
  <si>
    <t>第３試合</t>
  </si>
  <si>
    <t>第４試合</t>
  </si>
  <si>
    <t>第５試合</t>
  </si>
  <si>
    <t>ユニホーム</t>
  </si>
  <si>
    <t>正</t>
  </si>
  <si>
    <t>副</t>
  </si>
  <si>
    <t>上衣</t>
  </si>
  <si>
    <t>※背番号・選手名（ふりがな）を記入の上、各試合の</t>
  </si>
  <si>
    <t>パンツ</t>
  </si>
  <si>
    <t>　先発メンバーに◎印、交代選手には○印を記すこと。</t>
  </si>
  <si>
    <t>ストッキング</t>
  </si>
  <si>
    <t>※試合の都度、開始１０分前に本部に提出のこと。</t>
  </si>
  <si>
    <t>ＧＫ上衣</t>
  </si>
  <si>
    <t>大里SSS</t>
  </si>
  <si>
    <t>山城SSS</t>
  </si>
  <si>
    <t>千塚SSS</t>
  </si>
  <si>
    <t>国母</t>
  </si>
  <si>
    <t>Ａブロック　1日目　対戦</t>
  </si>
  <si>
    <t>Ａブロック　2日目　対戦</t>
  </si>
  <si>
    <t>Ｂブロック　2日目　対戦</t>
  </si>
  <si>
    <t>Ｂブロック　１日目　対戦</t>
  </si>
  <si>
    <t>Ｃブロック　1日目　対戦</t>
  </si>
  <si>
    <t>Ｃブロック　2日目　対戦</t>
  </si>
  <si>
    <t>Ｄブロック　2日目　対戦</t>
  </si>
  <si>
    <t>Ｄブロック　1日目　対戦</t>
  </si>
  <si>
    <t>Ａブロック</t>
  </si>
  <si>
    <t>Ｂブロック</t>
  </si>
  <si>
    <t>Ｃブロック</t>
  </si>
  <si>
    <t>Ｄブロック</t>
  </si>
  <si>
    <t>ＶＦ甲府</t>
  </si>
  <si>
    <t>JFC青桐</t>
  </si>
  <si>
    <t>VF甲府</t>
  </si>
  <si>
    <t>青桐</t>
  </si>
  <si>
    <t>玉諸</t>
  </si>
  <si>
    <t>中道ｾﾚｿﾝ</t>
  </si>
  <si>
    <t>FCジョカーレ</t>
  </si>
  <si>
    <t>伊勢</t>
  </si>
  <si>
    <t>新田</t>
  </si>
  <si>
    <t>貢川</t>
  </si>
  <si>
    <t>中央湯田</t>
  </si>
  <si>
    <t>中道</t>
  </si>
  <si>
    <t>ｼﾞｮｶｰﾚ</t>
  </si>
  <si>
    <t>Ｕｽﾎﾟ</t>
  </si>
  <si>
    <t>大国</t>
  </si>
  <si>
    <t>中央湯田Jr</t>
  </si>
  <si>
    <t>里垣FC</t>
  </si>
  <si>
    <t>舞鶴JFC</t>
  </si>
  <si>
    <t>主</t>
  </si>
  <si>
    <t>予審</t>
  </si>
  <si>
    <t>12月10日（土）　小瀬球技場　（東）　会場当番チーム：中道セレソン</t>
  </si>
  <si>
    <t>12月10日（土）　小瀬球技場（西）　会場責任チーム：FCジョカーレ</t>
  </si>
  <si>
    <t>12月17日（土）　小瀬球技場（西）　会場責任チーム：甲府相川JFC</t>
  </si>
  <si>
    <t>12月17日（土）大里小学校Ｇ　会場当番チーム：大里</t>
  </si>
  <si>
    <t>12月10日（土）国母小学校Ｇ　会場当番チーム：国母SC</t>
  </si>
  <si>
    <t>12月17日（土）里垣小学校Ｇ　会場当番チーム：里垣FC</t>
  </si>
  <si>
    <t>12月10日（土）　石田小学校Ｇ　会場責任チーム：石田</t>
  </si>
  <si>
    <t>12月17日（土）　小瀬球技場（東）　会場責任チーム：JFC青桐</t>
  </si>
  <si>
    <t>相川JFC</t>
  </si>
  <si>
    <t>ｼﾞｮｶｰﾚ</t>
  </si>
  <si>
    <t>中湯</t>
  </si>
  <si>
    <t>新田SSS</t>
  </si>
  <si>
    <t>貢川SSS</t>
  </si>
  <si>
    <t>VF甲府U-12</t>
  </si>
  <si>
    <t>伊勢SSS</t>
  </si>
  <si>
    <t>大国01</t>
  </si>
  <si>
    <t>Uスポーツ</t>
  </si>
  <si>
    <t>Uスポ</t>
  </si>
  <si>
    <t>東</t>
  </si>
  <si>
    <t>国母SC</t>
  </si>
  <si>
    <t>羽黒SSS</t>
  </si>
  <si>
    <t>池田SSS</t>
  </si>
  <si>
    <t>玉諸SSS</t>
  </si>
  <si>
    <t>石田SSS</t>
  </si>
  <si>
    <t>甲府相川</t>
  </si>
  <si>
    <t>FCジョカーレ</t>
  </si>
  <si>
    <t>中道セレソン</t>
  </si>
  <si>
    <t>Uスポーツクラブ</t>
  </si>
  <si>
    <t>2011　ＪＡチビリンピック甲府地区予選</t>
  </si>
  <si>
    <t>●1日目：平成23年12月10日（土）　　●2日目：平成23年12月17日（土）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</si>
</sst>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24"/>
      <name val="HG明朝B"/>
      <family val="1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4"/>
      <name val="HG明朝E"/>
      <family val="1"/>
    </font>
    <font>
      <sz val="12"/>
      <name val="ＪＳ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23" xfId="60" applyNumberFormat="1" applyFont="1" applyFill="1" applyBorder="1" applyAlignment="1">
      <alignment horizontal="center" vertical="center" wrapText="1"/>
      <protection/>
    </xf>
    <xf numFmtId="0" fontId="3" fillId="0" borderId="24" xfId="60" applyNumberFormat="1" applyFont="1" applyFill="1" applyBorder="1" applyAlignment="1">
      <alignment horizontal="center" vertical="center" wrapText="1"/>
      <protection/>
    </xf>
    <xf numFmtId="0" fontId="4" fillId="0" borderId="0" xfId="60" applyNumberFormat="1" applyFont="1" applyFill="1" applyAlignment="1">
      <alignment horizontal="right" vertical="center"/>
      <protection/>
    </xf>
    <xf numFmtId="0" fontId="4" fillId="0" borderId="0" xfId="60" applyNumberFormat="1" applyFont="1" applyFill="1" applyAlignment="1">
      <alignment horizontal="center" vertical="center" wrapText="1"/>
      <protection/>
    </xf>
    <xf numFmtId="0" fontId="4" fillId="0" borderId="19" xfId="60" applyNumberFormat="1" applyFont="1" applyFill="1" applyBorder="1" applyAlignment="1">
      <alignment horizontal="right" vertical="center"/>
      <protection/>
    </xf>
    <xf numFmtId="0" fontId="4" fillId="0" borderId="19" xfId="60" applyNumberFormat="1" applyFont="1" applyFill="1" applyBorder="1" applyAlignment="1">
      <alignment horizontal="center" vertical="center" wrapText="1"/>
      <protection/>
    </xf>
    <xf numFmtId="0" fontId="4" fillId="0" borderId="0" xfId="60" applyNumberFormat="1" applyFont="1" applyFill="1" applyAlignment="1">
      <alignment vertical="center"/>
      <protection/>
    </xf>
    <xf numFmtId="20" fontId="10" fillId="0" borderId="12" xfId="60" applyNumberFormat="1" applyFont="1" applyFill="1" applyBorder="1" applyAlignment="1">
      <alignment vertical="center"/>
      <protection/>
    </xf>
    <xf numFmtId="0" fontId="10" fillId="0" borderId="12" xfId="60" applyNumberFormat="1" applyFont="1" applyFill="1" applyBorder="1" applyAlignment="1">
      <alignment vertical="center"/>
      <protection/>
    </xf>
    <xf numFmtId="0" fontId="10" fillId="0" borderId="0" xfId="60" applyNumberFormat="1" applyFont="1" applyFill="1" applyAlignment="1">
      <alignment horizontal="center" vertical="center"/>
      <protection/>
    </xf>
    <xf numFmtId="0" fontId="4" fillId="0" borderId="25" xfId="60" applyNumberFormat="1" applyFont="1" applyFill="1" applyBorder="1" applyAlignment="1">
      <alignment vertical="center"/>
      <protection/>
    </xf>
    <xf numFmtId="0" fontId="4" fillId="0" borderId="0" xfId="60" applyNumberFormat="1" applyFont="1" applyFill="1" applyAlignment="1">
      <alignment horizontal="left" vertical="center"/>
      <protection/>
    </xf>
    <xf numFmtId="20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20" fontId="10" fillId="0" borderId="0" xfId="60" applyNumberFormat="1" applyFont="1" applyFill="1" applyAlignment="1">
      <alignment vertical="center"/>
      <protection/>
    </xf>
    <xf numFmtId="0" fontId="10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0" fontId="4" fillId="0" borderId="18" xfId="0" applyFont="1" applyFill="1" applyBorder="1" applyAlignment="1">
      <alignment horizontal="left" vertical="center"/>
    </xf>
    <xf numFmtId="0" fontId="12" fillId="0" borderId="0" xfId="60" applyFont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>
      <alignment vertical="center"/>
      <protection/>
    </xf>
    <xf numFmtId="0" fontId="13" fillId="0" borderId="19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 vertical="center"/>
      <protection/>
    </xf>
    <xf numFmtId="0" fontId="13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Border="1">
      <alignment vertical="center"/>
      <protection/>
    </xf>
    <xf numFmtId="0" fontId="15" fillId="0" borderId="26" xfId="60" applyFont="1" applyBorder="1" applyAlignment="1">
      <alignment horizontal="center" vertical="center" shrinkToFit="1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distributed" vertical="center" indent="2"/>
      <protection/>
    </xf>
    <xf numFmtId="0" fontId="4" fillId="0" borderId="29" xfId="60" applyFont="1" applyBorder="1" applyAlignment="1">
      <alignment horizontal="distributed" vertical="center" indent="1"/>
      <protection/>
    </xf>
    <xf numFmtId="0" fontId="0" fillId="0" borderId="27" xfId="60" applyFont="1" applyBorder="1" applyAlignment="1">
      <alignment vertical="center" shrinkToFit="1"/>
      <protection/>
    </xf>
    <xf numFmtId="0" fontId="0" fillId="0" borderId="30" xfId="60" applyFont="1" applyBorder="1" applyAlignment="1">
      <alignment vertical="center" shrinkToFit="1"/>
      <protection/>
    </xf>
    <xf numFmtId="0" fontId="0" fillId="0" borderId="0" xfId="60" applyFont="1" applyBorder="1" applyAlignment="1">
      <alignment horizontal="center" vertical="center" wrapText="1" shrinkToFit="1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distributed" vertical="center" indent="2"/>
      <protection/>
    </xf>
    <xf numFmtId="0" fontId="0" fillId="0" borderId="33" xfId="60" applyFont="1" applyBorder="1" applyAlignment="1">
      <alignment horizontal="distributed" vertical="center" shrinkToFit="1"/>
      <protection/>
    </xf>
    <xf numFmtId="0" fontId="0" fillId="0" borderId="31" xfId="60" applyFont="1" applyBorder="1">
      <alignment vertical="center"/>
      <protection/>
    </xf>
    <xf numFmtId="0" fontId="0" fillId="0" borderId="24" xfId="60" applyFont="1" applyBorder="1">
      <alignment vertical="center"/>
      <protection/>
    </xf>
    <xf numFmtId="0" fontId="0" fillId="0" borderId="34" xfId="60" applyFont="1" applyBorder="1">
      <alignment vertical="center"/>
      <protection/>
    </xf>
    <xf numFmtId="0" fontId="0" fillId="0" borderId="0" xfId="60" applyFont="1" applyAlignment="1">
      <alignment horizontal="left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0" fillId="0" borderId="31" xfId="60" applyFont="1" applyBorder="1" applyAlignment="1">
      <alignment horizontal="distributed" vertical="center" shrinkToFit="1"/>
      <protection/>
    </xf>
    <xf numFmtId="0" fontId="0" fillId="0" borderId="35" xfId="60" applyFont="1" applyBorder="1">
      <alignment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distributed" vertical="center" indent="2"/>
      <protection/>
    </xf>
    <xf numFmtId="0" fontId="0" fillId="0" borderId="38" xfId="60" applyFont="1" applyBorder="1" applyAlignment="1">
      <alignment horizontal="distributed" vertical="center" shrinkToFit="1"/>
      <protection/>
    </xf>
    <xf numFmtId="0" fontId="0" fillId="0" borderId="36" xfId="60" applyFont="1" applyBorder="1">
      <alignment vertical="center"/>
      <protection/>
    </xf>
    <xf numFmtId="0" fontId="0" fillId="0" borderId="39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16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0" borderId="41" xfId="60" applyFont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6" fillId="0" borderId="0" xfId="60" applyFill="1">
      <alignment vertical="center"/>
      <protection/>
    </xf>
    <xf numFmtId="0" fontId="3" fillId="0" borderId="19" xfId="60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60" applyFont="1" applyBorder="1">
      <alignment vertical="center"/>
      <protection/>
    </xf>
    <xf numFmtId="0" fontId="2" fillId="0" borderId="32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 shrinkToFit="1"/>
      <protection/>
    </xf>
    <xf numFmtId="0" fontId="0" fillId="0" borderId="18" xfId="60" applyFont="1" applyBorder="1" applyAlignment="1">
      <alignment horizontal="distributed" vertical="center" shrinkToFit="1"/>
      <protection/>
    </xf>
    <xf numFmtId="0" fontId="0" fillId="0" borderId="31" xfId="60" applyFont="1" applyBorder="1">
      <alignment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0" fillId="0" borderId="42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4" fillId="0" borderId="43" xfId="60" applyNumberFormat="1" applyFont="1" applyFill="1" applyBorder="1" applyAlignment="1">
      <alignment horizontal="left" vertical="center"/>
      <protection/>
    </xf>
    <xf numFmtId="0" fontId="4" fillId="0" borderId="44" xfId="60" applyNumberFormat="1" applyFont="1" applyFill="1" applyBorder="1" applyAlignment="1">
      <alignment horizontal="left" vertical="center"/>
      <protection/>
    </xf>
    <xf numFmtId="0" fontId="3" fillId="0" borderId="45" xfId="60" applyNumberFormat="1" applyFont="1" applyFill="1" applyBorder="1" applyAlignment="1">
      <alignment horizontal="center" vertical="center"/>
      <protection/>
    </xf>
    <xf numFmtId="0" fontId="3" fillId="0" borderId="46" xfId="60" applyNumberFormat="1" applyFont="1" applyFill="1" applyBorder="1" applyAlignment="1">
      <alignment horizontal="center" vertical="center"/>
      <protection/>
    </xf>
    <xf numFmtId="0" fontId="10" fillId="0" borderId="45" xfId="60" applyNumberFormat="1" applyFont="1" applyFill="1" applyBorder="1" applyAlignment="1">
      <alignment horizontal="center" vertical="center"/>
      <protection/>
    </xf>
    <xf numFmtId="0" fontId="10" fillId="0" borderId="46" xfId="60" applyNumberFormat="1" applyFont="1" applyFill="1" applyBorder="1" applyAlignment="1">
      <alignment horizontal="center" vertical="center"/>
      <protection/>
    </xf>
    <xf numFmtId="20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Border="1" applyAlignment="1">
      <alignment horizontal="center" vertical="center"/>
      <protection/>
    </xf>
    <xf numFmtId="20" fontId="10" fillId="0" borderId="45" xfId="60" applyNumberFormat="1" applyFont="1" applyFill="1" applyBorder="1" applyAlignment="1">
      <alignment horizontal="center" vertical="center"/>
      <protection/>
    </xf>
    <xf numFmtId="20" fontId="10" fillId="0" borderId="46" xfId="60" applyNumberFormat="1" applyFont="1" applyFill="1" applyBorder="1" applyAlignment="1">
      <alignment horizontal="center" vertical="center"/>
      <protection/>
    </xf>
    <xf numFmtId="0" fontId="4" fillId="0" borderId="47" xfId="60" applyNumberFormat="1" applyFont="1" applyFill="1" applyBorder="1" applyAlignment="1">
      <alignment vertical="center"/>
      <protection/>
    </xf>
    <xf numFmtId="0" fontId="4" fillId="0" borderId="48" xfId="60" applyNumberFormat="1" applyFont="1" applyFill="1" applyBorder="1" applyAlignment="1">
      <alignment vertical="center"/>
      <protection/>
    </xf>
    <xf numFmtId="0" fontId="4" fillId="0" borderId="25" xfId="60" applyNumberFormat="1" applyFont="1" applyFill="1" applyBorder="1" applyAlignment="1">
      <alignment horizontal="right" vertical="center"/>
      <protection/>
    </xf>
    <xf numFmtId="0" fontId="4" fillId="0" borderId="49" xfId="60" applyNumberFormat="1" applyFont="1" applyFill="1" applyBorder="1" applyAlignment="1">
      <alignment horizontal="right" vertical="center"/>
      <protection/>
    </xf>
    <xf numFmtId="0" fontId="4" fillId="0" borderId="25" xfId="60" applyNumberFormat="1" applyFont="1" applyFill="1" applyBorder="1" applyAlignment="1">
      <alignment horizontal="left" vertical="center"/>
      <protection/>
    </xf>
    <xf numFmtId="0" fontId="4" fillId="0" borderId="49" xfId="60" applyNumberFormat="1" applyFont="1" applyFill="1" applyBorder="1" applyAlignment="1">
      <alignment horizontal="left" vertical="center"/>
      <protection/>
    </xf>
    <xf numFmtId="0" fontId="10" fillId="0" borderId="45" xfId="60" applyNumberFormat="1" applyFont="1" applyFill="1" applyBorder="1" applyAlignment="1">
      <alignment horizontal="center" vertical="center" shrinkToFit="1"/>
      <protection/>
    </xf>
    <xf numFmtId="0" fontId="10" fillId="0" borderId="46" xfId="60" applyNumberFormat="1" applyFont="1" applyFill="1" applyBorder="1" applyAlignment="1">
      <alignment horizontal="center" vertical="center" shrinkToFit="1"/>
      <protection/>
    </xf>
    <xf numFmtId="0" fontId="3" fillId="0" borderId="50" xfId="60" applyNumberFormat="1" applyFont="1" applyFill="1" applyBorder="1" applyAlignment="1">
      <alignment horizontal="center" vertical="center"/>
      <protection/>
    </xf>
    <xf numFmtId="0" fontId="3" fillId="0" borderId="50" xfId="60" applyNumberFormat="1" applyFont="1" applyFill="1" applyBorder="1" applyAlignment="1">
      <alignment horizontal="center" vertical="center" shrinkToFit="1"/>
      <protection/>
    </xf>
    <xf numFmtId="0" fontId="3" fillId="0" borderId="51" xfId="60" applyNumberFormat="1" applyFont="1" applyFill="1" applyBorder="1" applyAlignment="1">
      <alignment horizontal="center" vertical="center" shrinkToFit="1"/>
      <protection/>
    </xf>
    <xf numFmtId="0" fontId="3" fillId="0" borderId="19" xfId="60" applyNumberFormat="1" applyFont="1" applyFill="1" applyBorder="1" applyAlignment="1">
      <alignment horizontal="center" vertical="center"/>
      <protection/>
    </xf>
    <xf numFmtId="0" fontId="3" fillId="0" borderId="52" xfId="60" applyNumberFormat="1" applyFont="1" applyFill="1" applyBorder="1" applyAlignment="1">
      <alignment horizontal="center" vertical="center"/>
      <protection/>
    </xf>
    <xf numFmtId="0" fontId="3" fillId="0" borderId="31" xfId="60" applyNumberFormat="1" applyFont="1" applyFill="1" applyBorder="1" applyAlignment="1">
      <alignment horizontal="center" vertical="center"/>
      <protection/>
    </xf>
    <xf numFmtId="56" fontId="3" fillId="0" borderId="53" xfId="60" applyNumberFormat="1" applyFont="1" applyFill="1" applyBorder="1" applyAlignment="1">
      <alignment horizontal="center" vertical="center"/>
      <protection/>
    </xf>
    <xf numFmtId="56" fontId="3" fillId="0" borderId="54" xfId="60" applyNumberFormat="1" applyFont="1" applyFill="1" applyBorder="1" applyAlignment="1">
      <alignment horizontal="center" vertical="center"/>
      <protection/>
    </xf>
    <xf numFmtId="56" fontId="3" fillId="0" borderId="55" xfId="60" applyNumberFormat="1" applyFont="1" applyFill="1" applyBorder="1" applyAlignment="1">
      <alignment horizontal="center" vertical="center"/>
      <protection/>
    </xf>
    <xf numFmtId="0" fontId="4" fillId="0" borderId="43" xfId="60" applyNumberFormat="1" applyFont="1" applyFill="1" applyBorder="1" applyAlignment="1">
      <alignment horizontal="center" vertical="center"/>
      <protection/>
    </xf>
    <xf numFmtId="0" fontId="4" fillId="0" borderId="44" xfId="60" applyNumberFormat="1" applyFont="1" applyFill="1" applyBorder="1" applyAlignment="1">
      <alignment horizontal="center" vertical="center"/>
      <protection/>
    </xf>
    <xf numFmtId="0" fontId="4" fillId="0" borderId="47" xfId="60" applyNumberFormat="1" applyFont="1" applyFill="1" applyBorder="1" applyAlignment="1">
      <alignment horizontal="center" vertical="center"/>
      <protection/>
    </xf>
    <xf numFmtId="0" fontId="4" fillId="0" borderId="48" xfId="60" applyNumberFormat="1" applyFont="1" applyFill="1" applyBorder="1" applyAlignment="1">
      <alignment horizontal="center" vertical="center"/>
      <protection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left" vertical="center" shrinkToFit="1"/>
    </xf>
    <xf numFmtId="0" fontId="4" fillId="4" borderId="18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3" fillId="0" borderId="56" xfId="0" applyFont="1" applyBorder="1" applyAlignment="1">
      <alignment horizontal="distributed" vertical="center"/>
    </xf>
    <xf numFmtId="0" fontId="53" fillId="0" borderId="57" xfId="0" applyFont="1" applyBorder="1" applyAlignment="1">
      <alignment horizontal="distributed" vertical="center"/>
    </xf>
    <xf numFmtId="0" fontId="53" fillId="0" borderId="58" xfId="0" applyFont="1" applyBorder="1" applyAlignment="1">
      <alignment horizontal="distributed" vertical="center"/>
    </xf>
    <xf numFmtId="0" fontId="53" fillId="0" borderId="59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54" fillId="0" borderId="56" xfId="0" applyFont="1" applyBorder="1" applyAlignment="1">
      <alignment horizontal="distributed" vertical="center"/>
    </xf>
    <xf numFmtId="0" fontId="54" fillId="0" borderId="57" xfId="0" applyFont="1" applyBorder="1" applyAlignment="1">
      <alignment horizontal="distributed" vertical="center"/>
    </xf>
    <xf numFmtId="0" fontId="54" fillId="0" borderId="58" xfId="0" applyFont="1" applyBorder="1" applyAlignment="1">
      <alignment horizontal="distributed" vertical="center"/>
    </xf>
    <xf numFmtId="0" fontId="54" fillId="0" borderId="59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2" fillId="0" borderId="5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0" fillId="0" borderId="56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2" fillId="0" borderId="31" xfId="0" applyFont="1" applyBorder="1" applyAlignment="1">
      <alignment vertical="center" shrinkToFit="1"/>
    </xf>
    <xf numFmtId="0" fontId="10" fillId="0" borderId="42" xfId="60" applyFont="1" applyBorder="1" applyAlignment="1">
      <alignment horizontal="distributed" vertical="center" indent="1"/>
      <protection/>
    </xf>
    <xf numFmtId="0" fontId="10" fillId="0" borderId="24" xfId="60" applyFont="1" applyBorder="1" applyAlignment="1">
      <alignment horizontal="distributed" vertical="center" indent="1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60" xfId="60" applyFont="1" applyBorder="1" applyAlignment="1">
      <alignment horizontal="distributed" vertical="center" indent="1"/>
      <protection/>
    </xf>
    <xf numFmtId="0" fontId="10" fillId="0" borderId="40" xfId="60" applyFont="1" applyBorder="1" applyAlignment="1">
      <alignment horizontal="distributed" vertical="center" indent="1"/>
      <protection/>
    </xf>
    <xf numFmtId="0" fontId="11" fillId="0" borderId="0" xfId="60" applyFont="1" applyBorder="1" applyAlignment="1">
      <alignment horizontal="center" vertical="center"/>
      <protection/>
    </xf>
    <xf numFmtId="0" fontId="14" fillId="0" borderId="19" xfId="60" applyFont="1" applyBorder="1" applyAlignment="1">
      <alignment horizontal="center" vertical="center"/>
      <protection/>
    </xf>
    <xf numFmtId="0" fontId="55" fillId="0" borderId="0" xfId="60" applyFont="1" applyBorder="1" applyAlignment="1">
      <alignment horizontal="right" vertical="center"/>
      <protection/>
    </xf>
    <xf numFmtId="0" fontId="15" fillId="0" borderId="0" xfId="60" applyFont="1" applyAlignment="1">
      <alignment horizontal="right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20</xdr:row>
      <xdr:rowOff>9525</xdr:rowOff>
    </xdr:from>
    <xdr:to>
      <xdr:col>27</xdr:col>
      <xdr:colOff>0</xdr:colOff>
      <xdr:row>32</xdr:row>
      <xdr:rowOff>0</xdr:rowOff>
    </xdr:to>
    <xdr:sp>
      <xdr:nvSpPr>
        <xdr:cNvPr id="1" name="直線コネクタ 8"/>
        <xdr:cNvSpPr>
          <a:spLocks/>
        </xdr:cNvSpPr>
      </xdr:nvSpPr>
      <xdr:spPr>
        <a:xfrm>
          <a:off x="1752600" y="3514725"/>
          <a:ext cx="35718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9525</xdr:rowOff>
    </xdr:from>
    <xdr:to>
      <xdr:col>27</xdr:col>
      <xdr:colOff>0</xdr:colOff>
      <xdr:row>49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752600" y="7096125"/>
          <a:ext cx="357187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53</xdr:row>
      <xdr:rowOff>9525</xdr:rowOff>
    </xdr:from>
    <xdr:to>
      <xdr:col>27</xdr:col>
      <xdr:colOff>0</xdr:colOff>
      <xdr:row>65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1752600" y="10277475"/>
          <a:ext cx="35718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24</xdr:col>
      <xdr:colOff>0</xdr:colOff>
      <xdr:row>14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724025" y="781050"/>
          <a:ext cx="30003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18</xdr:row>
      <xdr:rowOff>9525</xdr:rowOff>
    </xdr:from>
    <xdr:to>
      <xdr:col>27</xdr:col>
      <xdr:colOff>0</xdr:colOff>
      <xdr:row>30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752600" y="3390900"/>
          <a:ext cx="35718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9525</xdr:rowOff>
    </xdr:from>
    <xdr:to>
      <xdr:col>27</xdr:col>
      <xdr:colOff>0</xdr:colOff>
      <xdr:row>47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752600" y="6924675"/>
          <a:ext cx="35718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9525</xdr:rowOff>
    </xdr:from>
    <xdr:to>
      <xdr:col>27</xdr:col>
      <xdr:colOff>0</xdr:colOff>
      <xdr:row>63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1752600" y="10220325"/>
          <a:ext cx="3571875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9525</xdr:rowOff>
    </xdr:from>
    <xdr:to>
      <xdr:col>27</xdr:col>
      <xdr:colOff>0</xdr:colOff>
      <xdr:row>14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1752600" y="447675"/>
          <a:ext cx="35718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72</xdr:row>
      <xdr:rowOff>9525</xdr:rowOff>
    </xdr:from>
    <xdr:to>
      <xdr:col>27</xdr:col>
      <xdr:colOff>0</xdr:colOff>
      <xdr:row>84</xdr:row>
      <xdr:rowOff>0</xdr:rowOff>
    </xdr:to>
    <xdr:sp>
      <xdr:nvSpPr>
        <xdr:cNvPr id="5" name="直線コネクタ 9"/>
        <xdr:cNvSpPr>
          <a:spLocks/>
        </xdr:cNvSpPr>
      </xdr:nvSpPr>
      <xdr:spPr>
        <a:xfrm>
          <a:off x="1752600" y="14506575"/>
          <a:ext cx="35718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88</xdr:row>
      <xdr:rowOff>9525</xdr:rowOff>
    </xdr:from>
    <xdr:to>
      <xdr:col>27</xdr:col>
      <xdr:colOff>0</xdr:colOff>
      <xdr:row>100</xdr:row>
      <xdr:rowOff>0</xdr:rowOff>
    </xdr:to>
    <xdr:sp>
      <xdr:nvSpPr>
        <xdr:cNvPr id="6" name="直線コネクタ 10"/>
        <xdr:cNvSpPr>
          <a:spLocks/>
        </xdr:cNvSpPr>
      </xdr:nvSpPr>
      <xdr:spPr>
        <a:xfrm>
          <a:off x="1752600" y="17459325"/>
          <a:ext cx="35718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9"/>
  <sheetViews>
    <sheetView view="pageLayout" zoomScale="75" zoomScaleNormal="75" zoomScalePageLayoutView="75" workbookViewId="0" topLeftCell="A1">
      <selection activeCell="O11" sqref="O11"/>
    </sheetView>
  </sheetViews>
  <sheetFormatPr defaultColWidth="9.00390625" defaultRowHeight="13.5"/>
  <cols>
    <col min="1" max="1" width="5.125" style="44" customWidth="1"/>
    <col min="2" max="2" width="9.875" style="44" customWidth="1"/>
    <col min="3" max="3" width="15.625" style="44" customWidth="1"/>
    <col min="4" max="4" width="5.25390625" style="44" customWidth="1"/>
    <col min="5" max="5" width="2.00390625" style="44" customWidth="1"/>
    <col min="6" max="6" width="4.50390625" style="44" customWidth="1"/>
    <col min="7" max="7" width="4.00390625" style="44" customWidth="1"/>
    <col min="8" max="8" width="4.375" style="44" customWidth="1"/>
    <col min="9" max="9" width="2.00390625" style="44" customWidth="1"/>
    <col min="10" max="10" width="5.875" style="44" customWidth="1"/>
    <col min="11" max="11" width="15.75390625" style="44" customWidth="1"/>
    <col min="12" max="12" width="8.875" style="44" customWidth="1"/>
    <col min="13" max="13" width="8.125" style="44" customWidth="1"/>
    <col min="14" max="16384" width="9.00390625" style="102" customWidth="1"/>
  </cols>
  <sheetData>
    <row r="1" spans="1:13" ht="19.5" customHeight="1">
      <c r="A1" s="144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9.5" customHeight="1">
      <c r="A2" s="145" t="s">
        <v>10</v>
      </c>
      <c r="B2" s="146"/>
      <c r="C2" s="147" t="s">
        <v>61</v>
      </c>
      <c r="D2" s="148"/>
      <c r="E2" s="148"/>
      <c r="F2" s="148"/>
      <c r="G2" s="148"/>
      <c r="H2" s="148"/>
      <c r="I2" s="148"/>
      <c r="J2" s="148"/>
      <c r="K2" s="149"/>
      <c r="L2" s="38" t="s">
        <v>91</v>
      </c>
      <c r="M2" s="39" t="s">
        <v>92</v>
      </c>
    </row>
    <row r="3" spans="1:18" ht="19.5" customHeight="1">
      <c r="A3" s="131" t="s">
        <v>11</v>
      </c>
      <c r="B3" s="131">
        <v>0.3958333333333333</v>
      </c>
      <c r="C3" s="141" t="str">
        <f>P3</f>
        <v>相川JFC</v>
      </c>
      <c r="D3" s="133"/>
      <c r="E3" s="135" t="s">
        <v>12</v>
      </c>
      <c r="F3" s="40"/>
      <c r="G3" s="41" t="s">
        <v>13</v>
      </c>
      <c r="H3" s="41"/>
      <c r="I3" s="137" t="s">
        <v>14</v>
      </c>
      <c r="J3" s="123"/>
      <c r="K3" s="141" t="str">
        <f>P4</f>
        <v>山城SSS</v>
      </c>
      <c r="L3" s="139" t="str">
        <f>R6</f>
        <v>中湯</v>
      </c>
      <c r="M3" s="139" t="str">
        <f>R7</f>
        <v>新田</v>
      </c>
      <c r="O3" s="102">
        <v>1</v>
      </c>
      <c r="P3" s="102" t="s">
        <v>101</v>
      </c>
      <c r="R3" s="102" t="s">
        <v>34</v>
      </c>
    </row>
    <row r="4" spans="1:18" ht="19.5" customHeight="1">
      <c r="A4" s="132"/>
      <c r="B4" s="132"/>
      <c r="C4" s="126"/>
      <c r="D4" s="134"/>
      <c r="E4" s="136"/>
      <c r="F4" s="42"/>
      <c r="G4" s="43" t="s">
        <v>13</v>
      </c>
      <c r="H4" s="43"/>
      <c r="I4" s="138"/>
      <c r="J4" s="124"/>
      <c r="K4" s="126"/>
      <c r="L4" s="140"/>
      <c r="M4" s="140"/>
      <c r="O4" s="102">
        <v>2</v>
      </c>
      <c r="P4" s="102" t="s">
        <v>58</v>
      </c>
      <c r="R4" s="102" t="s">
        <v>19</v>
      </c>
    </row>
    <row r="5" spans="1:18" ht="19.5" customHeight="1">
      <c r="A5" s="131" t="s">
        <v>17</v>
      </c>
      <c r="B5" s="131">
        <v>0.4201388888888889</v>
      </c>
      <c r="C5" s="125" t="str">
        <f>P5</f>
        <v>FCジョカーレ</v>
      </c>
      <c r="D5" s="133"/>
      <c r="E5" s="135" t="s">
        <v>12</v>
      </c>
      <c r="F5" s="40"/>
      <c r="G5" s="41" t="s">
        <v>13</v>
      </c>
      <c r="H5" s="41"/>
      <c r="I5" s="137" t="s">
        <v>14</v>
      </c>
      <c r="J5" s="123"/>
      <c r="K5" s="125" t="str">
        <f>P6</f>
        <v>中央湯田Jr</v>
      </c>
      <c r="L5" s="139" t="str">
        <f>R3</f>
        <v>相川</v>
      </c>
      <c r="M5" s="139" t="str">
        <f>R4</f>
        <v>山城</v>
      </c>
      <c r="O5" s="102">
        <v>3</v>
      </c>
      <c r="P5" s="102" t="s">
        <v>79</v>
      </c>
      <c r="R5" s="102" t="s">
        <v>102</v>
      </c>
    </row>
    <row r="6" spans="1:18" ht="19.5" customHeight="1">
      <c r="A6" s="132"/>
      <c r="B6" s="132"/>
      <c r="C6" s="126"/>
      <c r="D6" s="134"/>
      <c r="E6" s="136"/>
      <c r="F6" s="42"/>
      <c r="G6" s="43" t="s">
        <v>13</v>
      </c>
      <c r="H6" s="43"/>
      <c r="I6" s="138"/>
      <c r="J6" s="124"/>
      <c r="K6" s="126"/>
      <c r="L6" s="140"/>
      <c r="M6" s="140"/>
      <c r="O6" s="102">
        <v>4</v>
      </c>
      <c r="P6" s="102" t="s">
        <v>88</v>
      </c>
      <c r="R6" s="102" t="s">
        <v>103</v>
      </c>
    </row>
    <row r="7" spans="1:18" ht="19.5" customHeight="1">
      <c r="A7" s="131" t="s">
        <v>20</v>
      </c>
      <c r="B7" s="131">
        <v>0.4444444444444444</v>
      </c>
      <c r="C7" s="125" t="str">
        <f>P3</f>
        <v>相川JFC</v>
      </c>
      <c r="D7" s="133"/>
      <c r="E7" s="135" t="s">
        <v>12</v>
      </c>
      <c r="F7" s="40"/>
      <c r="G7" s="41" t="s">
        <v>13</v>
      </c>
      <c r="H7" s="41"/>
      <c r="I7" s="137" t="s">
        <v>14</v>
      </c>
      <c r="J7" s="123"/>
      <c r="K7" s="125" t="str">
        <f>P7</f>
        <v>新田SSS</v>
      </c>
      <c r="L7" s="139" t="str">
        <f>R5</f>
        <v>ｼﾞｮｶｰﾚ</v>
      </c>
      <c r="M7" s="139" t="str">
        <f>R6</f>
        <v>中湯</v>
      </c>
      <c r="O7" s="102">
        <v>5</v>
      </c>
      <c r="P7" s="102" t="s">
        <v>104</v>
      </c>
      <c r="R7" s="102" t="s">
        <v>81</v>
      </c>
    </row>
    <row r="8" spans="1:15" ht="19.5" customHeight="1">
      <c r="A8" s="132"/>
      <c r="B8" s="132"/>
      <c r="C8" s="126"/>
      <c r="D8" s="134"/>
      <c r="E8" s="136"/>
      <c r="F8" s="42"/>
      <c r="G8" s="43" t="s">
        <v>13</v>
      </c>
      <c r="H8" s="43"/>
      <c r="I8" s="138"/>
      <c r="J8" s="124"/>
      <c r="K8" s="126"/>
      <c r="L8" s="140"/>
      <c r="M8" s="140"/>
      <c r="O8" s="102">
        <v>6</v>
      </c>
    </row>
    <row r="9" spans="1:13" ht="19.5" customHeight="1">
      <c r="A9" s="131" t="s">
        <v>22</v>
      </c>
      <c r="B9" s="131">
        <v>0.46875</v>
      </c>
      <c r="C9" s="125" t="str">
        <f>P4</f>
        <v>山城SSS</v>
      </c>
      <c r="D9" s="133"/>
      <c r="E9" s="135" t="s">
        <v>12</v>
      </c>
      <c r="F9" s="40"/>
      <c r="G9" s="41" t="s">
        <v>13</v>
      </c>
      <c r="H9" s="41"/>
      <c r="I9" s="137" t="s">
        <v>14</v>
      </c>
      <c r="J9" s="123"/>
      <c r="K9" s="125" t="str">
        <f>P5</f>
        <v>FCジョカーレ</v>
      </c>
      <c r="L9" s="139" t="str">
        <f>R7</f>
        <v>新田</v>
      </c>
      <c r="M9" s="139" t="str">
        <f>R3</f>
        <v>相川</v>
      </c>
    </row>
    <row r="10" spans="1:13" ht="19.5" customHeight="1">
      <c r="A10" s="132"/>
      <c r="B10" s="132"/>
      <c r="C10" s="126"/>
      <c r="D10" s="134"/>
      <c r="E10" s="136"/>
      <c r="F10" s="42"/>
      <c r="G10" s="43" t="s">
        <v>13</v>
      </c>
      <c r="H10" s="43"/>
      <c r="I10" s="138"/>
      <c r="J10" s="124"/>
      <c r="K10" s="126"/>
      <c r="L10" s="140"/>
      <c r="M10" s="140"/>
    </row>
    <row r="11" spans="1:13" ht="19.5" customHeight="1">
      <c r="A11" s="131" t="s">
        <v>23</v>
      </c>
      <c r="B11" s="131">
        <v>0.4930555555555556</v>
      </c>
      <c r="C11" s="125" t="str">
        <f>P6</f>
        <v>中央湯田Jr</v>
      </c>
      <c r="D11" s="133"/>
      <c r="E11" s="135" t="s">
        <v>12</v>
      </c>
      <c r="F11" s="40"/>
      <c r="G11" s="41" t="s">
        <v>13</v>
      </c>
      <c r="H11" s="41"/>
      <c r="I11" s="137" t="s">
        <v>14</v>
      </c>
      <c r="J11" s="123"/>
      <c r="K11" s="125" t="str">
        <f>P7</f>
        <v>新田SSS</v>
      </c>
      <c r="L11" s="139" t="str">
        <f>R4</f>
        <v>山城</v>
      </c>
      <c r="M11" s="139" t="str">
        <f>R5</f>
        <v>ｼﾞｮｶｰﾚ</v>
      </c>
    </row>
    <row r="12" spans="1:13" ht="19.5" customHeight="1">
      <c r="A12" s="132"/>
      <c r="B12" s="132"/>
      <c r="C12" s="126"/>
      <c r="D12" s="134"/>
      <c r="E12" s="136"/>
      <c r="F12" s="42"/>
      <c r="G12" s="43" t="s">
        <v>13</v>
      </c>
      <c r="H12" s="43"/>
      <c r="I12" s="138"/>
      <c r="J12" s="124"/>
      <c r="K12" s="126"/>
      <c r="L12" s="140"/>
      <c r="M12" s="140"/>
    </row>
    <row r="13" spans="1:13" ht="19.5" customHeight="1">
      <c r="A13" s="131"/>
      <c r="B13" s="131"/>
      <c r="C13" s="125"/>
      <c r="D13" s="133"/>
      <c r="E13" s="135"/>
      <c r="F13" s="49"/>
      <c r="G13" s="41"/>
      <c r="H13" s="41"/>
      <c r="I13" s="137"/>
      <c r="J13" s="123"/>
      <c r="K13" s="125"/>
      <c r="L13" s="127"/>
      <c r="M13" s="127"/>
    </row>
    <row r="14" spans="1:13" ht="19.5" customHeight="1">
      <c r="A14" s="132"/>
      <c r="B14" s="132"/>
      <c r="C14" s="126"/>
      <c r="D14" s="134"/>
      <c r="E14" s="136"/>
      <c r="F14" s="42"/>
      <c r="G14" s="43"/>
      <c r="H14" s="43"/>
      <c r="I14" s="138"/>
      <c r="J14" s="124"/>
      <c r="K14" s="126"/>
      <c r="L14" s="128"/>
      <c r="M14" s="128"/>
    </row>
    <row r="15" spans="1:13" ht="19.5" customHeight="1">
      <c r="A15" s="131"/>
      <c r="B15" s="131"/>
      <c r="C15" s="125"/>
      <c r="D15" s="133"/>
      <c r="E15" s="135"/>
      <c r="F15" s="40"/>
      <c r="G15" s="41"/>
      <c r="H15" s="41"/>
      <c r="I15" s="137"/>
      <c r="J15" s="123"/>
      <c r="K15" s="125"/>
      <c r="L15" s="127"/>
      <c r="M15" s="125"/>
    </row>
    <row r="16" spans="1:13" ht="19.5" customHeight="1">
      <c r="A16" s="132"/>
      <c r="B16" s="132"/>
      <c r="C16" s="126"/>
      <c r="D16" s="134"/>
      <c r="E16" s="136"/>
      <c r="F16" s="42"/>
      <c r="G16" s="43"/>
      <c r="H16" s="43"/>
      <c r="I16" s="138"/>
      <c r="J16" s="124"/>
      <c r="K16" s="126"/>
      <c r="L16" s="128"/>
      <c r="M16" s="126"/>
    </row>
    <row r="17" ht="19.5" customHeight="1"/>
    <row r="18" spans="1:13" ht="19.5" customHeight="1">
      <c r="A18" s="144" t="s">
        <v>95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ht="19.5" customHeight="1">
      <c r="A19" s="145" t="s">
        <v>10</v>
      </c>
      <c r="B19" s="146"/>
      <c r="C19" s="147" t="s">
        <v>62</v>
      </c>
      <c r="D19" s="148"/>
      <c r="E19" s="148"/>
      <c r="F19" s="148"/>
      <c r="G19" s="148"/>
      <c r="H19" s="148"/>
      <c r="I19" s="148"/>
      <c r="J19" s="148"/>
      <c r="K19" s="149"/>
      <c r="L19" s="38" t="s">
        <v>91</v>
      </c>
      <c r="M19" s="39" t="s">
        <v>92</v>
      </c>
    </row>
    <row r="20" spans="1:18" ht="19.5" customHeight="1">
      <c r="A20" s="131" t="s">
        <v>11</v>
      </c>
      <c r="B20" s="131">
        <v>0.3958333333333333</v>
      </c>
      <c r="C20" s="142" t="str">
        <f>P20</f>
        <v>相川JFC</v>
      </c>
      <c r="D20" s="133"/>
      <c r="E20" s="135" t="s">
        <v>12</v>
      </c>
      <c r="F20" s="40"/>
      <c r="G20" s="41" t="s">
        <v>13</v>
      </c>
      <c r="H20" s="41"/>
      <c r="I20" s="137" t="s">
        <v>14</v>
      </c>
      <c r="J20" s="123"/>
      <c r="K20" s="141" t="str">
        <f>P22</f>
        <v>FCジョカーレ</v>
      </c>
      <c r="L20" s="139" t="str">
        <f>R24</f>
        <v>新田</v>
      </c>
      <c r="M20" s="139" t="str">
        <f>R21</f>
        <v>山城</v>
      </c>
      <c r="O20" s="102">
        <v>1</v>
      </c>
      <c r="P20" s="102" t="s">
        <v>101</v>
      </c>
      <c r="R20" s="102" t="s">
        <v>34</v>
      </c>
    </row>
    <row r="21" spans="1:18" ht="19.5" customHeight="1">
      <c r="A21" s="132"/>
      <c r="B21" s="132"/>
      <c r="C21" s="143"/>
      <c r="D21" s="134"/>
      <c r="E21" s="136"/>
      <c r="F21" s="42"/>
      <c r="G21" s="43" t="s">
        <v>13</v>
      </c>
      <c r="H21" s="43"/>
      <c r="I21" s="138"/>
      <c r="J21" s="124"/>
      <c r="K21" s="126"/>
      <c r="L21" s="140"/>
      <c r="M21" s="140"/>
      <c r="O21" s="102">
        <v>2</v>
      </c>
      <c r="P21" s="102" t="s">
        <v>58</v>
      </c>
      <c r="R21" s="102" t="s">
        <v>19</v>
      </c>
    </row>
    <row r="22" spans="1:18" ht="19.5" customHeight="1">
      <c r="A22" s="131" t="s">
        <v>17</v>
      </c>
      <c r="B22" s="131">
        <v>0.4201388888888889</v>
      </c>
      <c r="C22" s="141" t="str">
        <f>P21</f>
        <v>山城SSS</v>
      </c>
      <c r="D22" s="133"/>
      <c r="E22" s="135" t="s">
        <v>12</v>
      </c>
      <c r="F22" s="40"/>
      <c r="G22" s="41" t="s">
        <v>13</v>
      </c>
      <c r="H22" s="41"/>
      <c r="I22" s="137" t="s">
        <v>14</v>
      </c>
      <c r="J22" s="123"/>
      <c r="K22" s="125" t="str">
        <f>P23</f>
        <v>中央湯田Jr</v>
      </c>
      <c r="L22" s="139" t="str">
        <f>R20</f>
        <v>相川</v>
      </c>
      <c r="M22" s="139" t="str">
        <f>R22</f>
        <v>ｼﾞｮｶｰﾚ</v>
      </c>
      <c r="O22" s="102">
        <v>3</v>
      </c>
      <c r="P22" s="102" t="s">
        <v>79</v>
      </c>
      <c r="R22" s="102" t="s">
        <v>102</v>
      </c>
    </row>
    <row r="23" spans="1:18" ht="19.5" customHeight="1">
      <c r="A23" s="132"/>
      <c r="B23" s="132"/>
      <c r="C23" s="126"/>
      <c r="D23" s="134"/>
      <c r="E23" s="136"/>
      <c r="F23" s="42"/>
      <c r="G23" s="43" t="s">
        <v>13</v>
      </c>
      <c r="H23" s="43"/>
      <c r="I23" s="138"/>
      <c r="J23" s="124"/>
      <c r="K23" s="126"/>
      <c r="L23" s="140"/>
      <c r="M23" s="140"/>
      <c r="O23" s="102">
        <v>4</v>
      </c>
      <c r="P23" s="102" t="s">
        <v>88</v>
      </c>
      <c r="R23" s="102" t="s">
        <v>103</v>
      </c>
    </row>
    <row r="24" spans="1:18" ht="19.5" customHeight="1">
      <c r="A24" s="131" t="s">
        <v>20</v>
      </c>
      <c r="B24" s="131">
        <v>0.4444444444444444</v>
      </c>
      <c r="C24" s="125" t="str">
        <f>P22</f>
        <v>FCジョカーレ</v>
      </c>
      <c r="D24" s="133"/>
      <c r="E24" s="135" t="s">
        <v>12</v>
      </c>
      <c r="F24" s="40"/>
      <c r="G24" s="41" t="s">
        <v>13</v>
      </c>
      <c r="H24" s="41"/>
      <c r="I24" s="137" t="s">
        <v>14</v>
      </c>
      <c r="J24" s="123"/>
      <c r="K24" s="125" t="str">
        <f>P24</f>
        <v>新田SSS</v>
      </c>
      <c r="L24" s="139" t="str">
        <f>R21</f>
        <v>山城</v>
      </c>
      <c r="M24" s="139" t="str">
        <f>R23</f>
        <v>中湯</v>
      </c>
      <c r="O24" s="102">
        <v>5</v>
      </c>
      <c r="P24" s="102" t="s">
        <v>104</v>
      </c>
      <c r="R24" s="102" t="s">
        <v>81</v>
      </c>
    </row>
    <row r="25" spans="1:15" ht="19.5" customHeight="1">
      <c r="A25" s="132"/>
      <c r="B25" s="132"/>
      <c r="C25" s="126"/>
      <c r="D25" s="134"/>
      <c r="E25" s="136"/>
      <c r="F25" s="42"/>
      <c r="G25" s="43" t="s">
        <v>13</v>
      </c>
      <c r="H25" s="43"/>
      <c r="I25" s="138"/>
      <c r="J25" s="124"/>
      <c r="K25" s="126"/>
      <c r="L25" s="140"/>
      <c r="M25" s="140"/>
      <c r="O25" s="102">
        <v>6</v>
      </c>
    </row>
    <row r="26" spans="1:13" ht="19.5" customHeight="1">
      <c r="A26" s="131" t="s">
        <v>22</v>
      </c>
      <c r="B26" s="131">
        <v>0.46875</v>
      </c>
      <c r="C26" s="125" t="str">
        <f>P20</f>
        <v>相川JFC</v>
      </c>
      <c r="D26" s="133"/>
      <c r="E26" s="135" t="s">
        <v>12</v>
      </c>
      <c r="F26" s="40"/>
      <c r="G26" s="41" t="s">
        <v>13</v>
      </c>
      <c r="H26" s="41"/>
      <c r="I26" s="137" t="s">
        <v>14</v>
      </c>
      <c r="J26" s="123"/>
      <c r="K26" s="125" t="str">
        <f>P23</f>
        <v>中央湯田Jr</v>
      </c>
      <c r="L26" s="139" t="str">
        <f>R22</f>
        <v>ｼﾞｮｶｰﾚ</v>
      </c>
      <c r="M26" s="139" t="str">
        <f>R24</f>
        <v>新田</v>
      </c>
    </row>
    <row r="27" spans="1:13" ht="19.5" customHeight="1">
      <c r="A27" s="132"/>
      <c r="B27" s="132"/>
      <c r="C27" s="126"/>
      <c r="D27" s="134"/>
      <c r="E27" s="136"/>
      <c r="F27" s="42"/>
      <c r="G27" s="43" t="s">
        <v>13</v>
      </c>
      <c r="H27" s="43"/>
      <c r="I27" s="138"/>
      <c r="J27" s="124"/>
      <c r="K27" s="126"/>
      <c r="L27" s="140"/>
      <c r="M27" s="140"/>
    </row>
    <row r="28" spans="1:13" ht="19.5" customHeight="1">
      <c r="A28" s="131" t="s">
        <v>23</v>
      </c>
      <c r="B28" s="131">
        <v>0.4930555555555556</v>
      </c>
      <c r="C28" s="125" t="str">
        <f>P21</f>
        <v>山城SSS</v>
      </c>
      <c r="D28" s="133"/>
      <c r="E28" s="135" t="s">
        <v>12</v>
      </c>
      <c r="F28" s="40"/>
      <c r="G28" s="41" t="s">
        <v>13</v>
      </c>
      <c r="H28" s="41"/>
      <c r="I28" s="137" t="s">
        <v>14</v>
      </c>
      <c r="J28" s="123"/>
      <c r="K28" s="125" t="str">
        <f>P24</f>
        <v>新田SSS</v>
      </c>
      <c r="L28" s="139" t="str">
        <f>R23</f>
        <v>中湯</v>
      </c>
      <c r="M28" s="139" t="str">
        <f>R20</f>
        <v>相川</v>
      </c>
    </row>
    <row r="29" spans="1:13" ht="19.5" customHeight="1">
      <c r="A29" s="132"/>
      <c r="B29" s="132"/>
      <c r="C29" s="126"/>
      <c r="D29" s="134"/>
      <c r="E29" s="136"/>
      <c r="F29" s="42"/>
      <c r="G29" s="43" t="s">
        <v>13</v>
      </c>
      <c r="H29" s="43"/>
      <c r="I29" s="138"/>
      <c r="J29" s="124"/>
      <c r="K29" s="126"/>
      <c r="L29" s="140"/>
      <c r="M29" s="140"/>
    </row>
    <row r="30" spans="1:13" ht="19.5" customHeight="1">
      <c r="A30" s="131"/>
      <c r="B30" s="131"/>
      <c r="C30" s="125"/>
      <c r="D30" s="133"/>
      <c r="E30" s="135"/>
      <c r="F30" s="49"/>
      <c r="G30" s="41"/>
      <c r="H30" s="41"/>
      <c r="I30" s="137"/>
      <c r="J30" s="123"/>
      <c r="K30" s="125"/>
      <c r="L30" s="127"/>
      <c r="M30" s="127"/>
    </row>
    <row r="31" spans="1:13" ht="19.5" customHeight="1">
      <c r="A31" s="132"/>
      <c r="B31" s="132"/>
      <c r="C31" s="126"/>
      <c r="D31" s="134"/>
      <c r="E31" s="136"/>
      <c r="F31" s="42"/>
      <c r="G31" s="43"/>
      <c r="H31" s="43"/>
      <c r="I31" s="138"/>
      <c r="J31" s="124"/>
      <c r="K31" s="126"/>
      <c r="L31" s="128"/>
      <c r="M31" s="128"/>
    </row>
    <row r="32" spans="1:13" ht="19.5" customHeight="1">
      <c r="A32" s="131"/>
      <c r="B32" s="131"/>
      <c r="C32" s="125"/>
      <c r="D32" s="133"/>
      <c r="E32" s="135"/>
      <c r="F32" s="40"/>
      <c r="G32" s="41"/>
      <c r="H32" s="41"/>
      <c r="I32" s="137"/>
      <c r="J32" s="123"/>
      <c r="K32" s="125"/>
      <c r="L32" s="127"/>
      <c r="M32" s="127"/>
    </row>
    <row r="33" spans="1:13" ht="19.5" customHeight="1">
      <c r="A33" s="132"/>
      <c r="B33" s="132"/>
      <c r="C33" s="126"/>
      <c r="D33" s="134"/>
      <c r="E33" s="136"/>
      <c r="F33" s="42"/>
      <c r="G33" s="43"/>
      <c r="H33" s="43"/>
      <c r="I33" s="138"/>
      <c r="J33" s="124"/>
      <c r="K33" s="126"/>
      <c r="L33" s="128"/>
      <c r="M33" s="128"/>
    </row>
    <row r="34" spans="1:13" ht="19.5" customHeight="1">
      <c r="A34" s="45"/>
      <c r="B34" s="45"/>
      <c r="C34" s="46"/>
      <c r="D34" s="47"/>
      <c r="E34" s="48"/>
      <c r="F34" s="40"/>
      <c r="G34" s="41"/>
      <c r="H34" s="41"/>
      <c r="I34" s="48"/>
      <c r="J34" s="49"/>
      <c r="K34" s="46"/>
      <c r="L34" s="46"/>
      <c r="M34" s="46"/>
    </row>
    <row r="35" spans="1:13" ht="19.5" customHeight="1">
      <c r="A35" s="129" t="s">
        <v>27</v>
      </c>
      <c r="B35" s="129"/>
      <c r="C35" s="129"/>
      <c r="D35" s="129"/>
      <c r="E35" s="130" t="s">
        <v>28</v>
      </c>
      <c r="F35" s="130"/>
      <c r="G35" s="130"/>
      <c r="H35" s="130"/>
      <c r="I35" s="130"/>
      <c r="J35" s="130"/>
      <c r="K35" s="130"/>
      <c r="L35" s="130"/>
      <c r="M35" s="130"/>
    </row>
    <row r="36" spans="1:13" ht="19.5" customHeight="1">
      <c r="A36" s="50"/>
      <c r="B36" s="50"/>
      <c r="C36" s="50"/>
      <c r="D36" s="50"/>
      <c r="E36" s="51"/>
      <c r="F36" s="51"/>
      <c r="G36" s="51"/>
      <c r="H36" s="51"/>
      <c r="I36" s="51"/>
      <c r="J36" s="51"/>
      <c r="K36" s="51"/>
      <c r="L36" s="51"/>
      <c r="M36" s="51"/>
    </row>
    <row r="37" spans="1:13" ht="19.5" customHeight="1">
      <c r="A37" s="52"/>
      <c r="B37" s="52"/>
      <c r="C37" s="53"/>
      <c r="D37" s="47"/>
      <c r="F37" s="40"/>
      <c r="G37" s="41"/>
      <c r="H37" s="41"/>
      <c r="J37" s="49"/>
      <c r="K37" s="53"/>
      <c r="L37" s="53"/>
      <c r="M37" s="53"/>
    </row>
    <row r="38" spans="1:13" ht="19.5" customHeight="1">
      <c r="A38" s="144" t="s">
        <v>93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9.5" customHeight="1">
      <c r="A39" s="145" t="s">
        <v>10</v>
      </c>
      <c r="B39" s="146"/>
      <c r="C39" s="147" t="s">
        <v>64</v>
      </c>
      <c r="D39" s="148"/>
      <c r="E39" s="148"/>
      <c r="F39" s="148"/>
      <c r="G39" s="148"/>
      <c r="H39" s="148"/>
      <c r="I39" s="148"/>
      <c r="J39" s="148"/>
      <c r="K39" s="149"/>
      <c r="L39" s="38" t="s">
        <v>91</v>
      </c>
      <c r="M39" s="39" t="s">
        <v>92</v>
      </c>
    </row>
    <row r="40" spans="1:18" ht="19.5" customHeight="1">
      <c r="A40" s="131" t="s">
        <v>11</v>
      </c>
      <c r="B40" s="131">
        <v>0.3958333333333333</v>
      </c>
      <c r="C40" s="141" t="str">
        <f>P40</f>
        <v>貢川SSS</v>
      </c>
      <c r="D40" s="152"/>
      <c r="E40" s="135" t="s">
        <v>12</v>
      </c>
      <c r="F40" s="40"/>
      <c r="G40" s="41" t="s">
        <v>13</v>
      </c>
      <c r="H40" s="41"/>
      <c r="I40" s="137" t="s">
        <v>14</v>
      </c>
      <c r="J40" s="150"/>
      <c r="K40" s="141" t="str">
        <f>P43</f>
        <v>大国01</v>
      </c>
      <c r="L40" s="127" t="str">
        <f>R45</f>
        <v>大里</v>
      </c>
      <c r="M40" s="127" t="str">
        <f>R41</f>
        <v>VF甲府</v>
      </c>
      <c r="O40" s="102">
        <v>1</v>
      </c>
      <c r="P40" s="102" t="s">
        <v>105</v>
      </c>
      <c r="R40" s="102" t="s">
        <v>82</v>
      </c>
    </row>
    <row r="41" spans="1:18" ht="19.5" customHeight="1">
      <c r="A41" s="132"/>
      <c r="B41" s="132"/>
      <c r="C41" s="126"/>
      <c r="D41" s="153"/>
      <c r="E41" s="136"/>
      <c r="F41" s="42"/>
      <c r="G41" s="43" t="s">
        <v>13</v>
      </c>
      <c r="H41" s="43"/>
      <c r="I41" s="138"/>
      <c r="J41" s="151"/>
      <c r="K41" s="126"/>
      <c r="L41" s="128"/>
      <c r="M41" s="128"/>
      <c r="O41" s="102">
        <v>2</v>
      </c>
      <c r="P41" s="102" t="s">
        <v>106</v>
      </c>
      <c r="R41" s="102" t="s">
        <v>75</v>
      </c>
    </row>
    <row r="42" spans="1:18" ht="19.5" customHeight="1">
      <c r="A42" s="131" t="s">
        <v>17</v>
      </c>
      <c r="B42" s="131">
        <v>0.4201388888888889</v>
      </c>
      <c r="C42" s="125" t="str">
        <f>P41</f>
        <v>VF甲府U-12</v>
      </c>
      <c r="D42" s="152"/>
      <c r="E42" s="135" t="s">
        <v>12</v>
      </c>
      <c r="F42" s="40"/>
      <c r="G42" s="41" t="s">
        <v>13</v>
      </c>
      <c r="H42" s="41"/>
      <c r="I42" s="137" t="s">
        <v>14</v>
      </c>
      <c r="J42" s="150"/>
      <c r="K42" s="125" t="str">
        <f>P42</f>
        <v>伊勢SSS</v>
      </c>
      <c r="L42" s="127" t="str">
        <f>R40</f>
        <v>貢川</v>
      </c>
      <c r="M42" s="127" t="str">
        <f>R43</f>
        <v>大国</v>
      </c>
      <c r="O42" s="102">
        <v>3</v>
      </c>
      <c r="P42" s="102" t="s">
        <v>107</v>
      </c>
      <c r="R42" s="102" t="s">
        <v>80</v>
      </c>
    </row>
    <row r="43" spans="1:18" ht="19.5" customHeight="1">
      <c r="A43" s="132"/>
      <c r="B43" s="132"/>
      <c r="C43" s="126"/>
      <c r="D43" s="153"/>
      <c r="E43" s="136"/>
      <c r="F43" s="42"/>
      <c r="G43" s="43" t="s">
        <v>13</v>
      </c>
      <c r="H43" s="43"/>
      <c r="I43" s="138"/>
      <c r="J43" s="151"/>
      <c r="K43" s="126"/>
      <c r="L43" s="128"/>
      <c r="M43" s="128"/>
      <c r="O43" s="102">
        <v>4</v>
      </c>
      <c r="P43" s="102" t="s">
        <v>108</v>
      </c>
      <c r="R43" s="102" t="s">
        <v>87</v>
      </c>
    </row>
    <row r="44" spans="1:18" ht="19.5" customHeight="1">
      <c r="A44" s="131" t="s">
        <v>20</v>
      </c>
      <c r="B44" s="131">
        <v>0.4444444444444444</v>
      </c>
      <c r="C44" s="125" t="str">
        <f>P40</f>
        <v>貢川SSS</v>
      </c>
      <c r="D44" s="152"/>
      <c r="E44" s="135" t="s">
        <v>12</v>
      </c>
      <c r="F44" s="40"/>
      <c r="G44" s="41" t="s">
        <v>13</v>
      </c>
      <c r="H44" s="41"/>
      <c r="I44" s="137" t="s">
        <v>14</v>
      </c>
      <c r="J44" s="150"/>
      <c r="K44" s="125" t="str">
        <f>P45</f>
        <v>大里SSS</v>
      </c>
      <c r="L44" s="127" t="str">
        <f>R41</f>
        <v>VF甲府</v>
      </c>
      <c r="M44" s="127" t="str">
        <f>R42</f>
        <v>伊勢</v>
      </c>
      <c r="O44" s="102">
        <v>5</v>
      </c>
      <c r="P44" s="102" t="s">
        <v>78</v>
      </c>
      <c r="R44" s="102" t="s">
        <v>84</v>
      </c>
    </row>
    <row r="45" spans="1:18" ht="19.5" customHeight="1">
      <c r="A45" s="132"/>
      <c r="B45" s="132"/>
      <c r="C45" s="126"/>
      <c r="D45" s="153"/>
      <c r="E45" s="136"/>
      <c r="F45" s="42"/>
      <c r="G45" s="43" t="s">
        <v>13</v>
      </c>
      <c r="H45" s="43"/>
      <c r="I45" s="138"/>
      <c r="J45" s="151"/>
      <c r="K45" s="126"/>
      <c r="L45" s="128"/>
      <c r="M45" s="128"/>
      <c r="O45" s="102">
        <v>6</v>
      </c>
      <c r="P45" s="102" t="s">
        <v>57</v>
      </c>
      <c r="R45" s="102" t="s">
        <v>16</v>
      </c>
    </row>
    <row r="46" spans="1:13" ht="19.5" customHeight="1">
      <c r="A46" s="131" t="s">
        <v>22</v>
      </c>
      <c r="B46" s="131">
        <v>0.46875</v>
      </c>
      <c r="C46" s="125" t="str">
        <f>P41</f>
        <v>VF甲府U-12</v>
      </c>
      <c r="D46" s="152"/>
      <c r="E46" s="135" t="s">
        <v>12</v>
      </c>
      <c r="F46" s="40"/>
      <c r="G46" s="41" t="s">
        <v>13</v>
      </c>
      <c r="H46" s="41"/>
      <c r="I46" s="137" t="s">
        <v>14</v>
      </c>
      <c r="J46" s="150"/>
      <c r="K46" s="125" t="str">
        <f>P43</f>
        <v>大国01</v>
      </c>
      <c r="L46" s="127" t="str">
        <f>R45</f>
        <v>大里</v>
      </c>
      <c r="M46" s="127" t="str">
        <f>R40</f>
        <v>貢川</v>
      </c>
    </row>
    <row r="47" spans="1:13" ht="19.5" customHeight="1">
      <c r="A47" s="132"/>
      <c r="B47" s="132"/>
      <c r="C47" s="126"/>
      <c r="D47" s="153"/>
      <c r="E47" s="136"/>
      <c r="F47" s="42"/>
      <c r="G47" s="43" t="s">
        <v>13</v>
      </c>
      <c r="H47" s="43"/>
      <c r="I47" s="138"/>
      <c r="J47" s="151"/>
      <c r="K47" s="126"/>
      <c r="L47" s="128"/>
      <c r="M47" s="128"/>
    </row>
    <row r="48" spans="1:13" ht="19.5" customHeight="1">
      <c r="A48" s="131" t="s">
        <v>23</v>
      </c>
      <c r="B48" s="131">
        <v>0.4930555555555556</v>
      </c>
      <c r="C48" s="125" t="str">
        <f>P40</f>
        <v>貢川SSS</v>
      </c>
      <c r="D48" s="152"/>
      <c r="E48" s="135" t="s">
        <v>12</v>
      </c>
      <c r="F48" s="40"/>
      <c r="G48" s="41" t="s">
        <v>13</v>
      </c>
      <c r="H48" s="41"/>
      <c r="I48" s="137" t="s">
        <v>14</v>
      </c>
      <c r="J48" s="150"/>
      <c r="K48" s="125" t="str">
        <f>P44</f>
        <v>中道ｾﾚｿﾝ</v>
      </c>
      <c r="L48" s="127" t="str">
        <f>R41</f>
        <v>VF甲府</v>
      </c>
      <c r="M48" s="127" t="str">
        <f>R43</f>
        <v>大国</v>
      </c>
    </row>
    <row r="49" spans="1:13" ht="19.5" customHeight="1">
      <c r="A49" s="132"/>
      <c r="B49" s="132"/>
      <c r="C49" s="126"/>
      <c r="D49" s="153"/>
      <c r="E49" s="136"/>
      <c r="F49" s="42"/>
      <c r="G49" s="43" t="s">
        <v>13</v>
      </c>
      <c r="H49" s="43"/>
      <c r="I49" s="138"/>
      <c r="J49" s="151"/>
      <c r="K49" s="126"/>
      <c r="L49" s="128"/>
      <c r="M49" s="128"/>
    </row>
    <row r="50" spans="1:13" ht="19.5" customHeight="1">
      <c r="A50" s="131" t="s">
        <v>24</v>
      </c>
      <c r="B50" s="131">
        <v>0.517361111111111</v>
      </c>
      <c r="C50" s="125" t="str">
        <f>P42</f>
        <v>伊勢SSS</v>
      </c>
      <c r="D50" s="152"/>
      <c r="E50" s="135" t="s">
        <v>12</v>
      </c>
      <c r="F50" s="40"/>
      <c r="G50" s="41" t="s">
        <v>13</v>
      </c>
      <c r="H50" s="41"/>
      <c r="I50" s="137" t="s">
        <v>14</v>
      </c>
      <c r="J50" s="150"/>
      <c r="K50" s="125" t="str">
        <f>P45</f>
        <v>大里SSS</v>
      </c>
      <c r="L50" s="127" t="str">
        <f>R40</f>
        <v>貢川</v>
      </c>
      <c r="M50" s="127" t="str">
        <f>R44</f>
        <v>中道</v>
      </c>
    </row>
    <row r="51" spans="1:13" ht="19.5" customHeight="1">
      <c r="A51" s="132"/>
      <c r="B51" s="132"/>
      <c r="C51" s="126"/>
      <c r="D51" s="153"/>
      <c r="E51" s="136"/>
      <c r="F51" s="42"/>
      <c r="G51" s="43" t="s">
        <v>13</v>
      </c>
      <c r="H51" s="43"/>
      <c r="I51" s="138"/>
      <c r="J51" s="151"/>
      <c r="K51" s="126"/>
      <c r="L51" s="128"/>
      <c r="M51" s="128"/>
    </row>
    <row r="52" spans="1:13" ht="19.5" customHeight="1">
      <c r="A52" s="131" t="s">
        <v>25</v>
      </c>
      <c r="B52" s="131">
        <v>0.5416666666666666</v>
      </c>
      <c r="C52" s="125" t="str">
        <f>P43</f>
        <v>大国01</v>
      </c>
      <c r="D52" s="152"/>
      <c r="E52" s="135" t="s">
        <v>12</v>
      </c>
      <c r="F52" s="40"/>
      <c r="G52" s="41" t="s">
        <v>13</v>
      </c>
      <c r="H52" s="41"/>
      <c r="I52" s="137" t="s">
        <v>14</v>
      </c>
      <c r="J52" s="150"/>
      <c r="K52" s="125" t="str">
        <f>P44</f>
        <v>中道ｾﾚｿﾝ</v>
      </c>
      <c r="L52" s="127" t="str">
        <f>R42</f>
        <v>伊勢</v>
      </c>
      <c r="M52" s="125" t="str">
        <f>R45</f>
        <v>大里</v>
      </c>
    </row>
    <row r="53" spans="1:13" ht="19.5" customHeight="1">
      <c r="A53" s="132"/>
      <c r="B53" s="132"/>
      <c r="C53" s="126"/>
      <c r="D53" s="153"/>
      <c r="E53" s="136"/>
      <c r="F53" s="42"/>
      <c r="G53" s="43" t="s">
        <v>13</v>
      </c>
      <c r="H53" s="43"/>
      <c r="I53" s="138"/>
      <c r="J53" s="151"/>
      <c r="K53" s="126"/>
      <c r="L53" s="128"/>
      <c r="M53" s="126"/>
    </row>
    <row r="54" spans="1:13" ht="19.5" customHeight="1">
      <c r="A54" s="131" t="s">
        <v>26</v>
      </c>
      <c r="B54" s="131">
        <v>0.5659722222222222</v>
      </c>
      <c r="C54" s="125" t="str">
        <f>P41</f>
        <v>VF甲府U-12</v>
      </c>
      <c r="D54" s="152"/>
      <c r="E54" s="135" t="s">
        <v>12</v>
      </c>
      <c r="F54" s="40"/>
      <c r="G54" s="41" t="s">
        <v>13</v>
      </c>
      <c r="H54" s="41"/>
      <c r="I54" s="137" t="s">
        <v>14</v>
      </c>
      <c r="J54" s="150"/>
      <c r="K54" s="125" t="str">
        <f>P45</f>
        <v>大里SSS</v>
      </c>
      <c r="L54" s="127" t="str">
        <f>R43</f>
        <v>大国</v>
      </c>
      <c r="M54" s="127" t="str">
        <f>R44</f>
        <v>中道</v>
      </c>
    </row>
    <row r="55" spans="1:13" ht="19.5" customHeight="1">
      <c r="A55" s="132"/>
      <c r="B55" s="132"/>
      <c r="C55" s="126"/>
      <c r="D55" s="153"/>
      <c r="E55" s="136"/>
      <c r="F55" s="42"/>
      <c r="G55" s="43" t="s">
        <v>13</v>
      </c>
      <c r="H55" s="43"/>
      <c r="I55" s="138"/>
      <c r="J55" s="151"/>
      <c r="K55" s="126"/>
      <c r="L55" s="128"/>
      <c r="M55" s="128"/>
    </row>
    <row r="56" ht="19.5" customHeight="1"/>
    <row r="57" spans="2:11" ht="19.5" customHeight="1">
      <c r="B57" s="103" t="s">
        <v>96</v>
      </c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3" ht="19.5" customHeight="1">
      <c r="A58" s="145" t="s">
        <v>10</v>
      </c>
      <c r="B58" s="146"/>
      <c r="C58" s="147" t="s">
        <v>63</v>
      </c>
      <c r="D58" s="148"/>
      <c r="E58" s="148"/>
      <c r="F58" s="148"/>
      <c r="G58" s="148"/>
      <c r="H58" s="148"/>
      <c r="I58" s="148"/>
      <c r="J58" s="148"/>
      <c r="K58" s="149"/>
      <c r="L58" s="38" t="s">
        <v>91</v>
      </c>
      <c r="M58" s="39" t="s">
        <v>92</v>
      </c>
    </row>
    <row r="59" spans="1:18" ht="19.5" customHeight="1">
      <c r="A59" s="131" t="s">
        <v>11</v>
      </c>
      <c r="B59" s="131">
        <v>0.3958333333333333</v>
      </c>
      <c r="C59" s="142" t="str">
        <f>P59</f>
        <v>貢川SSS</v>
      </c>
      <c r="D59" s="152"/>
      <c r="E59" s="135" t="s">
        <v>12</v>
      </c>
      <c r="F59" s="40"/>
      <c r="G59" s="41" t="s">
        <v>13</v>
      </c>
      <c r="H59" s="41"/>
      <c r="I59" s="137" t="s">
        <v>14</v>
      </c>
      <c r="J59" s="150"/>
      <c r="K59" s="141" t="str">
        <f>P60</f>
        <v>VF甲府U-12</v>
      </c>
      <c r="L59" s="127" t="str">
        <f>R63</f>
        <v>中道</v>
      </c>
      <c r="M59" s="127" t="str">
        <f>R61</f>
        <v>伊勢</v>
      </c>
      <c r="O59" s="102">
        <v>1</v>
      </c>
      <c r="P59" s="102" t="s">
        <v>105</v>
      </c>
      <c r="R59" s="102" t="s">
        <v>82</v>
      </c>
    </row>
    <row r="60" spans="1:18" ht="19.5" customHeight="1">
      <c r="A60" s="132"/>
      <c r="B60" s="132"/>
      <c r="C60" s="143"/>
      <c r="D60" s="153"/>
      <c r="E60" s="136"/>
      <c r="F60" s="42"/>
      <c r="G60" s="43" t="s">
        <v>13</v>
      </c>
      <c r="H60" s="43"/>
      <c r="I60" s="138"/>
      <c r="J60" s="151"/>
      <c r="K60" s="126"/>
      <c r="L60" s="128"/>
      <c r="M60" s="128"/>
      <c r="O60" s="102">
        <v>2</v>
      </c>
      <c r="P60" s="102" t="s">
        <v>106</v>
      </c>
      <c r="R60" s="102" t="s">
        <v>75</v>
      </c>
    </row>
    <row r="61" spans="1:18" ht="19.5" customHeight="1">
      <c r="A61" s="131" t="s">
        <v>17</v>
      </c>
      <c r="B61" s="131">
        <v>0.4201388888888889</v>
      </c>
      <c r="C61" s="141" t="str">
        <f>P61</f>
        <v>伊勢SSS</v>
      </c>
      <c r="D61" s="152"/>
      <c r="E61" s="135" t="s">
        <v>12</v>
      </c>
      <c r="F61" s="40"/>
      <c r="G61" s="41" t="s">
        <v>13</v>
      </c>
      <c r="H61" s="41"/>
      <c r="I61" s="137" t="s">
        <v>14</v>
      </c>
      <c r="J61" s="150"/>
      <c r="K61" s="125" t="str">
        <f>P62</f>
        <v>大国01</v>
      </c>
      <c r="L61" s="127" t="str">
        <f>R59</f>
        <v>貢川</v>
      </c>
      <c r="M61" s="127" t="str">
        <f>R60</f>
        <v>VF甲府</v>
      </c>
      <c r="O61" s="102">
        <v>3</v>
      </c>
      <c r="P61" s="102" t="s">
        <v>107</v>
      </c>
      <c r="R61" s="102" t="s">
        <v>80</v>
      </c>
    </row>
    <row r="62" spans="1:18" ht="19.5" customHeight="1">
      <c r="A62" s="132"/>
      <c r="B62" s="132"/>
      <c r="C62" s="126"/>
      <c r="D62" s="153"/>
      <c r="E62" s="136"/>
      <c r="F62" s="42"/>
      <c r="G62" s="43" t="s">
        <v>13</v>
      </c>
      <c r="H62" s="43"/>
      <c r="I62" s="138"/>
      <c r="J62" s="151"/>
      <c r="K62" s="126"/>
      <c r="L62" s="128"/>
      <c r="M62" s="128"/>
      <c r="O62" s="102">
        <v>4</v>
      </c>
      <c r="P62" s="102" t="s">
        <v>108</v>
      </c>
      <c r="R62" s="102" t="s">
        <v>87</v>
      </c>
    </row>
    <row r="63" spans="1:18" ht="19.5" customHeight="1">
      <c r="A63" s="131" t="s">
        <v>20</v>
      </c>
      <c r="B63" s="131">
        <v>0.4444444444444444</v>
      </c>
      <c r="C63" s="125" t="str">
        <f>P63</f>
        <v>中道ｾﾚｿﾝ</v>
      </c>
      <c r="D63" s="152"/>
      <c r="E63" s="135" t="s">
        <v>12</v>
      </c>
      <c r="F63" s="40"/>
      <c r="G63" s="41" t="s">
        <v>13</v>
      </c>
      <c r="H63" s="41"/>
      <c r="I63" s="137" t="s">
        <v>14</v>
      </c>
      <c r="J63" s="150"/>
      <c r="K63" s="125" t="str">
        <f>P64</f>
        <v>大里SSS</v>
      </c>
      <c r="L63" s="127" t="str">
        <f>R61</f>
        <v>伊勢</v>
      </c>
      <c r="M63" s="127" t="str">
        <f>R62</f>
        <v>大国</v>
      </c>
      <c r="O63" s="102">
        <v>5</v>
      </c>
      <c r="P63" s="102" t="s">
        <v>78</v>
      </c>
      <c r="R63" s="102" t="s">
        <v>84</v>
      </c>
    </row>
    <row r="64" spans="1:18" ht="19.5" customHeight="1">
      <c r="A64" s="132"/>
      <c r="B64" s="132"/>
      <c r="C64" s="126"/>
      <c r="D64" s="153"/>
      <c r="E64" s="136"/>
      <c r="F64" s="42"/>
      <c r="G64" s="43" t="s">
        <v>13</v>
      </c>
      <c r="H64" s="43"/>
      <c r="I64" s="138"/>
      <c r="J64" s="151"/>
      <c r="K64" s="126"/>
      <c r="L64" s="128"/>
      <c r="M64" s="128"/>
      <c r="O64" s="102">
        <v>6</v>
      </c>
      <c r="P64" s="102" t="s">
        <v>57</v>
      </c>
      <c r="R64" s="102" t="s">
        <v>16</v>
      </c>
    </row>
    <row r="65" spans="1:13" ht="19.5" customHeight="1">
      <c r="A65" s="131" t="s">
        <v>22</v>
      </c>
      <c r="B65" s="131">
        <v>0.46875</v>
      </c>
      <c r="C65" s="125" t="str">
        <f>P59</f>
        <v>貢川SSS</v>
      </c>
      <c r="D65" s="152"/>
      <c r="E65" s="135" t="s">
        <v>12</v>
      </c>
      <c r="F65" s="40"/>
      <c r="G65" s="41" t="s">
        <v>13</v>
      </c>
      <c r="H65" s="41"/>
      <c r="I65" s="137" t="s">
        <v>14</v>
      </c>
      <c r="J65" s="150"/>
      <c r="K65" s="125" t="str">
        <f>P61</f>
        <v>伊勢SSS</v>
      </c>
      <c r="L65" s="127" t="str">
        <f>R63</f>
        <v>中道</v>
      </c>
      <c r="M65" s="127" t="str">
        <f>R64</f>
        <v>大里</v>
      </c>
    </row>
    <row r="66" spans="1:13" ht="19.5" customHeight="1">
      <c r="A66" s="132"/>
      <c r="B66" s="132"/>
      <c r="C66" s="126"/>
      <c r="D66" s="153"/>
      <c r="E66" s="136"/>
      <c r="F66" s="42"/>
      <c r="G66" s="43" t="s">
        <v>13</v>
      </c>
      <c r="H66" s="43"/>
      <c r="I66" s="138"/>
      <c r="J66" s="151"/>
      <c r="K66" s="126"/>
      <c r="L66" s="128"/>
      <c r="M66" s="128"/>
    </row>
    <row r="67" spans="1:13" ht="19.5" customHeight="1">
      <c r="A67" s="131" t="s">
        <v>23</v>
      </c>
      <c r="B67" s="131">
        <v>0.4930555555555556</v>
      </c>
      <c r="C67" s="125" t="str">
        <f>P60</f>
        <v>VF甲府U-12</v>
      </c>
      <c r="D67" s="152"/>
      <c r="E67" s="135" t="s">
        <v>12</v>
      </c>
      <c r="F67" s="40"/>
      <c r="G67" s="41" t="s">
        <v>13</v>
      </c>
      <c r="H67" s="41"/>
      <c r="I67" s="137" t="s">
        <v>14</v>
      </c>
      <c r="J67" s="150"/>
      <c r="K67" s="125" t="str">
        <f>P63</f>
        <v>中道ｾﾚｿﾝ</v>
      </c>
      <c r="L67" s="127" t="str">
        <f>R61</f>
        <v>伊勢</v>
      </c>
      <c r="M67" s="127" t="str">
        <f>R59</f>
        <v>貢川</v>
      </c>
    </row>
    <row r="68" spans="1:13" ht="19.5" customHeight="1">
      <c r="A68" s="132"/>
      <c r="B68" s="132"/>
      <c r="C68" s="126"/>
      <c r="D68" s="153"/>
      <c r="E68" s="136"/>
      <c r="F68" s="42"/>
      <c r="G68" s="43" t="s">
        <v>13</v>
      </c>
      <c r="H68" s="43"/>
      <c r="I68" s="138"/>
      <c r="J68" s="151"/>
      <c r="K68" s="126"/>
      <c r="L68" s="128"/>
      <c r="M68" s="128"/>
    </row>
    <row r="69" spans="1:13" ht="19.5" customHeight="1">
      <c r="A69" s="131" t="s">
        <v>24</v>
      </c>
      <c r="B69" s="131">
        <v>0.517361111111111</v>
      </c>
      <c r="C69" s="125" t="str">
        <f>P62</f>
        <v>大国01</v>
      </c>
      <c r="D69" s="152"/>
      <c r="E69" s="135" t="s">
        <v>12</v>
      </c>
      <c r="F69" s="40"/>
      <c r="G69" s="41" t="s">
        <v>13</v>
      </c>
      <c r="H69" s="41"/>
      <c r="I69" s="137" t="s">
        <v>14</v>
      </c>
      <c r="J69" s="150"/>
      <c r="K69" s="125" t="str">
        <f>P64</f>
        <v>大里SSS</v>
      </c>
      <c r="L69" s="127" t="str">
        <f>R60</f>
        <v>VF甲府</v>
      </c>
      <c r="M69" s="127" t="str">
        <f>R63</f>
        <v>中道</v>
      </c>
    </row>
    <row r="70" spans="1:13" ht="19.5" customHeight="1">
      <c r="A70" s="132"/>
      <c r="B70" s="132"/>
      <c r="C70" s="126"/>
      <c r="D70" s="153"/>
      <c r="E70" s="136"/>
      <c r="F70" s="42"/>
      <c r="G70" s="43" t="s">
        <v>13</v>
      </c>
      <c r="H70" s="43"/>
      <c r="I70" s="138"/>
      <c r="J70" s="151"/>
      <c r="K70" s="126"/>
      <c r="L70" s="128"/>
      <c r="M70" s="128"/>
    </row>
    <row r="71" spans="1:13" ht="19.5" customHeight="1">
      <c r="A71" s="131" t="s">
        <v>25</v>
      </c>
      <c r="B71" s="131">
        <v>0.5416666666666666</v>
      </c>
      <c r="C71" s="125" t="str">
        <f>P61</f>
        <v>伊勢SSS</v>
      </c>
      <c r="D71" s="152"/>
      <c r="E71" s="135" t="s">
        <v>12</v>
      </c>
      <c r="F71" s="40"/>
      <c r="G71" s="41" t="s">
        <v>13</v>
      </c>
      <c r="H71" s="41"/>
      <c r="I71" s="137" t="s">
        <v>14</v>
      </c>
      <c r="J71" s="150"/>
      <c r="K71" s="125" t="str">
        <f>P63</f>
        <v>中道ｾﾚｿﾝ</v>
      </c>
      <c r="L71" s="127" t="str">
        <f>R62</f>
        <v>大国</v>
      </c>
      <c r="M71" s="127" t="str">
        <f>R64</f>
        <v>大里</v>
      </c>
    </row>
    <row r="72" spans="1:13" ht="19.5" customHeight="1">
      <c r="A72" s="132"/>
      <c r="B72" s="132"/>
      <c r="C72" s="126"/>
      <c r="D72" s="153"/>
      <c r="E72" s="136"/>
      <c r="F72" s="42"/>
      <c r="G72" s="43" t="s">
        <v>13</v>
      </c>
      <c r="H72" s="43"/>
      <c r="I72" s="138"/>
      <c r="J72" s="151"/>
      <c r="K72" s="126"/>
      <c r="L72" s="128"/>
      <c r="M72" s="128"/>
    </row>
    <row r="73" spans="1:13" ht="19.5" customHeight="1">
      <c r="A73" s="45"/>
      <c r="B73" s="45"/>
      <c r="C73" s="46"/>
      <c r="D73" s="47"/>
      <c r="E73" s="48"/>
      <c r="F73" s="40"/>
      <c r="G73" s="41"/>
      <c r="H73" s="41"/>
      <c r="I73" s="48"/>
      <c r="J73" s="49"/>
      <c r="K73" s="46"/>
      <c r="L73" s="46"/>
      <c r="M73" s="46"/>
    </row>
    <row r="74" spans="1:13" ht="19.5" customHeight="1">
      <c r="A74" s="129" t="s">
        <v>27</v>
      </c>
      <c r="B74" s="129"/>
      <c r="C74" s="129"/>
      <c r="D74" s="129"/>
      <c r="E74" s="130" t="s">
        <v>28</v>
      </c>
      <c r="F74" s="130"/>
      <c r="G74" s="130"/>
      <c r="H74" s="130"/>
      <c r="I74" s="130"/>
      <c r="J74" s="130"/>
      <c r="K74" s="130"/>
      <c r="L74" s="130"/>
      <c r="M74" s="130"/>
    </row>
    <row r="75" spans="1:13" ht="19.5" customHeight="1">
      <c r="A75" s="144" t="s">
        <v>97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</row>
    <row r="76" spans="1:13" ht="19.5" customHeight="1">
      <c r="A76" s="145" t="s">
        <v>10</v>
      </c>
      <c r="B76" s="146"/>
      <c r="C76" s="147" t="s">
        <v>65</v>
      </c>
      <c r="D76" s="148"/>
      <c r="E76" s="148"/>
      <c r="F76" s="148"/>
      <c r="G76" s="148"/>
      <c r="H76" s="148"/>
      <c r="I76" s="148"/>
      <c r="J76" s="148"/>
      <c r="K76" s="149"/>
      <c r="L76" s="38" t="s">
        <v>91</v>
      </c>
      <c r="M76" s="39" t="s">
        <v>92</v>
      </c>
    </row>
    <row r="77" spans="1:18" ht="19.5" customHeight="1">
      <c r="A77" s="131" t="s">
        <v>11</v>
      </c>
      <c r="B77" s="131">
        <v>0.3958333333333333</v>
      </c>
      <c r="C77" s="141" t="str">
        <f>P77</f>
        <v>Uスポーツ</v>
      </c>
      <c r="D77" s="152"/>
      <c r="E77" s="135" t="s">
        <v>12</v>
      </c>
      <c r="F77" s="40"/>
      <c r="G77" s="41" t="s">
        <v>13</v>
      </c>
      <c r="H77" s="41"/>
      <c r="I77" s="137" t="s">
        <v>14</v>
      </c>
      <c r="J77" s="150"/>
      <c r="K77" s="141" t="str">
        <f>P80</f>
        <v>国母SC</v>
      </c>
      <c r="L77" s="127" t="str">
        <f>R82</f>
        <v>羽黒</v>
      </c>
      <c r="M77" s="127" t="str">
        <f>R78</f>
        <v>新朝</v>
      </c>
      <c r="O77" s="102">
        <v>1</v>
      </c>
      <c r="P77" s="102" t="s">
        <v>109</v>
      </c>
      <c r="R77" s="102" t="s">
        <v>110</v>
      </c>
    </row>
    <row r="78" spans="1:18" ht="19.5" customHeight="1">
      <c r="A78" s="132"/>
      <c r="B78" s="132"/>
      <c r="C78" s="126"/>
      <c r="D78" s="153"/>
      <c r="E78" s="136"/>
      <c r="F78" s="42"/>
      <c r="G78" s="43" t="s">
        <v>13</v>
      </c>
      <c r="H78" s="43"/>
      <c r="I78" s="138"/>
      <c r="J78" s="151"/>
      <c r="K78" s="126"/>
      <c r="L78" s="128"/>
      <c r="M78" s="128"/>
      <c r="O78" s="102">
        <v>2</v>
      </c>
      <c r="P78" s="102" t="s">
        <v>35</v>
      </c>
      <c r="R78" s="102" t="s">
        <v>33</v>
      </c>
    </row>
    <row r="79" spans="1:18" ht="19.5" customHeight="1">
      <c r="A79" s="131" t="s">
        <v>17</v>
      </c>
      <c r="B79" s="131">
        <v>0.4201388888888889</v>
      </c>
      <c r="C79" s="125" t="str">
        <f>P78</f>
        <v>新紺屋朝日</v>
      </c>
      <c r="D79" s="152"/>
      <c r="E79" s="135" t="s">
        <v>12</v>
      </c>
      <c r="F79" s="40"/>
      <c r="G79" s="41" t="s">
        <v>13</v>
      </c>
      <c r="H79" s="41"/>
      <c r="I79" s="137" t="s">
        <v>14</v>
      </c>
      <c r="J79" s="150"/>
      <c r="K79" s="125" t="str">
        <f>P79</f>
        <v>甲府東</v>
      </c>
      <c r="L79" s="127" t="str">
        <f>R77</f>
        <v>Uスポ</v>
      </c>
      <c r="M79" s="127" t="str">
        <f>R80</f>
        <v>国母</v>
      </c>
      <c r="O79" s="102">
        <v>3</v>
      </c>
      <c r="P79" s="102" t="s">
        <v>30</v>
      </c>
      <c r="R79" s="102" t="s">
        <v>111</v>
      </c>
    </row>
    <row r="80" spans="1:18" ht="19.5" customHeight="1">
      <c r="A80" s="132"/>
      <c r="B80" s="132"/>
      <c r="C80" s="126"/>
      <c r="D80" s="153"/>
      <c r="E80" s="136"/>
      <c r="F80" s="42"/>
      <c r="G80" s="43" t="s">
        <v>13</v>
      </c>
      <c r="H80" s="43"/>
      <c r="I80" s="138"/>
      <c r="J80" s="151"/>
      <c r="K80" s="126"/>
      <c r="L80" s="128"/>
      <c r="M80" s="128"/>
      <c r="O80" s="102">
        <v>4</v>
      </c>
      <c r="P80" s="102" t="s">
        <v>112</v>
      </c>
      <c r="R80" s="102" t="s">
        <v>60</v>
      </c>
    </row>
    <row r="81" spans="1:18" ht="19.5" customHeight="1">
      <c r="A81" s="131" t="s">
        <v>20</v>
      </c>
      <c r="B81" s="131">
        <v>0.4444444444444444</v>
      </c>
      <c r="C81" s="125" t="str">
        <f>P77</f>
        <v>Uスポーツ</v>
      </c>
      <c r="D81" s="152"/>
      <c r="E81" s="135" t="s">
        <v>12</v>
      </c>
      <c r="F81" s="40"/>
      <c r="G81" s="41" t="s">
        <v>13</v>
      </c>
      <c r="H81" s="41"/>
      <c r="I81" s="137" t="s">
        <v>14</v>
      </c>
      <c r="J81" s="150"/>
      <c r="K81" s="125" t="str">
        <f>P82</f>
        <v>羽黒SSS</v>
      </c>
      <c r="L81" s="127" t="str">
        <f>R78</f>
        <v>新朝</v>
      </c>
      <c r="M81" s="127" t="str">
        <f>R79</f>
        <v>東</v>
      </c>
      <c r="O81" s="102">
        <v>5</v>
      </c>
      <c r="P81" s="102" t="s">
        <v>89</v>
      </c>
      <c r="R81" s="102" t="s">
        <v>29</v>
      </c>
    </row>
    <row r="82" spans="1:18" ht="19.5" customHeight="1">
      <c r="A82" s="132"/>
      <c r="B82" s="132"/>
      <c r="C82" s="126"/>
      <c r="D82" s="153"/>
      <c r="E82" s="136"/>
      <c r="F82" s="42"/>
      <c r="G82" s="43" t="s">
        <v>13</v>
      </c>
      <c r="H82" s="43"/>
      <c r="I82" s="138"/>
      <c r="J82" s="151"/>
      <c r="K82" s="126"/>
      <c r="L82" s="128"/>
      <c r="M82" s="128"/>
      <c r="O82" s="102">
        <v>6</v>
      </c>
      <c r="P82" s="102" t="s">
        <v>113</v>
      </c>
      <c r="R82" s="102" t="s">
        <v>31</v>
      </c>
    </row>
    <row r="83" spans="1:13" ht="19.5" customHeight="1">
      <c r="A83" s="131" t="s">
        <v>22</v>
      </c>
      <c r="B83" s="131">
        <v>0.46875</v>
      </c>
      <c r="C83" s="125" t="str">
        <f>P78</f>
        <v>新紺屋朝日</v>
      </c>
      <c r="D83" s="152"/>
      <c r="E83" s="135" t="s">
        <v>12</v>
      </c>
      <c r="F83" s="40"/>
      <c r="G83" s="41" t="s">
        <v>13</v>
      </c>
      <c r="H83" s="41"/>
      <c r="I83" s="137" t="s">
        <v>14</v>
      </c>
      <c r="J83" s="150"/>
      <c r="K83" s="125" t="str">
        <f>P80</f>
        <v>国母SC</v>
      </c>
      <c r="L83" s="127" t="str">
        <f>R82</f>
        <v>羽黒</v>
      </c>
      <c r="M83" s="127" t="str">
        <f>R77</f>
        <v>Uスポ</v>
      </c>
    </row>
    <row r="84" spans="1:13" ht="19.5" customHeight="1">
      <c r="A84" s="132"/>
      <c r="B84" s="132"/>
      <c r="C84" s="126"/>
      <c r="D84" s="153"/>
      <c r="E84" s="136"/>
      <c r="F84" s="42"/>
      <c r="G84" s="43" t="s">
        <v>13</v>
      </c>
      <c r="H84" s="43"/>
      <c r="I84" s="138"/>
      <c r="J84" s="151"/>
      <c r="K84" s="126"/>
      <c r="L84" s="128"/>
      <c r="M84" s="128"/>
    </row>
    <row r="85" spans="1:13" ht="19.5" customHeight="1">
      <c r="A85" s="131" t="s">
        <v>23</v>
      </c>
      <c r="B85" s="131">
        <v>0.4930555555555556</v>
      </c>
      <c r="C85" s="125" t="str">
        <f>P77</f>
        <v>Uスポーツ</v>
      </c>
      <c r="D85" s="152"/>
      <c r="E85" s="135" t="s">
        <v>12</v>
      </c>
      <c r="F85" s="40"/>
      <c r="G85" s="41" t="s">
        <v>13</v>
      </c>
      <c r="H85" s="41"/>
      <c r="I85" s="137" t="s">
        <v>14</v>
      </c>
      <c r="J85" s="150"/>
      <c r="K85" s="125" t="str">
        <f>P81</f>
        <v>里垣FC</v>
      </c>
      <c r="L85" s="127" t="str">
        <f>R78</f>
        <v>新朝</v>
      </c>
      <c r="M85" s="127" t="str">
        <f>R80</f>
        <v>国母</v>
      </c>
    </row>
    <row r="86" spans="1:13" ht="19.5" customHeight="1">
      <c r="A86" s="132"/>
      <c r="B86" s="132"/>
      <c r="C86" s="126"/>
      <c r="D86" s="153"/>
      <c r="E86" s="136"/>
      <c r="F86" s="42"/>
      <c r="G86" s="43" t="s">
        <v>13</v>
      </c>
      <c r="H86" s="43"/>
      <c r="I86" s="138"/>
      <c r="J86" s="151"/>
      <c r="K86" s="126"/>
      <c r="L86" s="128"/>
      <c r="M86" s="128"/>
    </row>
    <row r="87" spans="1:13" ht="19.5" customHeight="1">
      <c r="A87" s="131" t="s">
        <v>24</v>
      </c>
      <c r="B87" s="131">
        <v>0.517361111111111</v>
      </c>
      <c r="C87" s="125" t="str">
        <f>P79</f>
        <v>甲府東</v>
      </c>
      <c r="D87" s="152"/>
      <c r="E87" s="135" t="s">
        <v>12</v>
      </c>
      <c r="F87" s="40"/>
      <c r="G87" s="41" t="s">
        <v>13</v>
      </c>
      <c r="H87" s="41"/>
      <c r="I87" s="137" t="s">
        <v>14</v>
      </c>
      <c r="J87" s="150"/>
      <c r="K87" s="125" t="str">
        <f>P82</f>
        <v>羽黒SSS</v>
      </c>
      <c r="L87" s="127" t="str">
        <f>R77</f>
        <v>Uスポ</v>
      </c>
      <c r="M87" s="127" t="str">
        <f>R81</f>
        <v>里垣</v>
      </c>
    </row>
    <row r="88" spans="1:13" ht="19.5" customHeight="1">
      <c r="A88" s="132"/>
      <c r="B88" s="132"/>
      <c r="C88" s="126"/>
      <c r="D88" s="153"/>
      <c r="E88" s="136"/>
      <c r="F88" s="42"/>
      <c r="G88" s="43" t="s">
        <v>13</v>
      </c>
      <c r="H88" s="43"/>
      <c r="I88" s="138"/>
      <c r="J88" s="151"/>
      <c r="K88" s="126"/>
      <c r="L88" s="128"/>
      <c r="M88" s="128"/>
    </row>
    <row r="89" spans="1:13" ht="19.5" customHeight="1">
      <c r="A89" s="131" t="s">
        <v>25</v>
      </c>
      <c r="B89" s="131">
        <v>0.5416666666666666</v>
      </c>
      <c r="C89" s="125" t="str">
        <f>P80</f>
        <v>国母SC</v>
      </c>
      <c r="D89" s="152"/>
      <c r="E89" s="135" t="s">
        <v>12</v>
      </c>
      <c r="F89" s="40"/>
      <c r="G89" s="41" t="s">
        <v>13</v>
      </c>
      <c r="H89" s="41"/>
      <c r="I89" s="137" t="s">
        <v>14</v>
      </c>
      <c r="J89" s="150"/>
      <c r="K89" s="125" t="str">
        <f>P81</f>
        <v>里垣FC</v>
      </c>
      <c r="L89" s="127" t="str">
        <f>R79</f>
        <v>東</v>
      </c>
      <c r="M89" s="125" t="str">
        <f>R82</f>
        <v>羽黒</v>
      </c>
    </row>
    <row r="90" spans="1:13" ht="19.5" customHeight="1">
      <c r="A90" s="132"/>
      <c r="B90" s="132"/>
      <c r="C90" s="126"/>
      <c r="D90" s="153"/>
      <c r="E90" s="136"/>
      <c r="F90" s="42"/>
      <c r="G90" s="43" t="s">
        <v>13</v>
      </c>
      <c r="H90" s="43"/>
      <c r="I90" s="138"/>
      <c r="J90" s="151"/>
      <c r="K90" s="126"/>
      <c r="L90" s="128"/>
      <c r="M90" s="126"/>
    </row>
    <row r="91" spans="1:13" ht="19.5" customHeight="1">
      <c r="A91" s="131" t="s">
        <v>26</v>
      </c>
      <c r="B91" s="131">
        <v>0.5659722222222222</v>
      </c>
      <c r="C91" s="125" t="str">
        <f>P78</f>
        <v>新紺屋朝日</v>
      </c>
      <c r="D91" s="152"/>
      <c r="E91" s="135" t="s">
        <v>12</v>
      </c>
      <c r="F91" s="40"/>
      <c r="G91" s="41" t="s">
        <v>13</v>
      </c>
      <c r="H91" s="41"/>
      <c r="I91" s="137" t="s">
        <v>14</v>
      </c>
      <c r="J91" s="150"/>
      <c r="K91" s="125" t="str">
        <f>P82</f>
        <v>羽黒SSS</v>
      </c>
      <c r="L91" s="127" t="str">
        <f>R80</f>
        <v>国母</v>
      </c>
      <c r="M91" s="127" t="str">
        <f>R81</f>
        <v>里垣</v>
      </c>
    </row>
    <row r="92" spans="1:13" ht="19.5" customHeight="1">
      <c r="A92" s="132"/>
      <c r="B92" s="132"/>
      <c r="C92" s="126"/>
      <c r="D92" s="153"/>
      <c r="E92" s="136"/>
      <c r="F92" s="42"/>
      <c r="G92" s="43" t="s">
        <v>13</v>
      </c>
      <c r="H92" s="43"/>
      <c r="I92" s="138"/>
      <c r="J92" s="151"/>
      <c r="K92" s="126"/>
      <c r="L92" s="128"/>
      <c r="M92" s="128"/>
    </row>
    <row r="93" ht="19.5" customHeight="1"/>
    <row r="94" spans="1:13" ht="19.5" customHeight="1">
      <c r="A94" s="144" t="s">
        <v>98</v>
      </c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</row>
    <row r="95" spans="1:13" ht="19.5" customHeight="1">
      <c r="A95" s="145" t="s">
        <v>10</v>
      </c>
      <c r="B95" s="146"/>
      <c r="C95" s="147" t="s">
        <v>66</v>
      </c>
      <c r="D95" s="148"/>
      <c r="E95" s="148"/>
      <c r="F95" s="148"/>
      <c r="G95" s="148"/>
      <c r="H95" s="148"/>
      <c r="I95" s="148"/>
      <c r="J95" s="148"/>
      <c r="K95" s="149"/>
      <c r="L95" s="38" t="s">
        <v>91</v>
      </c>
      <c r="M95" s="39" t="s">
        <v>92</v>
      </c>
    </row>
    <row r="96" spans="1:18" ht="19.5" customHeight="1">
      <c r="A96" s="131" t="s">
        <v>11</v>
      </c>
      <c r="B96" s="131">
        <v>0.3958333333333333</v>
      </c>
      <c r="C96" s="142" t="str">
        <f>P96</f>
        <v>Uスポーツ</v>
      </c>
      <c r="D96" s="152"/>
      <c r="E96" s="135" t="s">
        <v>12</v>
      </c>
      <c r="F96" s="40"/>
      <c r="G96" s="41" t="s">
        <v>13</v>
      </c>
      <c r="H96" s="41"/>
      <c r="I96" s="137" t="s">
        <v>14</v>
      </c>
      <c r="J96" s="150"/>
      <c r="K96" s="141" t="str">
        <f>P97</f>
        <v>新紺屋朝日</v>
      </c>
      <c r="L96" s="127" t="str">
        <f>R100</f>
        <v>里垣</v>
      </c>
      <c r="M96" s="127" t="str">
        <f>R98</f>
        <v>東</v>
      </c>
      <c r="O96" s="102">
        <v>1</v>
      </c>
      <c r="P96" s="102" t="s">
        <v>109</v>
      </c>
      <c r="R96" s="102" t="s">
        <v>110</v>
      </c>
    </row>
    <row r="97" spans="1:18" ht="19.5" customHeight="1">
      <c r="A97" s="132"/>
      <c r="B97" s="132"/>
      <c r="C97" s="143"/>
      <c r="D97" s="153"/>
      <c r="E97" s="136"/>
      <c r="F97" s="42"/>
      <c r="G97" s="43" t="s">
        <v>13</v>
      </c>
      <c r="H97" s="43"/>
      <c r="I97" s="138"/>
      <c r="J97" s="151"/>
      <c r="K97" s="126"/>
      <c r="L97" s="128"/>
      <c r="M97" s="128"/>
      <c r="O97" s="102">
        <v>2</v>
      </c>
      <c r="P97" s="102" t="s">
        <v>35</v>
      </c>
      <c r="R97" s="102" t="s">
        <v>33</v>
      </c>
    </row>
    <row r="98" spans="1:18" ht="19.5" customHeight="1">
      <c r="A98" s="131" t="s">
        <v>17</v>
      </c>
      <c r="B98" s="131">
        <v>0.4201388888888889</v>
      </c>
      <c r="C98" s="141" t="str">
        <f>P98</f>
        <v>甲府東</v>
      </c>
      <c r="D98" s="152"/>
      <c r="E98" s="135" t="s">
        <v>12</v>
      </c>
      <c r="F98" s="40"/>
      <c r="G98" s="41" t="s">
        <v>13</v>
      </c>
      <c r="H98" s="41"/>
      <c r="I98" s="137" t="s">
        <v>14</v>
      </c>
      <c r="J98" s="150"/>
      <c r="K98" s="125" t="str">
        <f>P99</f>
        <v>国母SC</v>
      </c>
      <c r="L98" s="127" t="str">
        <f>R96</f>
        <v>Uスポ</v>
      </c>
      <c r="M98" s="127" t="str">
        <f>R97</f>
        <v>新朝</v>
      </c>
      <c r="O98" s="102">
        <v>3</v>
      </c>
      <c r="P98" s="102" t="s">
        <v>30</v>
      </c>
      <c r="R98" s="102" t="s">
        <v>111</v>
      </c>
    </row>
    <row r="99" spans="1:18" ht="19.5" customHeight="1">
      <c r="A99" s="132"/>
      <c r="B99" s="132"/>
      <c r="C99" s="126"/>
      <c r="D99" s="153"/>
      <c r="E99" s="136"/>
      <c r="F99" s="42"/>
      <c r="G99" s="43" t="s">
        <v>13</v>
      </c>
      <c r="H99" s="43"/>
      <c r="I99" s="138"/>
      <c r="J99" s="151"/>
      <c r="K99" s="126"/>
      <c r="L99" s="128"/>
      <c r="M99" s="128"/>
      <c r="O99" s="102">
        <v>4</v>
      </c>
      <c r="P99" s="102" t="s">
        <v>112</v>
      </c>
      <c r="R99" s="102" t="s">
        <v>60</v>
      </c>
    </row>
    <row r="100" spans="1:18" ht="19.5" customHeight="1">
      <c r="A100" s="131" t="s">
        <v>20</v>
      </c>
      <c r="B100" s="131">
        <v>0.4444444444444444</v>
      </c>
      <c r="C100" s="125" t="str">
        <f>P100</f>
        <v>里垣FC</v>
      </c>
      <c r="D100" s="152"/>
      <c r="E100" s="135" t="s">
        <v>12</v>
      </c>
      <c r="F100" s="40"/>
      <c r="G100" s="41" t="s">
        <v>13</v>
      </c>
      <c r="H100" s="41"/>
      <c r="I100" s="137" t="s">
        <v>14</v>
      </c>
      <c r="J100" s="150"/>
      <c r="K100" s="125" t="str">
        <f>P101</f>
        <v>羽黒SSS</v>
      </c>
      <c r="L100" s="127" t="str">
        <f>R98</f>
        <v>東</v>
      </c>
      <c r="M100" s="127" t="str">
        <f>R99</f>
        <v>国母</v>
      </c>
      <c r="O100" s="102">
        <v>5</v>
      </c>
      <c r="P100" s="102" t="s">
        <v>89</v>
      </c>
      <c r="R100" s="102" t="s">
        <v>29</v>
      </c>
    </row>
    <row r="101" spans="1:18" ht="19.5" customHeight="1">
      <c r="A101" s="132"/>
      <c r="B101" s="132"/>
      <c r="C101" s="126"/>
      <c r="D101" s="153"/>
      <c r="E101" s="136"/>
      <c r="F101" s="42"/>
      <c r="G101" s="43" t="s">
        <v>13</v>
      </c>
      <c r="H101" s="43"/>
      <c r="I101" s="138"/>
      <c r="J101" s="151"/>
      <c r="K101" s="126"/>
      <c r="L101" s="128"/>
      <c r="M101" s="128"/>
      <c r="O101" s="102">
        <v>6</v>
      </c>
      <c r="P101" s="102" t="s">
        <v>113</v>
      </c>
      <c r="R101" s="102" t="s">
        <v>31</v>
      </c>
    </row>
    <row r="102" spans="1:13" ht="19.5" customHeight="1">
      <c r="A102" s="131" t="s">
        <v>22</v>
      </c>
      <c r="B102" s="131">
        <v>0.46875</v>
      </c>
      <c r="C102" s="125" t="str">
        <f>P96</f>
        <v>Uスポーツ</v>
      </c>
      <c r="D102" s="152"/>
      <c r="E102" s="135" t="s">
        <v>12</v>
      </c>
      <c r="F102" s="40"/>
      <c r="G102" s="41" t="s">
        <v>13</v>
      </c>
      <c r="H102" s="41"/>
      <c r="I102" s="137" t="s">
        <v>14</v>
      </c>
      <c r="J102" s="150"/>
      <c r="K102" s="125" t="str">
        <f>P98</f>
        <v>甲府東</v>
      </c>
      <c r="L102" s="127" t="str">
        <f>R100</f>
        <v>里垣</v>
      </c>
      <c r="M102" s="127" t="str">
        <f>R101</f>
        <v>羽黒</v>
      </c>
    </row>
    <row r="103" spans="1:13" ht="19.5" customHeight="1">
      <c r="A103" s="132"/>
      <c r="B103" s="132"/>
      <c r="C103" s="126"/>
      <c r="D103" s="153"/>
      <c r="E103" s="136"/>
      <c r="F103" s="42"/>
      <c r="G103" s="43" t="s">
        <v>13</v>
      </c>
      <c r="H103" s="43"/>
      <c r="I103" s="138"/>
      <c r="J103" s="151"/>
      <c r="K103" s="126"/>
      <c r="L103" s="128"/>
      <c r="M103" s="128"/>
    </row>
    <row r="104" spans="1:13" ht="19.5" customHeight="1">
      <c r="A104" s="131" t="s">
        <v>23</v>
      </c>
      <c r="B104" s="131">
        <v>0.4930555555555556</v>
      </c>
      <c r="C104" s="125" t="str">
        <f>P97</f>
        <v>新紺屋朝日</v>
      </c>
      <c r="D104" s="152"/>
      <c r="E104" s="135" t="s">
        <v>12</v>
      </c>
      <c r="F104" s="40"/>
      <c r="G104" s="41" t="s">
        <v>13</v>
      </c>
      <c r="H104" s="41"/>
      <c r="I104" s="137" t="s">
        <v>14</v>
      </c>
      <c r="J104" s="150"/>
      <c r="K104" s="125" t="str">
        <f>P100</f>
        <v>里垣FC</v>
      </c>
      <c r="L104" s="127" t="str">
        <f>R98</f>
        <v>東</v>
      </c>
      <c r="M104" s="127" t="str">
        <f>R96</f>
        <v>Uスポ</v>
      </c>
    </row>
    <row r="105" spans="1:13" ht="19.5" customHeight="1">
      <c r="A105" s="132"/>
      <c r="B105" s="132"/>
      <c r="C105" s="126"/>
      <c r="D105" s="153"/>
      <c r="E105" s="136"/>
      <c r="F105" s="42"/>
      <c r="G105" s="43" t="s">
        <v>13</v>
      </c>
      <c r="H105" s="43"/>
      <c r="I105" s="138"/>
      <c r="J105" s="151"/>
      <c r="K105" s="126"/>
      <c r="L105" s="128"/>
      <c r="M105" s="128"/>
    </row>
    <row r="106" spans="1:13" ht="19.5" customHeight="1">
      <c r="A106" s="131" t="s">
        <v>24</v>
      </c>
      <c r="B106" s="131">
        <v>0.517361111111111</v>
      </c>
      <c r="C106" s="125" t="str">
        <f>P99</f>
        <v>国母SC</v>
      </c>
      <c r="D106" s="152"/>
      <c r="E106" s="135" t="s">
        <v>12</v>
      </c>
      <c r="F106" s="40"/>
      <c r="G106" s="41" t="s">
        <v>13</v>
      </c>
      <c r="H106" s="41"/>
      <c r="I106" s="137" t="s">
        <v>14</v>
      </c>
      <c r="J106" s="150"/>
      <c r="K106" s="125" t="str">
        <f>P101</f>
        <v>羽黒SSS</v>
      </c>
      <c r="L106" s="127" t="str">
        <f>R97</f>
        <v>新朝</v>
      </c>
      <c r="M106" s="127" t="str">
        <f>R100</f>
        <v>里垣</v>
      </c>
    </row>
    <row r="107" spans="1:13" ht="19.5" customHeight="1">
      <c r="A107" s="132"/>
      <c r="B107" s="132"/>
      <c r="C107" s="126"/>
      <c r="D107" s="153"/>
      <c r="E107" s="136"/>
      <c r="F107" s="42"/>
      <c r="G107" s="43" t="s">
        <v>13</v>
      </c>
      <c r="H107" s="43"/>
      <c r="I107" s="138"/>
      <c r="J107" s="151"/>
      <c r="K107" s="126"/>
      <c r="L107" s="128"/>
      <c r="M107" s="128"/>
    </row>
    <row r="108" spans="1:13" ht="19.5" customHeight="1">
      <c r="A108" s="131" t="s">
        <v>25</v>
      </c>
      <c r="B108" s="131">
        <v>0.5416666666666666</v>
      </c>
      <c r="C108" s="125" t="str">
        <f>P98</f>
        <v>甲府東</v>
      </c>
      <c r="D108" s="152"/>
      <c r="E108" s="135" t="s">
        <v>12</v>
      </c>
      <c r="F108" s="40"/>
      <c r="G108" s="41" t="s">
        <v>13</v>
      </c>
      <c r="H108" s="41"/>
      <c r="I108" s="137" t="s">
        <v>14</v>
      </c>
      <c r="J108" s="150"/>
      <c r="K108" s="125" t="str">
        <f>P100</f>
        <v>里垣FC</v>
      </c>
      <c r="L108" s="127" t="str">
        <f>R99</f>
        <v>国母</v>
      </c>
      <c r="M108" s="127" t="str">
        <f>R101</f>
        <v>羽黒</v>
      </c>
    </row>
    <row r="109" spans="1:13" ht="19.5" customHeight="1">
      <c r="A109" s="132"/>
      <c r="B109" s="132"/>
      <c r="C109" s="126"/>
      <c r="D109" s="153"/>
      <c r="E109" s="136"/>
      <c r="F109" s="42"/>
      <c r="G109" s="43" t="s">
        <v>13</v>
      </c>
      <c r="H109" s="43"/>
      <c r="I109" s="138"/>
      <c r="J109" s="151"/>
      <c r="K109" s="126"/>
      <c r="L109" s="128"/>
      <c r="M109" s="128"/>
    </row>
    <row r="110" spans="1:13" ht="19.5" customHeight="1">
      <c r="A110" s="45"/>
      <c r="B110" s="45"/>
      <c r="C110" s="46"/>
      <c r="D110" s="49"/>
      <c r="E110" s="48"/>
      <c r="F110" s="40"/>
      <c r="G110" s="41"/>
      <c r="H110" s="41"/>
      <c r="I110" s="48"/>
      <c r="J110" s="49"/>
      <c r="K110" s="46"/>
      <c r="L110" s="46"/>
      <c r="M110" s="46"/>
    </row>
    <row r="111" spans="1:13" ht="19.5" customHeight="1">
      <c r="A111" s="129" t="s">
        <v>27</v>
      </c>
      <c r="B111" s="129"/>
      <c r="C111" s="129"/>
      <c r="D111" s="129"/>
      <c r="E111" s="130" t="s">
        <v>28</v>
      </c>
      <c r="F111" s="130"/>
      <c r="G111" s="130"/>
      <c r="H111" s="130"/>
      <c r="I111" s="130"/>
      <c r="J111" s="130"/>
      <c r="K111" s="130"/>
      <c r="L111" s="130"/>
      <c r="M111" s="130"/>
    </row>
    <row r="112" spans="1:13" ht="19.5" customHeight="1">
      <c r="A112" s="144" t="s">
        <v>99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  <row r="113" spans="1:13" ht="19.5" customHeight="1">
      <c r="A113" s="145" t="s">
        <v>10</v>
      </c>
      <c r="B113" s="146"/>
      <c r="C113" s="147" t="s">
        <v>68</v>
      </c>
      <c r="D113" s="148"/>
      <c r="E113" s="148"/>
      <c r="F113" s="148"/>
      <c r="G113" s="148"/>
      <c r="H113" s="148"/>
      <c r="I113" s="148"/>
      <c r="J113" s="148"/>
      <c r="K113" s="149"/>
      <c r="L113" s="38" t="s">
        <v>91</v>
      </c>
      <c r="M113" s="39" t="s">
        <v>92</v>
      </c>
    </row>
    <row r="114" spans="1:18" ht="19.5" customHeight="1">
      <c r="A114" s="131" t="s">
        <v>11</v>
      </c>
      <c r="B114" s="131">
        <v>0.3958333333333333</v>
      </c>
      <c r="C114" s="141" t="str">
        <f>P114</f>
        <v>池田SSS</v>
      </c>
      <c r="D114" s="152"/>
      <c r="E114" s="135" t="s">
        <v>12</v>
      </c>
      <c r="F114" s="40"/>
      <c r="G114" s="41" t="s">
        <v>13</v>
      </c>
      <c r="H114" s="41"/>
      <c r="I114" s="137" t="s">
        <v>14</v>
      </c>
      <c r="J114" s="150"/>
      <c r="K114" s="141" t="str">
        <f>P117</f>
        <v>舞鶴JFC</v>
      </c>
      <c r="L114" s="127" t="str">
        <f>R119</f>
        <v>千塚</v>
      </c>
      <c r="M114" s="127" t="str">
        <f>R115</f>
        <v>玉諸</v>
      </c>
      <c r="O114" s="102">
        <v>1</v>
      </c>
      <c r="P114" s="102" t="s">
        <v>114</v>
      </c>
      <c r="R114" s="102" t="s">
        <v>15</v>
      </c>
    </row>
    <row r="115" spans="1:18" ht="19.5" customHeight="1">
      <c r="A115" s="132"/>
      <c r="B115" s="132"/>
      <c r="C115" s="126"/>
      <c r="D115" s="153"/>
      <c r="E115" s="136"/>
      <c r="F115" s="42"/>
      <c r="G115" s="43" t="s">
        <v>13</v>
      </c>
      <c r="H115" s="43"/>
      <c r="I115" s="138"/>
      <c r="J115" s="151"/>
      <c r="K115" s="126"/>
      <c r="L115" s="128"/>
      <c r="M115" s="128"/>
      <c r="O115" s="102">
        <v>2</v>
      </c>
      <c r="P115" s="102" t="s">
        <v>115</v>
      </c>
      <c r="R115" s="102" t="s">
        <v>77</v>
      </c>
    </row>
    <row r="116" spans="1:18" ht="19.5" customHeight="1">
      <c r="A116" s="131" t="s">
        <v>17</v>
      </c>
      <c r="B116" s="131">
        <v>0.4201388888888889</v>
      </c>
      <c r="C116" s="125" t="str">
        <f>P115</f>
        <v>玉諸SSS</v>
      </c>
      <c r="D116" s="152"/>
      <c r="E116" s="135" t="s">
        <v>12</v>
      </c>
      <c r="F116" s="40"/>
      <c r="G116" s="41" t="s">
        <v>13</v>
      </c>
      <c r="H116" s="41"/>
      <c r="I116" s="137" t="s">
        <v>14</v>
      </c>
      <c r="J116" s="150"/>
      <c r="K116" s="125" t="str">
        <f>P116</f>
        <v>石田SSS</v>
      </c>
      <c r="L116" s="127" t="str">
        <f>R114</f>
        <v>池田</v>
      </c>
      <c r="M116" s="127" t="str">
        <f>R117</f>
        <v>舞鶴</v>
      </c>
      <c r="O116" s="102">
        <v>3</v>
      </c>
      <c r="P116" s="102" t="s">
        <v>116</v>
      </c>
      <c r="R116" s="102" t="s">
        <v>21</v>
      </c>
    </row>
    <row r="117" spans="1:18" ht="19.5" customHeight="1">
      <c r="A117" s="132"/>
      <c r="B117" s="132"/>
      <c r="C117" s="126"/>
      <c r="D117" s="153"/>
      <c r="E117" s="136"/>
      <c r="F117" s="42"/>
      <c r="G117" s="43" t="s">
        <v>13</v>
      </c>
      <c r="H117" s="43"/>
      <c r="I117" s="138"/>
      <c r="J117" s="151"/>
      <c r="K117" s="126"/>
      <c r="L117" s="128"/>
      <c r="M117" s="128"/>
      <c r="O117" s="102">
        <v>4</v>
      </c>
      <c r="P117" s="102" t="s">
        <v>90</v>
      </c>
      <c r="R117" s="102" t="s">
        <v>18</v>
      </c>
    </row>
    <row r="118" spans="1:18" ht="19.5" customHeight="1">
      <c r="A118" s="131" t="s">
        <v>20</v>
      </c>
      <c r="B118" s="131">
        <v>0.4444444444444444</v>
      </c>
      <c r="C118" s="125" t="str">
        <f>P114</f>
        <v>池田SSS</v>
      </c>
      <c r="D118" s="152"/>
      <c r="E118" s="135" t="s">
        <v>12</v>
      </c>
      <c r="F118" s="40"/>
      <c r="G118" s="41" t="s">
        <v>13</v>
      </c>
      <c r="H118" s="41"/>
      <c r="I118" s="137" t="s">
        <v>14</v>
      </c>
      <c r="J118" s="150"/>
      <c r="K118" s="125" t="str">
        <f>P119</f>
        <v>千塚SSS</v>
      </c>
      <c r="L118" s="127" t="str">
        <f>R115</f>
        <v>玉諸</v>
      </c>
      <c r="M118" s="127" t="str">
        <f>R116</f>
        <v>石田</v>
      </c>
      <c r="O118" s="102">
        <v>5</v>
      </c>
      <c r="P118" s="102" t="s">
        <v>74</v>
      </c>
      <c r="R118" s="102" t="s">
        <v>76</v>
      </c>
    </row>
    <row r="119" spans="1:18" ht="19.5" customHeight="1">
      <c r="A119" s="132"/>
      <c r="B119" s="132"/>
      <c r="C119" s="126"/>
      <c r="D119" s="153"/>
      <c r="E119" s="136"/>
      <c r="F119" s="42"/>
      <c r="G119" s="43" t="s">
        <v>13</v>
      </c>
      <c r="H119" s="43"/>
      <c r="I119" s="138"/>
      <c r="J119" s="151"/>
      <c r="K119" s="126"/>
      <c r="L119" s="128"/>
      <c r="M119" s="128"/>
      <c r="O119" s="102">
        <v>6</v>
      </c>
      <c r="P119" s="102" t="s">
        <v>59</v>
      </c>
      <c r="R119" s="102" t="s">
        <v>32</v>
      </c>
    </row>
    <row r="120" spans="1:13" ht="19.5" customHeight="1">
      <c r="A120" s="131" t="s">
        <v>22</v>
      </c>
      <c r="B120" s="131">
        <v>0.46875</v>
      </c>
      <c r="C120" s="125" t="str">
        <f>P115</f>
        <v>玉諸SSS</v>
      </c>
      <c r="D120" s="152"/>
      <c r="E120" s="135" t="s">
        <v>12</v>
      </c>
      <c r="F120" s="40"/>
      <c r="G120" s="41" t="s">
        <v>13</v>
      </c>
      <c r="H120" s="41"/>
      <c r="I120" s="137" t="s">
        <v>14</v>
      </c>
      <c r="J120" s="150"/>
      <c r="K120" s="125" t="str">
        <f>P117</f>
        <v>舞鶴JFC</v>
      </c>
      <c r="L120" s="127" t="str">
        <f>R119</f>
        <v>千塚</v>
      </c>
      <c r="M120" s="127" t="str">
        <f>R114</f>
        <v>池田</v>
      </c>
    </row>
    <row r="121" spans="1:13" ht="19.5" customHeight="1">
      <c r="A121" s="132"/>
      <c r="B121" s="132"/>
      <c r="C121" s="126"/>
      <c r="D121" s="153"/>
      <c r="E121" s="136"/>
      <c r="F121" s="42"/>
      <c r="G121" s="43" t="s">
        <v>13</v>
      </c>
      <c r="H121" s="43"/>
      <c r="I121" s="138"/>
      <c r="J121" s="151"/>
      <c r="K121" s="126"/>
      <c r="L121" s="128"/>
      <c r="M121" s="128"/>
    </row>
    <row r="122" spans="1:13" ht="19.5" customHeight="1">
      <c r="A122" s="131" t="s">
        <v>23</v>
      </c>
      <c r="B122" s="131">
        <v>0.4930555555555556</v>
      </c>
      <c r="C122" s="125" t="str">
        <f>P114</f>
        <v>池田SSS</v>
      </c>
      <c r="D122" s="152"/>
      <c r="E122" s="135" t="s">
        <v>12</v>
      </c>
      <c r="F122" s="40"/>
      <c r="G122" s="41" t="s">
        <v>13</v>
      </c>
      <c r="H122" s="41"/>
      <c r="I122" s="137" t="s">
        <v>14</v>
      </c>
      <c r="J122" s="150"/>
      <c r="K122" s="125" t="str">
        <f>P118</f>
        <v>JFC青桐</v>
      </c>
      <c r="L122" s="127" t="str">
        <f>R115</f>
        <v>玉諸</v>
      </c>
      <c r="M122" s="127" t="str">
        <f>R117</f>
        <v>舞鶴</v>
      </c>
    </row>
    <row r="123" spans="1:13" ht="19.5" customHeight="1">
      <c r="A123" s="132"/>
      <c r="B123" s="132"/>
      <c r="C123" s="126"/>
      <c r="D123" s="153"/>
      <c r="E123" s="136"/>
      <c r="F123" s="42"/>
      <c r="G123" s="43" t="s">
        <v>13</v>
      </c>
      <c r="H123" s="43"/>
      <c r="I123" s="138"/>
      <c r="J123" s="151"/>
      <c r="K123" s="126"/>
      <c r="L123" s="128"/>
      <c r="M123" s="128"/>
    </row>
    <row r="124" spans="1:13" ht="19.5" customHeight="1">
      <c r="A124" s="131" t="s">
        <v>24</v>
      </c>
      <c r="B124" s="131">
        <v>0.517361111111111</v>
      </c>
      <c r="C124" s="125" t="str">
        <f>P116</f>
        <v>石田SSS</v>
      </c>
      <c r="D124" s="152"/>
      <c r="E124" s="135" t="s">
        <v>12</v>
      </c>
      <c r="F124" s="40"/>
      <c r="G124" s="41" t="s">
        <v>13</v>
      </c>
      <c r="H124" s="41"/>
      <c r="I124" s="137" t="s">
        <v>14</v>
      </c>
      <c r="J124" s="150"/>
      <c r="K124" s="125" t="str">
        <f>P119</f>
        <v>千塚SSS</v>
      </c>
      <c r="L124" s="127" t="str">
        <f>R114</f>
        <v>池田</v>
      </c>
      <c r="M124" s="127" t="str">
        <f>R118</f>
        <v>青桐</v>
      </c>
    </row>
    <row r="125" spans="1:13" ht="19.5" customHeight="1">
      <c r="A125" s="132"/>
      <c r="B125" s="132"/>
      <c r="C125" s="126"/>
      <c r="D125" s="153"/>
      <c r="E125" s="136"/>
      <c r="F125" s="42"/>
      <c r="G125" s="43" t="s">
        <v>13</v>
      </c>
      <c r="H125" s="43"/>
      <c r="I125" s="138"/>
      <c r="J125" s="151"/>
      <c r="K125" s="126"/>
      <c r="L125" s="128"/>
      <c r="M125" s="128"/>
    </row>
    <row r="126" spans="1:13" ht="19.5" customHeight="1">
      <c r="A126" s="131" t="s">
        <v>25</v>
      </c>
      <c r="B126" s="131">
        <v>0.5416666666666666</v>
      </c>
      <c r="C126" s="125" t="str">
        <f>P117</f>
        <v>舞鶴JFC</v>
      </c>
      <c r="D126" s="152"/>
      <c r="E126" s="135" t="s">
        <v>12</v>
      </c>
      <c r="F126" s="40"/>
      <c r="G126" s="41" t="s">
        <v>13</v>
      </c>
      <c r="H126" s="41"/>
      <c r="I126" s="137" t="s">
        <v>14</v>
      </c>
      <c r="J126" s="150"/>
      <c r="K126" s="125" t="str">
        <f>P118</f>
        <v>JFC青桐</v>
      </c>
      <c r="L126" s="127" t="str">
        <f>R116</f>
        <v>石田</v>
      </c>
      <c r="M126" s="125" t="str">
        <f>R119</f>
        <v>千塚</v>
      </c>
    </row>
    <row r="127" spans="1:13" ht="19.5" customHeight="1">
      <c r="A127" s="132"/>
      <c r="B127" s="132"/>
      <c r="C127" s="126"/>
      <c r="D127" s="153"/>
      <c r="E127" s="136"/>
      <c r="F127" s="42"/>
      <c r="G127" s="43" t="s">
        <v>13</v>
      </c>
      <c r="H127" s="43"/>
      <c r="I127" s="138"/>
      <c r="J127" s="151"/>
      <c r="K127" s="126"/>
      <c r="L127" s="128"/>
      <c r="M127" s="126"/>
    </row>
    <row r="128" spans="1:13" ht="19.5" customHeight="1">
      <c r="A128" s="131" t="s">
        <v>26</v>
      </c>
      <c r="B128" s="131">
        <v>0.5659722222222222</v>
      </c>
      <c r="C128" s="125" t="str">
        <f>P115</f>
        <v>玉諸SSS</v>
      </c>
      <c r="D128" s="152"/>
      <c r="E128" s="135" t="s">
        <v>12</v>
      </c>
      <c r="F128" s="40"/>
      <c r="G128" s="41" t="s">
        <v>13</v>
      </c>
      <c r="H128" s="41"/>
      <c r="I128" s="137" t="s">
        <v>14</v>
      </c>
      <c r="J128" s="150"/>
      <c r="K128" s="125" t="str">
        <f>P119</f>
        <v>千塚SSS</v>
      </c>
      <c r="L128" s="127" t="str">
        <f>R117</f>
        <v>舞鶴</v>
      </c>
      <c r="M128" s="127" t="str">
        <f>R118</f>
        <v>青桐</v>
      </c>
    </row>
    <row r="129" spans="1:13" ht="19.5" customHeight="1">
      <c r="A129" s="132"/>
      <c r="B129" s="132"/>
      <c r="C129" s="126"/>
      <c r="D129" s="153"/>
      <c r="E129" s="136"/>
      <c r="F129" s="42"/>
      <c r="G129" s="43" t="s">
        <v>13</v>
      </c>
      <c r="H129" s="43"/>
      <c r="I129" s="138"/>
      <c r="J129" s="151"/>
      <c r="K129" s="126"/>
      <c r="L129" s="128"/>
      <c r="M129" s="128"/>
    </row>
    <row r="130" ht="19.5" customHeight="1"/>
    <row r="131" spans="1:13" ht="19.5" customHeight="1">
      <c r="A131" s="144" t="s">
        <v>100</v>
      </c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</row>
    <row r="132" spans="1:13" ht="19.5" customHeight="1">
      <c r="A132" s="145" t="s">
        <v>10</v>
      </c>
      <c r="B132" s="146"/>
      <c r="C132" s="147" t="s">
        <v>67</v>
      </c>
      <c r="D132" s="148"/>
      <c r="E132" s="148"/>
      <c r="F132" s="148"/>
      <c r="G132" s="148"/>
      <c r="H132" s="148"/>
      <c r="I132" s="148"/>
      <c r="J132" s="148"/>
      <c r="K132" s="149"/>
      <c r="L132" s="38" t="s">
        <v>91</v>
      </c>
      <c r="M132" s="39" t="s">
        <v>92</v>
      </c>
    </row>
    <row r="133" spans="1:18" ht="19.5" customHeight="1">
      <c r="A133" s="131" t="s">
        <v>11</v>
      </c>
      <c r="B133" s="131">
        <v>0.3958333333333333</v>
      </c>
      <c r="C133" s="142" t="str">
        <f>P133</f>
        <v>池田SSS</v>
      </c>
      <c r="D133" s="152"/>
      <c r="E133" s="135" t="s">
        <v>12</v>
      </c>
      <c r="F133" s="40"/>
      <c r="G133" s="41" t="s">
        <v>13</v>
      </c>
      <c r="H133" s="41"/>
      <c r="I133" s="137" t="s">
        <v>14</v>
      </c>
      <c r="J133" s="150"/>
      <c r="K133" s="141" t="str">
        <f>P134</f>
        <v>玉諸SSS</v>
      </c>
      <c r="L133" s="127" t="str">
        <f>R137</f>
        <v>青桐</v>
      </c>
      <c r="M133" s="127" t="str">
        <f>R135</f>
        <v>石田</v>
      </c>
      <c r="O133" s="102">
        <v>1</v>
      </c>
      <c r="P133" s="102" t="s">
        <v>114</v>
      </c>
      <c r="R133" s="102" t="s">
        <v>15</v>
      </c>
    </row>
    <row r="134" spans="1:18" ht="19.5" customHeight="1">
      <c r="A134" s="132"/>
      <c r="B134" s="132"/>
      <c r="C134" s="143"/>
      <c r="D134" s="153"/>
      <c r="E134" s="136"/>
      <c r="F134" s="42"/>
      <c r="G134" s="43" t="s">
        <v>13</v>
      </c>
      <c r="H134" s="43"/>
      <c r="I134" s="138"/>
      <c r="J134" s="151"/>
      <c r="K134" s="126"/>
      <c r="L134" s="128"/>
      <c r="M134" s="128"/>
      <c r="O134" s="102">
        <v>2</v>
      </c>
      <c r="P134" s="102" t="s">
        <v>115</v>
      </c>
      <c r="R134" s="102" t="s">
        <v>77</v>
      </c>
    </row>
    <row r="135" spans="1:18" ht="19.5" customHeight="1">
      <c r="A135" s="131" t="s">
        <v>17</v>
      </c>
      <c r="B135" s="131">
        <v>0.4201388888888889</v>
      </c>
      <c r="C135" s="141" t="str">
        <f>P135</f>
        <v>石田SSS</v>
      </c>
      <c r="D135" s="152"/>
      <c r="E135" s="135" t="s">
        <v>12</v>
      </c>
      <c r="F135" s="40"/>
      <c r="G135" s="41" t="s">
        <v>13</v>
      </c>
      <c r="H135" s="41"/>
      <c r="I135" s="137" t="s">
        <v>14</v>
      </c>
      <c r="J135" s="150"/>
      <c r="K135" s="125" t="str">
        <f>P136</f>
        <v>舞鶴JFC</v>
      </c>
      <c r="L135" s="127" t="str">
        <f>R133</f>
        <v>池田</v>
      </c>
      <c r="M135" s="127" t="str">
        <f>R134</f>
        <v>玉諸</v>
      </c>
      <c r="O135" s="102">
        <v>3</v>
      </c>
      <c r="P135" s="102" t="s">
        <v>116</v>
      </c>
      <c r="R135" s="102" t="s">
        <v>21</v>
      </c>
    </row>
    <row r="136" spans="1:18" ht="19.5" customHeight="1">
      <c r="A136" s="132"/>
      <c r="B136" s="132"/>
      <c r="C136" s="126"/>
      <c r="D136" s="153"/>
      <c r="E136" s="136"/>
      <c r="F136" s="42"/>
      <c r="G136" s="43" t="s">
        <v>13</v>
      </c>
      <c r="H136" s="43"/>
      <c r="I136" s="138"/>
      <c r="J136" s="151"/>
      <c r="K136" s="126"/>
      <c r="L136" s="128"/>
      <c r="M136" s="128"/>
      <c r="O136" s="102">
        <v>4</v>
      </c>
      <c r="P136" s="102" t="s">
        <v>90</v>
      </c>
      <c r="R136" s="102" t="s">
        <v>18</v>
      </c>
    </row>
    <row r="137" spans="1:18" ht="19.5" customHeight="1">
      <c r="A137" s="131" t="s">
        <v>20</v>
      </c>
      <c r="B137" s="131">
        <v>0.4444444444444444</v>
      </c>
      <c r="C137" s="125" t="str">
        <f>P137</f>
        <v>JFC青桐</v>
      </c>
      <c r="D137" s="152"/>
      <c r="E137" s="135" t="s">
        <v>12</v>
      </c>
      <c r="F137" s="40"/>
      <c r="G137" s="41" t="s">
        <v>13</v>
      </c>
      <c r="H137" s="41"/>
      <c r="I137" s="137" t="s">
        <v>14</v>
      </c>
      <c r="J137" s="150"/>
      <c r="K137" s="125" t="str">
        <f>P138</f>
        <v>千塚SSS</v>
      </c>
      <c r="L137" s="127" t="str">
        <f>R135</f>
        <v>石田</v>
      </c>
      <c r="M137" s="127" t="str">
        <f>R136</f>
        <v>舞鶴</v>
      </c>
      <c r="O137" s="102">
        <v>5</v>
      </c>
      <c r="P137" s="102" t="s">
        <v>74</v>
      </c>
      <c r="R137" s="102" t="s">
        <v>76</v>
      </c>
    </row>
    <row r="138" spans="1:18" ht="19.5" customHeight="1">
      <c r="A138" s="132"/>
      <c r="B138" s="132"/>
      <c r="C138" s="126"/>
      <c r="D138" s="153"/>
      <c r="E138" s="136"/>
      <c r="F138" s="42"/>
      <c r="G138" s="43" t="s">
        <v>13</v>
      </c>
      <c r="H138" s="43"/>
      <c r="I138" s="138"/>
      <c r="J138" s="151"/>
      <c r="K138" s="126"/>
      <c r="L138" s="128"/>
      <c r="M138" s="128"/>
      <c r="O138" s="102">
        <v>6</v>
      </c>
      <c r="P138" s="102" t="s">
        <v>59</v>
      </c>
      <c r="R138" s="102" t="s">
        <v>32</v>
      </c>
    </row>
    <row r="139" spans="1:13" ht="19.5" customHeight="1">
      <c r="A139" s="131" t="s">
        <v>22</v>
      </c>
      <c r="B139" s="131">
        <v>0.46875</v>
      </c>
      <c r="C139" s="125" t="str">
        <f>P133</f>
        <v>池田SSS</v>
      </c>
      <c r="D139" s="152"/>
      <c r="E139" s="135" t="s">
        <v>12</v>
      </c>
      <c r="F139" s="40"/>
      <c r="G139" s="41" t="s">
        <v>13</v>
      </c>
      <c r="H139" s="41"/>
      <c r="I139" s="137" t="s">
        <v>14</v>
      </c>
      <c r="J139" s="150"/>
      <c r="K139" s="125" t="str">
        <f>P135</f>
        <v>石田SSS</v>
      </c>
      <c r="L139" s="127" t="str">
        <f>R137</f>
        <v>青桐</v>
      </c>
      <c r="M139" s="127" t="str">
        <f>R138</f>
        <v>千塚</v>
      </c>
    </row>
    <row r="140" spans="1:13" ht="19.5" customHeight="1">
      <c r="A140" s="132"/>
      <c r="B140" s="132"/>
      <c r="C140" s="126"/>
      <c r="D140" s="153"/>
      <c r="E140" s="136"/>
      <c r="F140" s="42"/>
      <c r="G140" s="43" t="s">
        <v>13</v>
      </c>
      <c r="H140" s="43"/>
      <c r="I140" s="138"/>
      <c r="J140" s="151"/>
      <c r="K140" s="126"/>
      <c r="L140" s="128"/>
      <c r="M140" s="128"/>
    </row>
    <row r="141" spans="1:13" ht="19.5" customHeight="1">
      <c r="A141" s="131" t="s">
        <v>23</v>
      </c>
      <c r="B141" s="131">
        <v>0.4930555555555556</v>
      </c>
      <c r="C141" s="125" t="str">
        <f>P134</f>
        <v>玉諸SSS</v>
      </c>
      <c r="D141" s="152"/>
      <c r="E141" s="135" t="s">
        <v>12</v>
      </c>
      <c r="F141" s="40"/>
      <c r="G141" s="41" t="s">
        <v>13</v>
      </c>
      <c r="H141" s="41"/>
      <c r="I141" s="137" t="s">
        <v>14</v>
      </c>
      <c r="J141" s="150"/>
      <c r="K141" s="125" t="str">
        <f>P137</f>
        <v>JFC青桐</v>
      </c>
      <c r="L141" s="127" t="str">
        <f>R135</f>
        <v>石田</v>
      </c>
      <c r="M141" s="127" t="str">
        <f>R133</f>
        <v>池田</v>
      </c>
    </row>
    <row r="142" spans="1:13" ht="19.5" customHeight="1">
      <c r="A142" s="132"/>
      <c r="B142" s="132"/>
      <c r="C142" s="126"/>
      <c r="D142" s="153"/>
      <c r="E142" s="136"/>
      <c r="F142" s="42"/>
      <c r="G142" s="43" t="s">
        <v>13</v>
      </c>
      <c r="H142" s="43"/>
      <c r="I142" s="138"/>
      <c r="J142" s="151"/>
      <c r="K142" s="126"/>
      <c r="L142" s="128"/>
      <c r="M142" s="128"/>
    </row>
    <row r="143" spans="1:13" ht="19.5" customHeight="1">
      <c r="A143" s="131" t="s">
        <v>24</v>
      </c>
      <c r="B143" s="131">
        <v>0.517361111111111</v>
      </c>
      <c r="C143" s="125" t="str">
        <f>P136</f>
        <v>舞鶴JFC</v>
      </c>
      <c r="D143" s="152"/>
      <c r="E143" s="135" t="s">
        <v>12</v>
      </c>
      <c r="F143" s="40"/>
      <c r="G143" s="41" t="s">
        <v>13</v>
      </c>
      <c r="H143" s="41"/>
      <c r="I143" s="137" t="s">
        <v>14</v>
      </c>
      <c r="J143" s="150"/>
      <c r="K143" s="125" t="str">
        <f>P138</f>
        <v>千塚SSS</v>
      </c>
      <c r="L143" s="127" t="str">
        <f>R134</f>
        <v>玉諸</v>
      </c>
      <c r="M143" s="127" t="str">
        <f>R137</f>
        <v>青桐</v>
      </c>
    </row>
    <row r="144" spans="1:13" ht="19.5" customHeight="1">
      <c r="A144" s="132"/>
      <c r="B144" s="132"/>
      <c r="C144" s="126"/>
      <c r="D144" s="153"/>
      <c r="E144" s="136"/>
      <c r="F144" s="42"/>
      <c r="G144" s="43" t="s">
        <v>13</v>
      </c>
      <c r="H144" s="43"/>
      <c r="I144" s="138"/>
      <c r="J144" s="151"/>
      <c r="K144" s="126"/>
      <c r="L144" s="128"/>
      <c r="M144" s="128"/>
    </row>
    <row r="145" spans="1:13" ht="19.5" customHeight="1">
      <c r="A145" s="131" t="s">
        <v>25</v>
      </c>
      <c r="B145" s="131">
        <v>0.5416666666666666</v>
      </c>
      <c r="C145" s="125" t="str">
        <f>P135</f>
        <v>石田SSS</v>
      </c>
      <c r="D145" s="152"/>
      <c r="E145" s="135" t="s">
        <v>12</v>
      </c>
      <c r="F145" s="40"/>
      <c r="G145" s="41" t="s">
        <v>13</v>
      </c>
      <c r="H145" s="41"/>
      <c r="I145" s="137" t="s">
        <v>14</v>
      </c>
      <c r="J145" s="150"/>
      <c r="K145" s="125" t="str">
        <f>P137</f>
        <v>JFC青桐</v>
      </c>
      <c r="L145" s="127" t="str">
        <f>R136</f>
        <v>舞鶴</v>
      </c>
      <c r="M145" s="127" t="str">
        <f>R138</f>
        <v>千塚</v>
      </c>
    </row>
    <row r="146" spans="1:13" ht="19.5" customHeight="1">
      <c r="A146" s="132"/>
      <c r="B146" s="132"/>
      <c r="C146" s="126"/>
      <c r="D146" s="153"/>
      <c r="E146" s="136"/>
      <c r="F146" s="42"/>
      <c r="G146" s="43" t="s">
        <v>13</v>
      </c>
      <c r="H146" s="43"/>
      <c r="I146" s="138"/>
      <c r="J146" s="151"/>
      <c r="K146" s="126"/>
      <c r="L146" s="128"/>
      <c r="M146" s="128"/>
    </row>
    <row r="147" spans="1:13" ht="19.5" customHeight="1">
      <c r="A147" s="45"/>
      <c r="B147" s="45"/>
      <c r="C147" s="46"/>
      <c r="D147" s="47"/>
      <c r="E147" s="48"/>
      <c r="F147" s="40"/>
      <c r="G147" s="41"/>
      <c r="H147" s="41"/>
      <c r="I147" s="48"/>
      <c r="J147" s="49"/>
      <c r="K147" s="46"/>
      <c r="L147" s="46"/>
      <c r="M147" s="46"/>
    </row>
    <row r="148" spans="1:13" ht="19.5" customHeight="1">
      <c r="A148" s="129" t="s">
        <v>27</v>
      </c>
      <c r="B148" s="129"/>
      <c r="C148" s="129"/>
      <c r="D148" s="129"/>
      <c r="E148" s="130" t="s">
        <v>28</v>
      </c>
      <c r="F148" s="130"/>
      <c r="G148" s="130"/>
      <c r="H148" s="130"/>
      <c r="I148" s="130"/>
      <c r="J148" s="130"/>
      <c r="K148" s="130"/>
      <c r="L148" s="130"/>
      <c r="M148" s="130"/>
    </row>
    <row r="149" spans="1:13" ht="19.5" customHeight="1">
      <c r="A149" s="50"/>
      <c r="B149" s="50"/>
      <c r="C149" s="50"/>
      <c r="D149" s="50"/>
      <c r="E149" s="51"/>
      <c r="F149" s="51"/>
      <c r="G149" s="51"/>
      <c r="H149" s="51"/>
      <c r="I149" s="51"/>
      <c r="J149" s="51"/>
      <c r="K149" s="51"/>
      <c r="L149" s="51"/>
      <c r="M149" s="51"/>
    </row>
    <row r="150" spans="1:13" ht="19.5" customHeight="1">
      <c r="A150" s="52"/>
      <c r="B150" s="52"/>
      <c r="C150" s="53"/>
      <c r="D150" s="47"/>
      <c r="F150" s="40"/>
      <c r="G150" s="41"/>
      <c r="H150" s="41"/>
      <c r="J150" s="49"/>
      <c r="K150" s="53"/>
      <c r="L150" s="53"/>
      <c r="M150" s="53"/>
    </row>
    <row r="151" spans="1:13" ht="19.5" customHeight="1">
      <c r="A151" s="47"/>
      <c r="B151" s="47"/>
      <c r="C151" s="54"/>
      <c r="E151" s="40"/>
      <c r="F151" s="40"/>
      <c r="G151" s="41"/>
      <c r="H151" s="41"/>
      <c r="I151" s="49"/>
      <c r="J151" s="49"/>
      <c r="K151" s="54"/>
      <c r="L151" s="47"/>
      <c r="M151" s="47"/>
    </row>
    <row r="152" spans="1:13" ht="19.5" customHeight="1">
      <c r="A152" s="47"/>
      <c r="B152" s="47"/>
      <c r="C152" s="54"/>
      <c r="E152" s="40"/>
      <c r="F152" s="40"/>
      <c r="G152" s="41"/>
      <c r="H152" s="41"/>
      <c r="I152" s="49"/>
      <c r="J152" s="49"/>
      <c r="K152" s="54"/>
      <c r="L152" s="47"/>
      <c r="M152" s="47"/>
    </row>
    <row r="153" spans="1:13" ht="19.5" customHeight="1">
      <c r="A153" s="47"/>
      <c r="B153" s="47"/>
      <c r="C153" s="54"/>
      <c r="E153" s="40"/>
      <c r="F153" s="40"/>
      <c r="G153" s="41"/>
      <c r="H153" s="41"/>
      <c r="I153" s="49"/>
      <c r="J153" s="49"/>
      <c r="K153" s="54"/>
      <c r="L153" s="47"/>
      <c r="M153" s="47"/>
    </row>
    <row r="154" spans="1:13" ht="19.5" customHeight="1">
      <c r="A154" s="52"/>
      <c r="B154" s="52"/>
      <c r="C154" s="53"/>
      <c r="D154" s="47"/>
      <c r="F154" s="40"/>
      <c r="G154" s="41"/>
      <c r="H154" s="41"/>
      <c r="J154" s="49"/>
      <c r="K154" s="53"/>
      <c r="L154" s="53"/>
      <c r="M154" s="53"/>
    </row>
    <row r="155" spans="1:13" ht="19.5" customHeight="1">
      <c r="A155" s="52"/>
      <c r="B155" s="52"/>
      <c r="C155" s="53"/>
      <c r="D155" s="47"/>
      <c r="F155" s="40"/>
      <c r="G155" s="41"/>
      <c r="H155" s="41"/>
      <c r="J155" s="49"/>
      <c r="K155" s="53"/>
      <c r="L155" s="53"/>
      <c r="M155" s="53"/>
    </row>
    <row r="156" spans="1:13" ht="19.5" customHeight="1">
      <c r="A156" s="52"/>
      <c r="B156" s="52"/>
      <c r="C156" s="53"/>
      <c r="D156" s="47"/>
      <c r="F156" s="40"/>
      <c r="G156" s="41"/>
      <c r="H156" s="41"/>
      <c r="J156" s="49"/>
      <c r="K156" s="53"/>
      <c r="L156" s="53"/>
      <c r="M156" s="53"/>
    </row>
    <row r="157" spans="1:13" ht="19.5" customHeight="1">
      <c r="A157" s="52"/>
      <c r="B157" s="52"/>
      <c r="C157" s="53"/>
      <c r="D157" s="47"/>
      <c r="F157" s="40"/>
      <c r="G157" s="41"/>
      <c r="H157" s="41"/>
      <c r="J157" s="49"/>
      <c r="K157" s="53"/>
      <c r="L157" s="53"/>
      <c r="M157" s="53"/>
    </row>
    <row r="158" ht="14.25" customHeight="1"/>
    <row r="159" spans="1:13" ht="13.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</row>
    <row r="160" ht="14.25" customHeight="1"/>
  </sheetData>
  <sheetProtection/>
  <mergeCells count="621">
    <mergeCell ref="A38:M38"/>
    <mergeCell ref="A39:B39"/>
    <mergeCell ref="C39:K39"/>
    <mergeCell ref="A40:A41"/>
    <mergeCell ref="B40:B41"/>
    <mergeCell ref="C40:C41"/>
    <mergeCell ref="D40:D41"/>
    <mergeCell ref="E40:E41"/>
    <mergeCell ref="I40:I41"/>
    <mergeCell ref="J40:J41"/>
    <mergeCell ref="K40:K41"/>
    <mergeCell ref="L40:L41"/>
    <mergeCell ref="M40:M41"/>
    <mergeCell ref="A42:A43"/>
    <mergeCell ref="B42:B43"/>
    <mergeCell ref="C42:C43"/>
    <mergeCell ref="D42:D43"/>
    <mergeCell ref="E42:E43"/>
    <mergeCell ref="I42:I43"/>
    <mergeCell ref="J42:J43"/>
    <mergeCell ref="K42:K43"/>
    <mergeCell ref="L42:L43"/>
    <mergeCell ref="M42:M43"/>
    <mergeCell ref="A44:A45"/>
    <mergeCell ref="B44:B45"/>
    <mergeCell ref="C44:C45"/>
    <mergeCell ref="D44:D45"/>
    <mergeCell ref="E44:E45"/>
    <mergeCell ref="I44:I45"/>
    <mergeCell ref="J44:J45"/>
    <mergeCell ref="K44:K45"/>
    <mergeCell ref="L44:L45"/>
    <mergeCell ref="M44:M45"/>
    <mergeCell ref="A46:A47"/>
    <mergeCell ref="B46:B47"/>
    <mergeCell ref="C46:C47"/>
    <mergeCell ref="D46:D47"/>
    <mergeCell ref="E46:E47"/>
    <mergeCell ref="I46:I47"/>
    <mergeCell ref="J46:J47"/>
    <mergeCell ref="K46:K47"/>
    <mergeCell ref="L46:L47"/>
    <mergeCell ref="M46:M47"/>
    <mergeCell ref="A48:A49"/>
    <mergeCell ref="B48:B49"/>
    <mergeCell ref="C48:C49"/>
    <mergeCell ref="D48:D49"/>
    <mergeCell ref="E48:E49"/>
    <mergeCell ref="I48:I49"/>
    <mergeCell ref="J48:J49"/>
    <mergeCell ref="K48:K49"/>
    <mergeCell ref="L48:L49"/>
    <mergeCell ref="M48:M49"/>
    <mergeCell ref="A50:A51"/>
    <mergeCell ref="B50:B51"/>
    <mergeCell ref="C50:C51"/>
    <mergeCell ref="D50:D51"/>
    <mergeCell ref="E50:E51"/>
    <mergeCell ref="I50:I51"/>
    <mergeCell ref="J50:J51"/>
    <mergeCell ref="K50:K51"/>
    <mergeCell ref="L50:L51"/>
    <mergeCell ref="M50:M51"/>
    <mergeCell ref="A52:A53"/>
    <mergeCell ref="B52:B53"/>
    <mergeCell ref="C52:C53"/>
    <mergeCell ref="D52:D53"/>
    <mergeCell ref="E52:E53"/>
    <mergeCell ref="I52:I53"/>
    <mergeCell ref="J52:J53"/>
    <mergeCell ref="K52:K53"/>
    <mergeCell ref="L52:L53"/>
    <mergeCell ref="M52:M53"/>
    <mergeCell ref="A54:A55"/>
    <mergeCell ref="B54:B55"/>
    <mergeCell ref="C54:C55"/>
    <mergeCell ref="D54:D55"/>
    <mergeCell ref="E54:E55"/>
    <mergeCell ref="I54:I55"/>
    <mergeCell ref="J54:J55"/>
    <mergeCell ref="K54:K55"/>
    <mergeCell ref="L54:L55"/>
    <mergeCell ref="M54:M55"/>
    <mergeCell ref="A58:B58"/>
    <mergeCell ref="C58:K58"/>
    <mergeCell ref="A59:A60"/>
    <mergeCell ref="B59:B60"/>
    <mergeCell ref="C59:C60"/>
    <mergeCell ref="D59:D60"/>
    <mergeCell ref="E59:E60"/>
    <mergeCell ref="I59:I60"/>
    <mergeCell ref="J59:J60"/>
    <mergeCell ref="K59:K60"/>
    <mergeCell ref="L59:L60"/>
    <mergeCell ref="M59:M60"/>
    <mergeCell ref="A61:A62"/>
    <mergeCell ref="B61:B62"/>
    <mergeCell ref="C61:C62"/>
    <mergeCell ref="D61:D62"/>
    <mergeCell ref="E61:E62"/>
    <mergeCell ref="I61:I62"/>
    <mergeCell ref="J61:J62"/>
    <mergeCell ref="K61:K62"/>
    <mergeCell ref="L61:L62"/>
    <mergeCell ref="M61:M62"/>
    <mergeCell ref="A63:A64"/>
    <mergeCell ref="B63:B64"/>
    <mergeCell ref="C63:C64"/>
    <mergeCell ref="D63:D64"/>
    <mergeCell ref="E63:E64"/>
    <mergeCell ref="I63:I64"/>
    <mergeCell ref="J63:J64"/>
    <mergeCell ref="K63:K64"/>
    <mergeCell ref="L63:L64"/>
    <mergeCell ref="M63:M64"/>
    <mergeCell ref="A65:A66"/>
    <mergeCell ref="B65:B66"/>
    <mergeCell ref="C65:C66"/>
    <mergeCell ref="D65:D66"/>
    <mergeCell ref="E65:E66"/>
    <mergeCell ref="I65:I66"/>
    <mergeCell ref="J65:J66"/>
    <mergeCell ref="K65:K66"/>
    <mergeCell ref="L65:L66"/>
    <mergeCell ref="M65:M66"/>
    <mergeCell ref="A67:A68"/>
    <mergeCell ref="B67:B68"/>
    <mergeCell ref="C67:C68"/>
    <mergeCell ref="D67:D68"/>
    <mergeCell ref="E67:E68"/>
    <mergeCell ref="I67:I68"/>
    <mergeCell ref="J67:J68"/>
    <mergeCell ref="K67:K68"/>
    <mergeCell ref="L67:L68"/>
    <mergeCell ref="M67:M68"/>
    <mergeCell ref="A69:A70"/>
    <mergeCell ref="B69:B70"/>
    <mergeCell ref="C69:C70"/>
    <mergeCell ref="D69:D70"/>
    <mergeCell ref="E69:E70"/>
    <mergeCell ref="I69:I70"/>
    <mergeCell ref="J69:J70"/>
    <mergeCell ref="K69:K70"/>
    <mergeCell ref="L69:L70"/>
    <mergeCell ref="M69:M70"/>
    <mergeCell ref="A71:A72"/>
    <mergeCell ref="B71:B72"/>
    <mergeCell ref="C71:C72"/>
    <mergeCell ref="D71:D72"/>
    <mergeCell ref="E71:E72"/>
    <mergeCell ref="I71:I72"/>
    <mergeCell ref="J71:J72"/>
    <mergeCell ref="K71:K72"/>
    <mergeCell ref="L71:L72"/>
    <mergeCell ref="M71:M72"/>
    <mergeCell ref="A74:D74"/>
    <mergeCell ref="E74:M74"/>
    <mergeCell ref="A75:M75"/>
    <mergeCell ref="A76:B76"/>
    <mergeCell ref="C76:K76"/>
    <mergeCell ref="A77:A78"/>
    <mergeCell ref="B77:B78"/>
    <mergeCell ref="C77:C78"/>
    <mergeCell ref="D77:D78"/>
    <mergeCell ref="E77:E78"/>
    <mergeCell ref="I77:I78"/>
    <mergeCell ref="J77:J78"/>
    <mergeCell ref="K77:K78"/>
    <mergeCell ref="L77:L78"/>
    <mergeCell ref="M77:M78"/>
    <mergeCell ref="A79:A80"/>
    <mergeCell ref="B79:B80"/>
    <mergeCell ref="C79:C80"/>
    <mergeCell ref="D79:D80"/>
    <mergeCell ref="E79:E80"/>
    <mergeCell ref="I79:I80"/>
    <mergeCell ref="J79:J80"/>
    <mergeCell ref="K79:K80"/>
    <mergeCell ref="L79:L80"/>
    <mergeCell ref="M79:M80"/>
    <mergeCell ref="A81:A82"/>
    <mergeCell ref="B81:B82"/>
    <mergeCell ref="C81:C82"/>
    <mergeCell ref="D81:D82"/>
    <mergeCell ref="E81:E82"/>
    <mergeCell ref="I81:I82"/>
    <mergeCell ref="J81:J82"/>
    <mergeCell ref="K81:K82"/>
    <mergeCell ref="L81:L82"/>
    <mergeCell ref="M81:M82"/>
    <mergeCell ref="A83:A84"/>
    <mergeCell ref="B83:B84"/>
    <mergeCell ref="C83:C84"/>
    <mergeCell ref="D83:D84"/>
    <mergeCell ref="E83:E84"/>
    <mergeCell ref="I83:I84"/>
    <mergeCell ref="J83:J84"/>
    <mergeCell ref="K83:K84"/>
    <mergeCell ref="L83:L84"/>
    <mergeCell ref="M83:M84"/>
    <mergeCell ref="A85:A86"/>
    <mergeCell ref="B85:B86"/>
    <mergeCell ref="C85:C86"/>
    <mergeCell ref="D85:D86"/>
    <mergeCell ref="E85:E86"/>
    <mergeCell ref="I85:I86"/>
    <mergeCell ref="J85:J86"/>
    <mergeCell ref="K85:K86"/>
    <mergeCell ref="L85:L86"/>
    <mergeCell ref="M85:M86"/>
    <mergeCell ref="A87:A88"/>
    <mergeCell ref="B87:B88"/>
    <mergeCell ref="C87:C88"/>
    <mergeCell ref="D87:D88"/>
    <mergeCell ref="E87:E88"/>
    <mergeCell ref="I87:I88"/>
    <mergeCell ref="J87:J88"/>
    <mergeCell ref="K87:K88"/>
    <mergeCell ref="L87:L88"/>
    <mergeCell ref="M87:M88"/>
    <mergeCell ref="A89:A90"/>
    <mergeCell ref="B89:B90"/>
    <mergeCell ref="C89:C90"/>
    <mergeCell ref="D89:D90"/>
    <mergeCell ref="E89:E90"/>
    <mergeCell ref="I89:I90"/>
    <mergeCell ref="J89:J90"/>
    <mergeCell ref="K89:K90"/>
    <mergeCell ref="L89:L90"/>
    <mergeCell ref="M89:M90"/>
    <mergeCell ref="A91:A92"/>
    <mergeCell ref="B91:B92"/>
    <mergeCell ref="C91:C92"/>
    <mergeCell ref="D91:D92"/>
    <mergeCell ref="E91:E92"/>
    <mergeCell ref="I91:I92"/>
    <mergeCell ref="J91:J92"/>
    <mergeCell ref="K91:K92"/>
    <mergeCell ref="L91:L92"/>
    <mergeCell ref="M91:M92"/>
    <mergeCell ref="A94:M94"/>
    <mergeCell ref="A95:B95"/>
    <mergeCell ref="C95:K95"/>
    <mergeCell ref="A96:A97"/>
    <mergeCell ref="B96:B97"/>
    <mergeCell ref="C96:C97"/>
    <mergeCell ref="D96:D97"/>
    <mergeCell ref="E96:E97"/>
    <mergeCell ref="I96:I97"/>
    <mergeCell ref="J96:J97"/>
    <mergeCell ref="K96:K97"/>
    <mergeCell ref="L96:L97"/>
    <mergeCell ref="M96:M97"/>
    <mergeCell ref="A98:A99"/>
    <mergeCell ref="B98:B99"/>
    <mergeCell ref="C98:C99"/>
    <mergeCell ref="D98:D99"/>
    <mergeCell ref="E98:E99"/>
    <mergeCell ref="I98:I99"/>
    <mergeCell ref="J98:J99"/>
    <mergeCell ref="K98:K99"/>
    <mergeCell ref="L98:L99"/>
    <mergeCell ref="M98:M99"/>
    <mergeCell ref="A100:A101"/>
    <mergeCell ref="B100:B101"/>
    <mergeCell ref="C100:C101"/>
    <mergeCell ref="D100:D101"/>
    <mergeCell ref="E100:E101"/>
    <mergeCell ref="I100:I101"/>
    <mergeCell ref="J100:J101"/>
    <mergeCell ref="K100:K101"/>
    <mergeCell ref="L100:L101"/>
    <mergeCell ref="M100:M101"/>
    <mergeCell ref="A102:A103"/>
    <mergeCell ref="B102:B103"/>
    <mergeCell ref="C102:C103"/>
    <mergeCell ref="D102:D103"/>
    <mergeCell ref="E102:E103"/>
    <mergeCell ref="I102:I103"/>
    <mergeCell ref="J102:J103"/>
    <mergeCell ref="K102:K103"/>
    <mergeCell ref="L102:L103"/>
    <mergeCell ref="M102:M103"/>
    <mergeCell ref="A104:A105"/>
    <mergeCell ref="B104:B105"/>
    <mergeCell ref="C104:C105"/>
    <mergeCell ref="D104:D105"/>
    <mergeCell ref="E104:E105"/>
    <mergeCell ref="I104:I105"/>
    <mergeCell ref="J104:J105"/>
    <mergeCell ref="K104:K105"/>
    <mergeCell ref="L104:L105"/>
    <mergeCell ref="M104:M105"/>
    <mergeCell ref="A106:A107"/>
    <mergeCell ref="B106:B107"/>
    <mergeCell ref="C106:C107"/>
    <mergeCell ref="D106:D107"/>
    <mergeCell ref="E106:E107"/>
    <mergeCell ref="I106:I107"/>
    <mergeCell ref="J106:J107"/>
    <mergeCell ref="K106:K107"/>
    <mergeCell ref="L106:L107"/>
    <mergeCell ref="M106:M107"/>
    <mergeCell ref="A108:A109"/>
    <mergeCell ref="B108:B109"/>
    <mergeCell ref="C108:C109"/>
    <mergeCell ref="D108:D109"/>
    <mergeCell ref="E108:E109"/>
    <mergeCell ref="I108:I109"/>
    <mergeCell ref="J108:J109"/>
    <mergeCell ref="K108:K109"/>
    <mergeCell ref="L108:L109"/>
    <mergeCell ref="M108:M109"/>
    <mergeCell ref="A111:D111"/>
    <mergeCell ref="E111:M111"/>
    <mergeCell ref="A112:M112"/>
    <mergeCell ref="A113:B113"/>
    <mergeCell ref="C113:K113"/>
    <mergeCell ref="A114:A115"/>
    <mergeCell ref="B114:B115"/>
    <mergeCell ref="C114:C115"/>
    <mergeCell ref="D114:D115"/>
    <mergeCell ref="E114:E115"/>
    <mergeCell ref="I114:I115"/>
    <mergeCell ref="J114:J115"/>
    <mergeCell ref="K114:K115"/>
    <mergeCell ref="L114:L115"/>
    <mergeCell ref="M114:M115"/>
    <mergeCell ref="A116:A117"/>
    <mergeCell ref="B116:B117"/>
    <mergeCell ref="C116:C117"/>
    <mergeCell ref="D116:D117"/>
    <mergeCell ref="E116:E117"/>
    <mergeCell ref="I116:I117"/>
    <mergeCell ref="J116:J117"/>
    <mergeCell ref="K116:K117"/>
    <mergeCell ref="L116:L117"/>
    <mergeCell ref="M116:M117"/>
    <mergeCell ref="A118:A119"/>
    <mergeCell ref="B118:B119"/>
    <mergeCell ref="C118:C119"/>
    <mergeCell ref="D118:D119"/>
    <mergeCell ref="E118:E119"/>
    <mergeCell ref="I118:I119"/>
    <mergeCell ref="J118:J119"/>
    <mergeCell ref="K118:K119"/>
    <mergeCell ref="L118:L119"/>
    <mergeCell ref="M118:M119"/>
    <mergeCell ref="A120:A121"/>
    <mergeCell ref="B120:B121"/>
    <mergeCell ref="C120:C121"/>
    <mergeCell ref="D120:D121"/>
    <mergeCell ref="E120:E121"/>
    <mergeCell ref="I120:I121"/>
    <mergeCell ref="J120:J121"/>
    <mergeCell ref="K120:K121"/>
    <mergeCell ref="L120:L121"/>
    <mergeCell ref="M120:M121"/>
    <mergeCell ref="A122:A123"/>
    <mergeCell ref="B122:B123"/>
    <mergeCell ref="C122:C123"/>
    <mergeCell ref="D122:D123"/>
    <mergeCell ref="E122:E123"/>
    <mergeCell ref="I122:I123"/>
    <mergeCell ref="J122:J123"/>
    <mergeCell ref="K122:K123"/>
    <mergeCell ref="L122:L123"/>
    <mergeCell ref="M122:M123"/>
    <mergeCell ref="A124:A125"/>
    <mergeCell ref="B124:B125"/>
    <mergeCell ref="C124:C125"/>
    <mergeCell ref="D124:D125"/>
    <mergeCell ref="E124:E125"/>
    <mergeCell ref="I124:I125"/>
    <mergeCell ref="J124:J125"/>
    <mergeCell ref="K124:K125"/>
    <mergeCell ref="L124:L125"/>
    <mergeCell ref="M124:M125"/>
    <mergeCell ref="A126:A127"/>
    <mergeCell ref="B126:B127"/>
    <mergeCell ref="C126:C127"/>
    <mergeCell ref="D126:D127"/>
    <mergeCell ref="E126:E127"/>
    <mergeCell ref="I126:I127"/>
    <mergeCell ref="J126:J127"/>
    <mergeCell ref="K126:K127"/>
    <mergeCell ref="L126:L127"/>
    <mergeCell ref="M126:M127"/>
    <mergeCell ref="A128:A129"/>
    <mergeCell ref="B128:B129"/>
    <mergeCell ref="C128:C129"/>
    <mergeCell ref="D128:D129"/>
    <mergeCell ref="E128:E129"/>
    <mergeCell ref="I128:I129"/>
    <mergeCell ref="J128:J129"/>
    <mergeCell ref="K128:K129"/>
    <mergeCell ref="L128:L129"/>
    <mergeCell ref="M128:M129"/>
    <mergeCell ref="A131:M131"/>
    <mergeCell ref="A132:B132"/>
    <mergeCell ref="C132:K132"/>
    <mergeCell ref="A133:A134"/>
    <mergeCell ref="B133:B134"/>
    <mergeCell ref="C133:C134"/>
    <mergeCell ref="D133:D134"/>
    <mergeCell ref="E133:E134"/>
    <mergeCell ref="I133:I134"/>
    <mergeCell ref="J133:J134"/>
    <mergeCell ref="K133:K134"/>
    <mergeCell ref="L133:L134"/>
    <mergeCell ref="M133:M134"/>
    <mergeCell ref="A135:A136"/>
    <mergeCell ref="B135:B136"/>
    <mergeCell ref="C135:C136"/>
    <mergeCell ref="D135:D136"/>
    <mergeCell ref="E135:E136"/>
    <mergeCell ref="I135:I136"/>
    <mergeCell ref="J135:J136"/>
    <mergeCell ref="K135:K136"/>
    <mergeCell ref="L135:L136"/>
    <mergeCell ref="M135:M136"/>
    <mergeCell ref="A137:A138"/>
    <mergeCell ref="B137:B138"/>
    <mergeCell ref="C137:C138"/>
    <mergeCell ref="D137:D138"/>
    <mergeCell ref="E137:E138"/>
    <mergeCell ref="I137:I138"/>
    <mergeCell ref="J137:J138"/>
    <mergeCell ref="K137:K138"/>
    <mergeCell ref="L137:L138"/>
    <mergeCell ref="M137:M138"/>
    <mergeCell ref="A139:A140"/>
    <mergeCell ref="B139:B140"/>
    <mergeCell ref="C139:C140"/>
    <mergeCell ref="D139:D140"/>
    <mergeCell ref="E139:E140"/>
    <mergeCell ref="I139:I140"/>
    <mergeCell ref="J139:J140"/>
    <mergeCell ref="K139:K140"/>
    <mergeCell ref="L139:L140"/>
    <mergeCell ref="M139:M140"/>
    <mergeCell ref="A141:A142"/>
    <mergeCell ref="B141:B142"/>
    <mergeCell ref="C141:C142"/>
    <mergeCell ref="D141:D142"/>
    <mergeCell ref="E141:E142"/>
    <mergeCell ref="I141:I142"/>
    <mergeCell ref="J141:J142"/>
    <mergeCell ref="K141:K142"/>
    <mergeCell ref="L141:L142"/>
    <mergeCell ref="M141:M142"/>
    <mergeCell ref="A143:A144"/>
    <mergeCell ref="B143:B144"/>
    <mergeCell ref="C143:C144"/>
    <mergeCell ref="D143:D144"/>
    <mergeCell ref="E143:E144"/>
    <mergeCell ref="I143:I144"/>
    <mergeCell ref="J143:J144"/>
    <mergeCell ref="K143:K144"/>
    <mergeCell ref="L143:L144"/>
    <mergeCell ref="M143:M144"/>
    <mergeCell ref="A145:A146"/>
    <mergeCell ref="B145:B146"/>
    <mergeCell ref="C145:C146"/>
    <mergeCell ref="D145:D146"/>
    <mergeCell ref="E145:E146"/>
    <mergeCell ref="I145:I146"/>
    <mergeCell ref="J145:J146"/>
    <mergeCell ref="K145:K146"/>
    <mergeCell ref="L145:L146"/>
    <mergeCell ref="M145:M146"/>
    <mergeCell ref="A148:D148"/>
    <mergeCell ref="E148:M148"/>
    <mergeCell ref="A1:M1"/>
    <mergeCell ref="A2:B2"/>
    <mergeCell ref="C2:K2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  <mergeCell ref="A5:A6"/>
    <mergeCell ref="B5:B6"/>
    <mergeCell ref="C5:C6"/>
    <mergeCell ref="D5:D6"/>
    <mergeCell ref="E5:E6"/>
    <mergeCell ref="I5:I6"/>
    <mergeCell ref="J5:J6"/>
    <mergeCell ref="K5:K6"/>
    <mergeCell ref="L5:L6"/>
    <mergeCell ref="M5:M6"/>
    <mergeCell ref="A7:A8"/>
    <mergeCell ref="B7:B8"/>
    <mergeCell ref="C7:C8"/>
    <mergeCell ref="D7:D8"/>
    <mergeCell ref="E7:E8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I9:I10"/>
    <mergeCell ref="J9:J10"/>
    <mergeCell ref="K9:K10"/>
    <mergeCell ref="L9:L10"/>
    <mergeCell ref="M9:M10"/>
    <mergeCell ref="A11:A12"/>
    <mergeCell ref="B11:B12"/>
    <mergeCell ref="C11:C12"/>
    <mergeCell ref="D11:D12"/>
    <mergeCell ref="E11:E12"/>
    <mergeCell ref="I11:I12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I13:I14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I15:I16"/>
    <mergeCell ref="J15:J16"/>
    <mergeCell ref="K15:K16"/>
    <mergeCell ref="L15:L16"/>
    <mergeCell ref="M15:M16"/>
    <mergeCell ref="A18:M18"/>
    <mergeCell ref="A19:B19"/>
    <mergeCell ref="C19:K19"/>
    <mergeCell ref="A20:A21"/>
    <mergeCell ref="B20:B21"/>
    <mergeCell ref="C20:C21"/>
    <mergeCell ref="D20:D21"/>
    <mergeCell ref="E20:E21"/>
    <mergeCell ref="I20:I21"/>
    <mergeCell ref="J20:J21"/>
    <mergeCell ref="K20:K21"/>
    <mergeCell ref="L20:L21"/>
    <mergeCell ref="M20:M21"/>
    <mergeCell ref="A22:A23"/>
    <mergeCell ref="B22:B23"/>
    <mergeCell ref="C22:C23"/>
    <mergeCell ref="D22:D23"/>
    <mergeCell ref="E22:E23"/>
    <mergeCell ref="I22:I23"/>
    <mergeCell ref="J22:J23"/>
    <mergeCell ref="K22:K23"/>
    <mergeCell ref="L22:L23"/>
    <mergeCell ref="M22:M23"/>
    <mergeCell ref="A24:A25"/>
    <mergeCell ref="B24:B25"/>
    <mergeCell ref="C24:C25"/>
    <mergeCell ref="D24:D25"/>
    <mergeCell ref="E24:E25"/>
    <mergeCell ref="I24:I25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I26:I27"/>
    <mergeCell ref="J26:J27"/>
    <mergeCell ref="K26:K27"/>
    <mergeCell ref="L26:L27"/>
    <mergeCell ref="M26:M27"/>
    <mergeCell ref="A28:A29"/>
    <mergeCell ref="B28:B29"/>
    <mergeCell ref="C28:C29"/>
    <mergeCell ref="D28:D29"/>
    <mergeCell ref="E28:E29"/>
    <mergeCell ref="I28:I29"/>
    <mergeCell ref="J28:J29"/>
    <mergeCell ref="K28:K29"/>
    <mergeCell ref="L28:L29"/>
    <mergeCell ref="M28:M29"/>
    <mergeCell ref="A30:A31"/>
    <mergeCell ref="B30:B31"/>
    <mergeCell ref="C30:C31"/>
    <mergeCell ref="D30:D31"/>
    <mergeCell ref="E30:E31"/>
    <mergeCell ref="I30:I31"/>
    <mergeCell ref="J30:J31"/>
    <mergeCell ref="K30:K31"/>
    <mergeCell ref="L30:L31"/>
    <mergeCell ref="M30:M31"/>
    <mergeCell ref="A32:A33"/>
    <mergeCell ref="B32:B33"/>
    <mergeCell ref="C32:C33"/>
    <mergeCell ref="D32:D33"/>
    <mergeCell ref="E32:E33"/>
    <mergeCell ref="I32:I33"/>
    <mergeCell ref="J32:J33"/>
    <mergeCell ref="K32:K33"/>
    <mergeCell ref="L32:L33"/>
    <mergeCell ref="M32:M33"/>
    <mergeCell ref="A35:D35"/>
    <mergeCell ref="E35:M3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  <headerFooter>
    <oddHeader>&amp;C&amp;"ＭＳ Ｐゴシック,太字"&amp;16平成23年度　ﾁﾋﾞﾘﾝﾋﾟｯｸ　8人制大会　甲府予選リーグ</oddHeader>
  </headerFooter>
  <rowBreaks count="3" manualBreakCount="3">
    <brk id="37" max="255" man="1"/>
    <brk id="74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BN65"/>
  <sheetViews>
    <sheetView zoomScale="75" zoomScaleNormal="75" workbookViewId="0" topLeftCell="A35">
      <selection activeCell="BF48" sqref="BF48"/>
    </sheetView>
  </sheetViews>
  <sheetFormatPr defaultColWidth="9.00390625" defaultRowHeight="13.5"/>
  <cols>
    <col min="1" max="1" width="1.625" style="0" customWidth="1"/>
    <col min="2" max="62" width="2.625" style="0" customWidth="1"/>
    <col min="63" max="63" width="2.375" style="0" customWidth="1"/>
    <col min="64" max="65" width="2.625" style="0" customWidth="1"/>
    <col min="66" max="66" width="5.25390625" style="0" customWidth="1"/>
    <col min="67" max="90" width="2.625" style="0" customWidth="1"/>
  </cols>
  <sheetData>
    <row r="3" spans="2:49" ht="17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</row>
    <row r="4" spans="2:49" ht="17.25">
      <c r="B4" s="192" t="s">
        <v>69</v>
      </c>
      <c r="C4" s="193"/>
      <c r="D4" s="193"/>
      <c r="E4" s="193"/>
      <c r="F4" s="193"/>
      <c r="G4" s="193"/>
      <c r="H4" s="193"/>
      <c r="I4" s="193"/>
      <c r="J4" s="190" t="str">
        <f>C5</f>
        <v>甲府相川</v>
      </c>
      <c r="K4" s="191"/>
      <c r="L4" s="194"/>
      <c r="M4" s="191" t="s">
        <v>33</v>
      </c>
      <c r="N4" s="191"/>
      <c r="O4" s="191"/>
      <c r="P4" s="190" t="str">
        <f>C9</f>
        <v>FCジョカーレ</v>
      </c>
      <c r="Q4" s="191"/>
      <c r="R4" s="191"/>
      <c r="S4" s="190" t="s">
        <v>83</v>
      </c>
      <c r="T4" s="191"/>
      <c r="U4" s="191"/>
      <c r="V4" s="190" t="s">
        <v>84</v>
      </c>
      <c r="W4" s="191"/>
      <c r="X4" s="191"/>
      <c r="Y4" s="190"/>
      <c r="Z4" s="191"/>
      <c r="AA4" s="191"/>
      <c r="AB4" s="188" t="s">
        <v>1</v>
      </c>
      <c r="AC4" s="189"/>
      <c r="AD4" s="189"/>
      <c r="AE4" s="188" t="s">
        <v>2</v>
      </c>
      <c r="AF4" s="189"/>
      <c r="AG4" s="189"/>
      <c r="AH4" s="188" t="s">
        <v>3</v>
      </c>
      <c r="AI4" s="189"/>
      <c r="AJ4" s="189"/>
      <c r="AK4" s="188" t="s">
        <v>4</v>
      </c>
      <c r="AL4" s="189"/>
      <c r="AM4" s="189"/>
      <c r="AN4" s="182" t="s">
        <v>5</v>
      </c>
      <c r="AO4" s="183"/>
      <c r="AP4" s="184"/>
      <c r="AQ4" s="5"/>
      <c r="AR4" s="2"/>
      <c r="AS4" s="2" t="s">
        <v>6</v>
      </c>
      <c r="AT4" s="2"/>
      <c r="AU4" s="2" t="s">
        <v>7</v>
      </c>
      <c r="AV4" s="2"/>
      <c r="AW4" s="2" t="s">
        <v>8</v>
      </c>
    </row>
    <row r="5" spans="2:66" ht="14.25">
      <c r="B5" s="6"/>
      <c r="C5" s="178" t="s">
        <v>117</v>
      </c>
      <c r="D5" s="178"/>
      <c r="E5" s="178"/>
      <c r="F5" s="178"/>
      <c r="G5" s="178"/>
      <c r="H5" s="178"/>
      <c r="I5" s="7"/>
      <c r="J5" s="182"/>
      <c r="K5" s="174"/>
      <c r="L5" s="186"/>
      <c r="M5" s="170"/>
      <c r="N5" s="166">
        <f>IF(M5="","",IF(M5-O5&gt;0,"○",IF(M5-O5=0,"△","●")))</f>
      </c>
      <c r="O5" s="168"/>
      <c r="P5" s="170"/>
      <c r="Q5" s="166">
        <f>IF(P5="","",IF(P5-R5&gt;0,"○",IF(P5-R5=0,"△","●")))</f>
      </c>
      <c r="R5" s="168"/>
      <c r="S5" s="170"/>
      <c r="T5" s="166">
        <f>IF(S5="","",IF(S5-U5&gt;0,"○",IF(S5-U5=0,"△","●")))</f>
      </c>
      <c r="U5" s="168"/>
      <c r="V5" s="170"/>
      <c r="W5" s="166">
        <f>IF(V5="","",IF(V5-X5&gt;0,"○",IF(V5-X5=0,"△","●")))</f>
      </c>
      <c r="X5" s="168"/>
      <c r="Y5" s="170"/>
      <c r="Z5" s="166">
        <f>IF(Y5="","",IF(Y5-AA5&gt;0,"○",IF(Y5-AA5=0,"△","●")))</f>
      </c>
      <c r="AA5" s="168"/>
      <c r="AB5" s="10"/>
      <c r="AC5" s="174"/>
      <c r="AD5" s="9"/>
      <c r="AE5" s="4"/>
      <c r="AF5" s="164"/>
      <c r="AG5" s="9"/>
      <c r="AH5" s="4"/>
      <c r="AI5" s="164"/>
      <c r="AJ5" s="9"/>
      <c r="AK5" s="158"/>
      <c r="AL5" s="159"/>
      <c r="AM5" s="8"/>
      <c r="AN5" s="11"/>
      <c r="AO5" s="154"/>
      <c r="AP5" s="155"/>
      <c r="AQ5" s="12"/>
      <c r="AR5" s="2"/>
      <c r="AS5" s="13">
        <f>COUNTIF(BB5:BL5,"○")</f>
        <v>0</v>
      </c>
      <c r="AT5" s="14"/>
      <c r="AU5" s="15">
        <f>COUNTIF(BB5:BL5,"△")</f>
        <v>0</v>
      </c>
      <c r="AV5" s="14"/>
      <c r="AW5" s="16">
        <f>COUNTIF(BB5:BL5,"●")</f>
        <v>0</v>
      </c>
      <c r="AX5" s="17"/>
      <c r="BB5" s="18">
        <f>IF(M5="","",IF(M5-O5&gt;0,"○",IF(M5-O5=0,"△","●")))</f>
      </c>
      <c r="BD5" s="18">
        <f>IF(P5="","",IF(P5-R5&gt;0,"○",IF(P5-R5=0,"△","●")))</f>
      </c>
      <c r="BE5" s="18"/>
      <c r="BF5" s="18">
        <f>IF(S5="","",IF(S5-U5&gt;0,"○",IF(S5-U5=0,"△","●")))</f>
      </c>
      <c r="BH5" s="18">
        <f>IF(V5="","",IF(V5-X5&gt;0,"○",IF(V5-X5=0,"△","●")))</f>
      </c>
      <c r="BJ5" s="18">
        <f>IF(Y5="","",IF(Y5-AA5&gt;0,"○",IF(Y5-AA5=0,"△","●")))</f>
      </c>
      <c r="BN5" s="1">
        <f>AC5*100+AK5</f>
        <v>0</v>
      </c>
    </row>
    <row r="6" spans="2:66" ht="14.25">
      <c r="B6" s="20"/>
      <c r="C6" s="179"/>
      <c r="D6" s="179"/>
      <c r="E6" s="179"/>
      <c r="F6" s="179"/>
      <c r="G6" s="179"/>
      <c r="H6" s="179"/>
      <c r="I6" s="21"/>
      <c r="J6" s="185"/>
      <c r="K6" s="175"/>
      <c r="L6" s="187"/>
      <c r="M6" s="171"/>
      <c r="N6" s="167"/>
      <c r="O6" s="169"/>
      <c r="P6" s="171"/>
      <c r="Q6" s="167"/>
      <c r="R6" s="169"/>
      <c r="S6" s="171"/>
      <c r="T6" s="167"/>
      <c r="U6" s="169"/>
      <c r="V6" s="171"/>
      <c r="W6" s="167"/>
      <c r="X6" s="169"/>
      <c r="Y6" s="171"/>
      <c r="Z6" s="167"/>
      <c r="AA6" s="169"/>
      <c r="AB6" s="25"/>
      <c r="AC6" s="175"/>
      <c r="AD6" s="24"/>
      <c r="AE6" s="22"/>
      <c r="AF6" s="165"/>
      <c r="AG6" s="24"/>
      <c r="AH6" s="22"/>
      <c r="AI6" s="165"/>
      <c r="AJ6" s="24"/>
      <c r="AK6" s="160"/>
      <c r="AL6" s="161"/>
      <c r="AM6" s="23"/>
      <c r="AN6" s="26"/>
      <c r="AO6" s="156"/>
      <c r="AP6" s="157"/>
      <c r="AQ6" s="12"/>
      <c r="AR6" s="2"/>
      <c r="AS6" s="2"/>
      <c r="AT6" s="2"/>
      <c r="AU6" s="2"/>
      <c r="AV6" s="2"/>
      <c r="AW6" s="2"/>
      <c r="BN6" s="1"/>
    </row>
    <row r="7" spans="2:66" ht="14.25">
      <c r="B7" s="6"/>
      <c r="C7" s="180" t="s">
        <v>19</v>
      </c>
      <c r="D7" s="180"/>
      <c r="E7" s="180"/>
      <c r="F7" s="180"/>
      <c r="G7" s="180"/>
      <c r="H7" s="180"/>
      <c r="I7" s="7"/>
      <c r="J7" s="176"/>
      <c r="K7" s="166">
        <f>IF(J7="","",IF(J7-L7&gt;0,"○",IF(J7-L7=0,"△","●")))</f>
      </c>
      <c r="L7" s="172"/>
      <c r="M7" s="176"/>
      <c r="N7" s="166"/>
      <c r="O7" s="172"/>
      <c r="P7" s="170"/>
      <c r="Q7" s="166">
        <f>IF(P7="","",IF(P7-R7&gt;0,"○",IF(P7-R7=0,"△","●")))</f>
      </c>
      <c r="R7" s="168"/>
      <c r="S7" s="170"/>
      <c r="T7" s="166">
        <f>IF(S7="","",IF(S7-U7&gt;0,"○",IF(S7-U7=0,"△","●")))</f>
      </c>
      <c r="U7" s="168"/>
      <c r="V7" s="170"/>
      <c r="W7" s="166">
        <f>IF(V7="","",IF(V7-X7&gt;0,"○",IF(V7-X7=0,"△","●")))</f>
      </c>
      <c r="X7" s="168"/>
      <c r="Y7" s="170"/>
      <c r="Z7" s="166">
        <f>IF(Y7="","",IF(Y7-AA7&gt;0,"○",IF(Y7-AA7=0,"△","●")))</f>
      </c>
      <c r="AA7" s="168"/>
      <c r="AB7" s="10"/>
      <c r="AC7" s="174"/>
      <c r="AD7" s="9"/>
      <c r="AE7" s="4"/>
      <c r="AF7" s="164"/>
      <c r="AG7" s="9"/>
      <c r="AH7" s="4"/>
      <c r="AI7" s="164"/>
      <c r="AJ7" s="9"/>
      <c r="AK7" s="158"/>
      <c r="AL7" s="159"/>
      <c r="AM7" s="8"/>
      <c r="AN7" s="11"/>
      <c r="AO7" s="154"/>
      <c r="AP7" s="155"/>
      <c r="AQ7" s="27"/>
      <c r="AR7" s="2"/>
      <c r="AS7" s="13">
        <f>COUNTIF(BB7:BL7,"○")</f>
        <v>0</v>
      </c>
      <c r="AT7" s="14"/>
      <c r="AU7" s="15">
        <f>COUNTIF(BB7:BL7,"△")</f>
        <v>0</v>
      </c>
      <c r="AV7" s="14"/>
      <c r="AW7" s="16">
        <f>COUNTIF(BB7:BL7,"●")</f>
        <v>0</v>
      </c>
      <c r="BB7" s="18">
        <f>IF(J7="","",IF(J7-L7&gt;0,"○",IF(J7-L7=0,"△","●")))</f>
      </c>
      <c r="BD7" s="18">
        <f>IF(P7="","",IF(P7-R7&gt;0,"○",IF(P7-R7=0,"△","●")))</f>
      </c>
      <c r="BE7" s="18">
        <f>IF(O7="","",IF(O7-R7&gt;0,"○",IF(O7-R7=0,"△","●")))</f>
      </c>
      <c r="BF7" s="18">
        <f>IF(S7="","",IF(S7-U7&gt;0,"○",IF(S7-U7=0,"△","●")))</f>
      </c>
      <c r="BH7" s="18">
        <f>IF(V7="","",IF(V7-X7&gt;0,"○",IF(V7-X7=0,"△","●")))</f>
      </c>
      <c r="BJ7" s="18">
        <f>IF(Y7="","",IF(Y7-AA7&gt;0,"○",IF(Y7-AA7=0,"△","●")))</f>
      </c>
      <c r="BM7" s="18"/>
      <c r="BN7" s="1">
        <f>AC7*100+AK7</f>
        <v>0</v>
      </c>
    </row>
    <row r="8" spans="2:66" ht="14.25">
      <c r="B8" s="20"/>
      <c r="C8" s="181"/>
      <c r="D8" s="181"/>
      <c r="E8" s="181"/>
      <c r="F8" s="181"/>
      <c r="G8" s="181"/>
      <c r="H8" s="181"/>
      <c r="I8" s="21"/>
      <c r="J8" s="177"/>
      <c r="K8" s="167"/>
      <c r="L8" s="173"/>
      <c r="M8" s="177"/>
      <c r="N8" s="167"/>
      <c r="O8" s="173"/>
      <c r="P8" s="171"/>
      <c r="Q8" s="167"/>
      <c r="R8" s="169"/>
      <c r="S8" s="171"/>
      <c r="T8" s="167"/>
      <c r="U8" s="169"/>
      <c r="V8" s="171"/>
      <c r="W8" s="167"/>
      <c r="X8" s="169"/>
      <c r="Y8" s="171"/>
      <c r="Z8" s="167"/>
      <c r="AA8" s="169"/>
      <c r="AB8" s="25"/>
      <c r="AC8" s="175"/>
      <c r="AD8" s="24"/>
      <c r="AE8" s="22"/>
      <c r="AF8" s="165"/>
      <c r="AG8" s="24"/>
      <c r="AH8" s="22"/>
      <c r="AI8" s="165"/>
      <c r="AJ8" s="24"/>
      <c r="AK8" s="160"/>
      <c r="AL8" s="161"/>
      <c r="AM8" s="23"/>
      <c r="AN8" s="26"/>
      <c r="AO8" s="156"/>
      <c r="AP8" s="157"/>
      <c r="AQ8" s="12"/>
      <c r="AR8" s="2"/>
      <c r="AS8" s="2"/>
      <c r="AT8" s="2"/>
      <c r="AU8" s="15"/>
      <c r="AV8" s="2"/>
      <c r="AW8" s="2"/>
      <c r="BN8" s="1"/>
    </row>
    <row r="9" spans="2:66" ht="14.25">
      <c r="B9" s="6"/>
      <c r="C9" s="178" t="s">
        <v>118</v>
      </c>
      <c r="D9" s="178"/>
      <c r="E9" s="178"/>
      <c r="F9" s="178"/>
      <c r="G9" s="178"/>
      <c r="H9" s="178"/>
      <c r="I9" s="7"/>
      <c r="J9" s="176"/>
      <c r="K9" s="166">
        <f>IF(J9="","",IF(J9-L9&gt;0,"○",IF(J9-L9=0,"△","●")))</f>
      </c>
      <c r="L9" s="172"/>
      <c r="M9" s="176"/>
      <c r="N9" s="166">
        <f>IF(M9="","",IF(M9-O9&gt;0,"○",IF(M9-O9=0,"△","●")))</f>
      </c>
      <c r="O9" s="172"/>
      <c r="P9" s="176"/>
      <c r="Q9" s="166"/>
      <c r="R9" s="172"/>
      <c r="S9" s="170"/>
      <c r="T9" s="166">
        <f>IF(S9="","",IF(S9-U9&gt;0,"○",IF(S9-U9=0,"△","●")))</f>
      </c>
      <c r="U9" s="168"/>
      <c r="V9" s="170"/>
      <c r="W9" s="166">
        <f>IF(V9="","",IF(V9-X9&gt;0,"○",IF(V9-X9=0,"△","●")))</f>
      </c>
      <c r="X9" s="168"/>
      <c r="Y9" s="170"/>
      <c r="Z9" s="166">
        <f>IF(Y9="","",IF(Y9-AA9&gt;0,"○",IF(Y9-AA9=0,"△","●")))</f>
      </c>
      <c r="AA9" s="168"/>
      <c r="AB9" s="10"/>
      <c r="AC9" s="174"/>
      <c r="AD9" s="9"/>
      <c r="AE9" s="4"/>
      <c r="AF9" s="164"/>
      <c r="AG9" s="9"/>
      <c r="AH9" s="4"/>
      <c r="AI9" s="164"/>
      <c r="AJ9" s="9"/>
      <c r="AK9" s="158"/>
      <c r="AL9" s="159"/>
      <c r="AM9" s="8"/>
      <c r="AN9" s="162"/>
      <c r="AO9" s="154"/>
      <c r="AP9" s="155"/>
      <c r="AQ9" s="12"/>
      <c r="AR9" s="2"/>
      <c r="AS9" s="13">
        <f>COUNTIF(BB9:BL9,"○")</f>
        <v>0</v>
      </c>
      <c r="AT9" s="14"/>
      <c r="AU9" s="15">
        <f>COUNTIF(BB9:BL9,"△")</f>
        <v>0</v>
      </c>
      <c r="AV9" s="14"/>
      <c r="AW9" s="16">
        <f>COUNTIF(BB9:BL9,"●")</f>
        <v>0</v>
      </c>
      <c r="BB9" s="18">
        <f>IF(J9="","",IF(J9-L9&gt;0,"○",IF(J9-L9=0,"△","●")))</f>
      </c>
      <c r="BD9" s="18">
        <f>IF(M9="","",IF(M9-O9&gt;0,"○",IF(M9-O9=0,"△","●")))</f>
      </c>
      <c r="BF9" s="18">
        <f>IF(S9="","",IF(S9-U9&gt;0,"○",IF(S9-U9=0,"△","●")))</f>
      </c>
      <c r="BH9" s="18">
        <f>IF(V9="","",IF(V9-X9&gt;0,"○",IF(V9-X9=0,"△","●")))</f>
      </c>
      <c r="BJ9" s="18">
        <f>IF(Y9="","",IF(Y9-AA9&gt;0,"○",IF(Y9-AA9=0,"△","●")))</f>
      </c>
      <c r="BM9" s="18"/>
      <c r="BN9" s="1">
        <f>AC9*100+AK9</f>
        <v>0</v>
      </c>
    </row>
    <row r="10" spans="2:66" ht="14.25">
      <c r="B10" s="20"/>
      <c r="C10" s="179"/>
      <c r="D10" s="179"/>
      <c r="E10" s="179"/>
      <c r="F10" s="179"/>
      <c r="G10" s="179"/>
      <c r="H10" s="179"/>
      <c r="I10" s="21"/>
      <c r="J10" s="177"/>
      <c r="K10" s="167"/>
      <c r="L10" s="173"/>
      <c r="M10" s="177"/>
      <c r="N10" s="167"/>
      <c r="O10" s="173"/>
      <c r="P10" s="177"/>
      <c r="Q10" s="167"/>
      <c r="R10" s="173"/>
      <c r="S10" s="171"/>
      <c r="T10" s="167"/>
      <c r="U10" s="169"/>
      <c r="V10" s="171"/>
      <c r="W10" s="167"/>
      <c r="X10" s="169"/>
      <c r="Y10" s="171"/>
      <c r="Z10" s="167"/>
      <c r="AA10" s="169"/>
      <c r="AB10" s="25"/>
      <c r="AC10" s="175"/>
      <c r="AD10" s="24"/>
      <c r="AE10" s="22"/>
      <c r="AF10" s="165"/>
      <c r="AG10" s="24"/>
      <c r="AH10" s="22"/>
      <c r="AI10" s="165"/>
      <c r="AJ10" s="24"/>
      <c r="AK10" s="160"/>
      <c r="AL10" s="161"/>
      <c r="AM10" s="23"/>
      <c r="AN10" s="163"/>
      <c r="AO10" s="156"/>
      <c r="AP10" s="157"/>
      <c r="AQ10" s="12"/>
      <c r="AR10" s="2"/>
      <c r="AS10" s="2"/>
      <c r="AT10" s="2"/>
      <c r="AU10" s="15"/>
      <c r="AV10" s="2"/>
      <c r="AW10" s="2"/>
      <c r="BN10" s="19"/>
    </row>
    <row r="11" spans="2:66" ht="14.25">
      <c r="B11" s="6"/>
      <c r="C11" s="178" t="s">
        <v>83</v>
      </c>
      <c r="D11" s="178"/>
      <c r="E11" s="178"/>
      <c r="F11" s="178"/>
      <c r="G11" s="178"/>
      <c r="H11" s="178"/>
      <c r="I11" s="7"/>
      <c r="J11" s="176"/>
      <c r="K11" s="166">
        <f>IF(J11="","",IF(J11-L11&gt;0,"○",IF(J11-L11=0,"△","●")))</f>
      </c>
      <c r="L11" s="172"/>
      <c r="M11" s="176"/>
      <c r="N11" s="166">
        <f>IF(M11="","",IF(M11-O11&gt;0,"○",IF(M11-O11=0,"△","●")))</f>
      </c>
      <c r="O11" s="172"/>
      <c r="P11" s="176"/>
      <c r="Q11" s="166">
        <f>IF(P11="","",IF(P11-R11&gt;0,"○",IF(P11-R11=0,"△","●")))</f>
      </c>
      <c r="R11" s="172"/>
      <c r="S11" s="176"/>
      <c r="T11" s="166"/>
      <c r="U11" s="172"/>
      <c r="V11" s="170"/>
      <c r="W11" s="166">
        <f>IF(V11="","",IF(V11-X11&gt;0,"○",IF(V11-X11=0,"△","●")))</f>
      </c>
      <c r="X11" s="168"/>
      <c r="Y11" s="170"/>
      <c r="Z11" s="166">
        <f>IF(Y11="","",IF(Y11-AA11&gt;0,"○",IF(Y11-AA11=0,"△","●")))</f>
      </c>
      <c r="AA11" s="168"/>
      <c r="AB11" s="10"/>
      <c r="AC11" s="174"/>
      <c r="AD11" s="9"/>
      <c r="AE11" s="4"/>
      <c r="AF11" s="164"/>
      <c r="AG11" s="9"/>
      <c r="AH11" s="4"/>
      <c r="AI11" s="164"/>
      <c r="AJ11" s="9"/>
      <c r="AK11" s="158"/>
      <c r="AL11" s="159"/>
      <c r="AM11" s="8"/>
      <c r="AN11" s="162"/>
      <c r="AO11" s="154"/>
      <c r="AP11" s="155"/>
      <c r="AQ11" s="12"/>
      <c r="AR11" s="2"/>
      <c r="AS11" s="13">
        <f>COUNTIF(BB11:BL11,"○")</f>
        <v>0</v>
      </c>
      <c r="AT11" s="14"/>
      <c r="AU11" s="15">
        <f>COUNTIF(BB11:BL11,"△")</f>
        <v>0</v>
      </c>
      <c r="AV11" s="14"/>
      <c r="AW11" s="16">
        <f>COUNTIF(BB11:BL11,"●")</f>
        <v>0</v>
      </c>
      <c r="BB11" s="18">
        <f>IF(J11="","",IF(J11-L11&gt;0,"○",IF(J11-L11=0,"△","●")))</f>
      </c>
      <c r="BD11" s="18">
        <f>IF(M11="","",IF(M11-O11&gt;0,"○",IF(M11-O11=0,"△","●")))</f>
      </c>
      <c r="BF11" s="18">
        <f>IF(P11="","",IF(P11-R11&gt;0,"○",IF(P11-R11=0,"△","●")))</f>
      </c>
      <c r="BH11" s="18">
        <f>IF(V11="","",IF(V11-X11&gt;0,"○",IF(V11-X11=0,"△","●")))</f>
      </c>
      <c r="BJ11" s="18">
        <f>IF(Y11="","",IF(Y11-AA11&gt;0,"○",IF(Y11-AA11=0,"△","●")))</f>
      </c>
      <c r="BM11" s="18"/>
      <c r="BN11" s="1">
        <f>AC11*100+AK11</f>
        <v>0</v>
      </c>
    </row>
    <row r="12" spans="2:66" ht="14.25">
      <c r="B12" s="20"/>
      <c r="C12" s="179"/>
      <c r="D12" s="179"/>
      <c r="E12" s="179"/>
      <c r="F12" s="179"/>
      <c r="G12" s="179"/>
      <c r="H12" s="179"/>
      <c r="I12" s="21"/>
      <c r="J12" s="177"/>
      <c r="K12" s="167"/>
      <c r="L12" s="173"/>
      <c r="M12" s="177"/>
      <c r="N12" s="167"/>
      <c r="O12" s="173"/>
      <c r="P12" s="177"/>
      <c r="Q12" s="167"/>
      <c r="R12" s="173"/>
      <c r="S12" s="177"/>
      <c r="T12" s="167"/>
      <c r="U12" s="173"/>
      <c r="V12" s="171"/>
      <c r="W12" s="167"/>
      <c r="X12" s="169"/>
      <c r="Y12" s="171"/>
      <c r="Z12" s="167"/>
      <c r="AA12" s="169"/>
      <c r="AB12" s="25"/>
      <c r="AC12" s="175"/>
      <c r="AD12" s="24"/>
      <c r="AE12" s="22"/>
      <c r="AF12" s="165"/>
      <c r="AG12" s="24"/>
      <c r="AH12" s="22"/>
      <c r="AI12" s="165"/>
      <c r="AJ12" s="24"/>
      <c r="AK12" s="160"/>
      <c r="AL12" s="161"/>
      <c r="AM12" s="23"/>
      <c r="AN12" s="163"/>
      <c r="AO12" s="156"/>
      <c r="AP12" s="157"/>
      <c r="AQ12" s="12"/>
      <c r="AR12" s="2"/>
      <c r="AS12" s="2"/>
      <c r="AT12" s="2"/>
      <c r="AU12" s="2"/>
      <c r="AV12" s="2"/>
      <c r="AW12" s="2"/>
      <c r="BN12" s="19"/>
    </row>
    <row r="13" spans="2:66" ht="14.25">
      <c r="B13" s="30"/>
      <c r="C13" s="178" t="s">
        <v>81</v>
      </c>
      <c r="D13" s="178"/>
      <c r="E13" s="178"/>
      <c r="F13" s="178"/>
      <c r="G13" s="178"/>
      <c r="H13" s="178"/>
      <c r="I13" s="31"/>
      <c r="J13" s="176"/>
      <c r="K13" s="166">
        <f>IF(J13="","",IF(J13-L13&gt;0,"○",IF(J13-L13=0,"△","●")))</f>
      </c>
      <c r="L13" s="172"/>
      <c r="M13" s="176"/>
      <c r="N13" s="166">
        <f>IF(M13="","",IF(M13-O13&gt;0,"○",IF(M13-O13=0,"△","●")))</f>
      </c>
      <c r="O13" s="172"/>
      <c r="P13" s="176"/>
      <c r="Q13" s="166">
        <f>IF(P13="","",IF(P13-R13&gt;0,"○",IF(P13-R13=0,"△","●")))</f>
      </c>
      <c r="R13" s="172"/>
      <c r="S13" s="176"/>
      <c r="T13" s="166">
        <f>IF(S13="","",IF(S13-U13&gt;0,"○",IF(S13-U13=0,"△","●")))</f>
      </c>
      <c r="U13" s="172"/>
      <c r="V13" s="37"/>
      <c r="W13" s="37"/>
      <c r="X13" s="37"/>
      <c r="Y13" s="170"/>
      <c r="Z13" s="166">
        <f>IF(Y13="","",IF(Y13-AA13&gt;0,"○",IF(Y13-AA13=0,"△","●")))</f>
      </c>
      <c r="AA13" s="168"/>
      <c r="AB13" s="10"/>
      <c r="AC13" s="174"/>
      <c r="AD13" s="9"/>
      <c r="AE13" s="4"/>
      <c r="AF13" s="164"/>
      <c r="AG13" s="9"/>
      <c r="AH13" s="4"/>
      <c r="AI13" s="164"/>
      <c r="AJ13" s="9"/>
      <c r="AK13" s="158"/>
      <c r="AL13" s="159"/>
      <c r="AM13" s="8"/>
      <c r="AN13" s="162"/>
      <c r="AO13" s="154"/>
      <c r="AP13" s="155"/>
      <c r="AQ13" s="12"/>
      <c r="AR13" s="2"/>
      <c r="AS13" s="13">
        <f>COUNTIF(BB13:BL13,"○")</f>
        <v>0</v>
      </c>
      <c r="AT13" s="14"/>
      <c r="AU13" s="15">
        <f>COUNTIF(BB13:BL13,"△")</f>
        <v>0</v>
      </c>
      <c r="AV13" s="14"/>
      <c r="AW13" s="16">
        <f>COUNTIF(BB13:BL13,"●")</f>
        <v>0</v>
      </c>
      <c r="BB13" s="18">
        <f>IF(J13="","",IF(J13-L13&gt;0,"○",IF(J13-L13=0,"△","●")))</f>
      </c>
      <c r="BD13" s="18">
        <f>IF(M13="","",IF(M13-O13&gt;0,"○",IF(M13-O13=0,"△","●")))</f>
      </c>
      <c r="BF13" s="18">
        <f>IF(P13="","",IF(P13-R13&gt;0,"○",IF(P13-R13=0,"△","●")))</f>
      </c>
      <c r="BH13" s="18">
        <f>IF(S13="","",IF(S13-U13&gt;0,"○",IF(S13-U13=0,"△","●")))</f>
      </c>
      <c r="BJ13" s="18">
        <f>IF(Y13="","",IF(Y13-AA13&gt;0,"○",IF(Y13-AA13=0,"△","●")))</f>
      </c>
      <c r="BN13" s="1">
        <f>AC13*100+AK13</f>
        <v>0</v>
      </c>
    </row>
    <row r="14" spans="2:66" ht="16.5" customHeight="1">
      <c r="B14" s="20"/>
      <c r="C14" s="179"/>
      <c r="D14" s="179"/>
      <c r="E14" s="179"/>
      <c r="F14" s="179"/>
      <c r="G14" s="179"/>
      <c r="H14" s="179"/>
      <c r="I14" s="21"/>
      <c r="J14" s="177"/>
      <c r="K14" s="167"/>
      <c r="L14" s="173"/>
      <c r="M14" s="177"/>
      <c r="N14" s="167"/>
      <c r="O14" s="173"/>
      <c r="P14" s="177"/>
      <c r="Q14" s="167"/>
      <c r="R14" s="173"/>
      <c r="S14" s="177"/>
      <c r="T14" s="167"/>
      <c r="U14" s="173"/>
      <c r="V14" s="100"/>
      <c r="W14" s="101"/>
      <c r="X14" s="56"/>
      <c r="Y14" s="171"/>
      <c r="Z14" s="167"/>
      <c r="AA14" s="169"/>
      <c r="AB14" s="25"/>
      <c r="AC14" s="175"/>
      <c r="AD14" s="24"/>
      <c r="AE14" s="22"/>
      <c r="AF14" s="165"/>
      <c r="AG14" s="24"/>
      <c r="AH14" s="22"/>
      <c r="AI14" s="165"/>
      <c r="AJ14" s="24"/>
      <c r="AK14" s="160"/>
      <c r="AL14" s="161"/>
      <c r="AM14" s="23"/>
      <c r="AN14" s="163"/>
      <c r="AO14" s="156"/>
      <c r="AP14" s="157"/>
      <c r="AQ14" s="12"/>
      <c r="AR14" s="2"/>
      <c r="AS14" s="2"/>
      <c r="AT14" s="2"/>
      <c r="AU14" s="2"/>
      <c r="AV14" s="2"/>
      <c r="AW14" s="2"/>
      <c r="BN14" s="19"/>
    </row>
    <row r="15" spans="2:66" ht="1.5" customHeight="1" hidden="1">
      <c r="B15" s="6"/>
      <c r="C15" s="178">
        <v>6</v>
      </c>
      <c r="D15" s="178"/>
      <c r="E15" s="178"/>
      <c r="F15" s="178"/>
      <c r="G15" s="178"/>
      <c r="H15" s="178"/>
      <c r="I15" s="7"/>
      <c r="J15" s="176"/>
      <c r="K15" s="166"/>
      <c r="L15" s="172"/>
      <c r="M15" s="176"/>
      <c r="N15" s="166"/>
      <c r="O15" s="172"/>
      <c r="P15" s="176"/>
      <c r="Q15" s="166"/>
      <c r="R15" s="172"/>
      <c r="S15" s="176"/>
      <c r="T15" s="166"/>
      <c r="U15" s="172"/>
      <c r="V15" s="176"/>
      <c r="W15" s="166"/>
      <c r="X15" s="172"/>
      <c r="Y15" s="176"/>
      <c r="Z15" s="166"/>
      <c r="AA15" s="172"/>
      <c r="AB15" s="10"/>
      <c r="AC15" s="174"/>
      <c r="AD15" s="9"/>
      <c r="AE15" s="4"/>
      <c r="AF15" s="164"/>
      <c r="AG15" s="9"/>
      <c r="AH15" s="4"/>
      <c r="AI15" s="164"/>
      <c r="AJ15" s="9"/>
      <c r="AK15" s="158"/>
      <c r="AL15" s="159"/>
      <c r="AM15" s="8"/>
      <c r="AN15" s="162"/>
      <c r="AO15" s="154"/>
      <c r="AP15" s="155"/>
      <c r="AQ15" s="12"/>
      <c r="AR15" s="2"/>
      <c r="AS15" s="13">
        <f>COUNTIF(BG15:BM15,"○")</f>
        <v>0</v>
      </c>
      <c r="AT15" s="14"/>
      <c r="AU15" s="15">
        <f>COUNTIF(BG15:BM15,"△")</f>
        <v>0</v>
      </c>
      <c r="AV15" s="14"/>
      <c r="AW15" s="16">
        <f>COUNTIF(BG15:BM15,"●")</f>
        <v>0</v>
      </c>
      <c r="BB15" s="18">
        <f>IF(J15="","",IF(J15-L15&gt;0,"○",IF(J15-L15=0,"△","●")))</f>
      </c>
      <c r="BD15" s="18">
        <f>IF(M15="","",IF(M15-O15&gt;0,"○",IF(M15-O15=0,"△","●")))</f>
      </c>
      <c r="BF15" s="18">
        <f>IF(P15="","",IF(P15-R15&gt;0,"○",IF(P15-R15=0,"△","●")))</f>
      </c>
      <c r="BH15" s="18">
        <f>IF(S15="","",IF(S15-U15&gt;0,"○",IF(S15-U15=0,"△","●")))</f>
      </c>
      <c r="BJ15" s="18">
        <f>IF(V15="","",IF(V15-X15&gt;0,"○",IF(V15-X15=0,"△","●")))</f>
      </c>
      <c r="BM15" s="18"/>
      <c r="BN15" s="1">
        <f>AC15*100+AK15</f>
        <v>0</v>
      </c>
    </row>
    <row r="16" spans="2:66" ht="14.25" hidden="1">
      <c r="B16" s="20"/>
      <c r="C16" s="179"/>
      <c r="D16" s="179"/>
      <c r="E16" s="179"/>
      <c r="F16" s="179"/>
      <c r="G16" s="179"/>
      <c r="H16" s="179"/>
      <c r="I16" s="21"/>
      <c r="J16" s="177"/>
      <c r="K16" s="167"/>
      <c r="L16" s="173"/>
      <c r="M16" s="177"/>
      <c r="N16" s="167"/>
      <c r="O16" s="173"/>
      <c r="P16" s="177"/>
      <c r="Q16" s="167"/>
      <c r="R16" s="173"/>
      <c r="S16" s="177"/>
      <c r="T16" s="167"/>
      <c r="U16" s="173"/>
      <c r="V16" s="177"/>
      <c r="W16" s="167"/>
      <c r="X16" s="173"/>
      <c r="Y16" s="177"/>
      <c r="Z16" s="167"/>
      <c r="AA16" s="173"/>
      <c r="AB16" s="25"/>
      <c r="AC16" s="175"/>
      <c r="AD16" s="24"/>
      <c r="AE16" s="22"/>
      <c r="AF16" s="165"/>
      <c r="AG16" s="24"/>
      <c r="AH16" s="22"/>
      <c r="AI16" s="165"/>
      <c r="AJ16" s="24"/>
      <c r="AK16" s="160"/>
      <c r="AL16" s="161"/>
      <c r="AM16" s="23"/>
      <c r="AN16" s="163"/>
      <c r="AO16" s="156"/>
      <c r="AP16" s="157"/>
      <c r="AQ16" s="12"/>
      <c r="AR16" s="2"/>
      <c r="AS16" s="2"/>
      <c r="AT16" s="2"/>
      <c r="AU16" s="2"/>
      <c r="AV16" s="2"/>
      <c r="AW16" s="2"/>
      <c r="BN16" s="19"/>
    </row>
    <row r="18" spans="3:52" ht="24.75" customHeight="1"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</row>
    <row r="19" spans="2:49" ht="15.75" customHeight="1">
      <c r="B19" s="2" t="s"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"/>
      <c r="AR19" s="2"/>
      <c r="AS19" s="2"/>
      <c r="AT19" s="2"/>
      <c r="AU19" s="2"/>
      <c r="AV19" s="2"/>
      <c r="AW19" s="2"/>
    </row>
    <row r="20" spans="2:49" ht="15.75" customHeight="1">
      <c r="B20" s="192" t="s">
        <v>70</v>
      </c>
      <c r="C20" s="193"/>
      <c r="D20" s="193"/>
      <c r="E20" s="193"/>
      <c r="F20" s="193"/>
      <c r="G20" s="193"/>
      <c r="H20" s="193"/>
      <c r="I20" s="193"/>
      <c r="J20" s="190" t="s">
        <v>73</v>
      </c>
      <c r="K20" s="191"/>
      <c r="L20" s="194"/>
      <c r="M20" s="191" t="str">
        <f>C23</f>
        <v>VF甲府U-12</v>
      </c>
      <c r="N20" s="191"/>
      <c r="O20" s="191"/>
      <c r="P20" s="190" t="str">
        <f>C25</f>
        <v>伊勢</v>
      </c>
      <c r="Q20" s="191"/>
      <c r="R20" s="191"/>
      <c r="S20" s="190" t="s">
        <v>76</v>
      </c>
      <c r="T20" s="191"/>
      <c r="U20" s="191"/>
      <c r="V20" s="190" t="s">
        <v>85</v>
      </c>
      <c r="W20" s="191"/>
      <c r="X20" s="191"/>
      <c r="Y20" s="190" t="s">
        <v>86</v>
      </c>
      <c r="Z20" s="191"/>
      <c r="AA20" s="191"/>
      <c r="AB20" s="188" t="s">
        <v>1</v>
      </c>
      <c r="AC20" s="189"/>
      <c r="AD20" s="189"/>
      <c r="AE20" s="188" t="s">
        <v>2</v>
      </c>
      <c r="AF20" s="189"/>
      <c r="AG20" s="189"/>
      <c r="AH20" s="188" t="s">
        <v>3</v>
      </c>
      <c r="AI20" s="189"/>
      <c r="AJ20" s="189"/>
      <c r="AK20" s="188" t="s">
        <v>4</v>
      </c>
      <c r="AL20" s="189"/>
      <c r="AM20" s="189"/>
      <c r="AN20" s="182" t="s">
        <v>5</v>
      </c>
      <c r="AO20" s="183"/>
      <c r="AP20" s="184"/>
      <c r="AQ20" s="5"/>
      <c r="AR20" s="2"/>
      <c r="AS20" s="2" t="s">
        <v>6</v>
      </c>
      <c r="AT20" s="2"/>
      <c r="AU20" s="2" t="s">
        <v>7</v>
      </c>
      <c r="AV20" s="2"/>
      <c r="AW20" s="2" t="s">
        <v>8</v>
      </c>
    </row>
    <row r="21" spans="2:66" ht="15.75" customHeight="1">
      <c r="B21" s="6"/>
      <c r="C21" s="178" t="s">
        <v>82</v>
      </c>
      <c r="D21" s="178"/>
      <c r="E21" s="178"/>
      <c r="F21" s="178"/>
      <c r="G21" s="178"/>
      <c r="H21" s="178"/>
      <c r="I21" s="7"/>
      <c r="J21" s="182"/>
      <c r="K21" s="174"/>
      <c r="L21" s="186"/>
      <c r="M21" s="170"/>
      <c r="N21" s="166">
        <f>IF(M21="","",IF(M21-O21&gt;0,"○",IF(M21-O21=0,"△","●")))</f>
      </c>
      <c r="O21" s="168"/>
      <c r="P21" s="170"/>
      <c r="Q21" s="166">
        <f>IF(P21="","",IF(P21-R21&gt;0,"○",IF(P21-R21=0,"△","●")))</f>
      </c>
      <c r="R21" s="168"/>
      <c r="S21" s="170"/>
      <c r="T21" s="166">
        <f>IF(S21="","",IF(S21-U21&gt;0,"○",IF(S21-U21=0,"△","●")))</f>
      </c>
      <c r="U21" s="168"/>
      <c r="V21" s="170"/>
      <c r="W21" s="166">
        <f>IF(V21="","",IF(V21-X21&gt;0,"○",IF(V21-X21=0,"△","●")))</f>
      </c>
      <c r="X21" s="168"/>
      <c r="Y21" s="170"/>
      <c r="Z21" s="166">
        <f>IF(Y21="","",IF(Y21-AA21&gt;0,"○",IF(Y21-AA21=0,"△","●")))</f>
      </c>
      <c r="AA21" s="168"/>
      <c r="AB21" s="10"/>
      <c r="AC21" s="174"/>
      <c r="AD21" s="9"/>
      <c r="AE21" s="4"/>
      <c r="AF21" s="164"/>
      <c r="AG21" s="9"/>
      <c r="AH21" s="4"/>
      <c r="AI21" s="164"/>
      <c r="AJ21" s="9"/>
      <c r="AK21" s="158"/>
      <c r="AL21" s="159"/>
      <c r="AM21" s="8"/>
      <c r="AN21" s="11"/>
      <c r="AO21" s="154"/>
      <c r="AP21" s="155"/>
      <c r="AQ21" s="12"/>
      <c r="AR21" s="2"/>
      <c r="AS21" s="13">
        <f>COUNTIF(BB21:BL21,"○")</f>
        <v>0</v>
      </c>
      <c r="AT21" s="14"/>
      <c r="AU21" s="15">
        <f>COUNTIF(BB21:BL21,"△")</f>
        <v>0</v>
      </c>
      <c r="AV21" s="14"/>
      <c r="AW21" s="16">
        <f>COUNTIF(BB21:BL21,"●")</f>
        <v>0</v>
      </c>
      <c r="AX21" s="17"/>
      <c r="BB21" s="18">
        <f>IF(M21="","",IF(M21-O21&gt;0,"○",IF(M21-O21=0,"△","●")))</f>
      </c>
      <c r="BD21" s="18">
        <f>IF(P21="","",IF(P21-R21&gt;0,"○",IF(P21-R21=0,"△","●")))</f>
      </c>
      <c r="BE21" s="18"/>
      <c r="BF21" s="18">
        <f>IF(S21="","",IF(S21-U21&gt;0,"○",IF(S21-U21=0,"△","●")))</f>
      </c>
      <c r="BH21" s="18">
        <f>IF(V21="","",IF(V21-X21&gt;0,"○",IF(V21-X21=0,"△","●")))</f>
      </c>
      <c r="BJ21" s="18">
        <f>IF(Y21="","",IF(Y21-AA21&gt;0,"○",IF(Y21-AA21=0,"△","●")))</f>
      </c>
      <c r="BN21" s="1">
        <f>AC21*100+AK21</f>
        <v>0</v>
      </c>
    </row>
    <row r="22" spans="2:66" ht="15.75" customHeight="1">
      <c r="B22" s="20"/>
      <c r="C22" s="179"/>
      <c r="D22" s="179"/>
      <c r="E22" s="179"/>
      <c r="F22" s="179"/>
      <c r="G22" s="179"/>
      <c r="H22" s="179"/>
      <c r="I22" s="21"/>
      <c r="J22" s="185"/>
      <c r="K22" s="175"/>
      <c r="L22" s="187"/>
      <c r="M22" s="171"/>
      <c r="N22" s="167"/>
      <c r="O22" s="169"/>
      <c r="P22" s="171"/>
      <c r="Q22" s="167"/>
      <c r="R22" s="169"/>
      <c r="S22" s="171"/>
      <c r="T22" s="167"/>
      <c r="U22" s="169"/>
      <c r="V22" s="171"/>
      <c r="W22" s="167"/>
      <c r="X22" s="169"/>
      <c r="Y22" s="171"/>
      <c r="Z22" s="167"/>
      <c r="AA22" s="169"/>
      <c r="AB22" s="25"/>
      <c r="AC22" s="175"/>
      <c r="AD22" s="24"/>
      <c r="AE22" s="22"/>
      <c r="AF22" s="165"/>
      <c r="AG22" s="24"/>
      <c r="AH22" s="22"/>
      <c r="AI22" s="165"/>
      <c r="AJ22" s="24"/>
      <c r="AK22" s="160"/>
      <c r="AL22" s="161"/>
      <c r="AM22" s="23"/>
      <c r="AN22" s="26"/>
      <c r="AO22" s="156"/>
      <c r="AP22" s="157"/>
      <c r="AQ22" s="12"/>
      <c r="AR22" s="2"/>
      <c r="AS22" s="2"/>
      <c r="AT22" s="2"/>
      <c r="AU22" s="2"/>
      <c r="AV22" s="2"/>
      <c r="AW22" s="2"/>
      <c r="BN22" s="1"/>
    </row>
    <row r="23" spans="2:66" ht="15.75" customHeight="1">
      <c r="B23" s="6"/>
      <c r="C23" s="180" t="s">
        <v>106</v>
      </c>
      <c r="D23" s="180"/>
      <c r="E23" s="180"/>
      <c r="F23" s="180"/>
      <c r="G23" s="180"/>
      <c r="H23" s="180"/>
      <c r="I23" s="7"/>
      <c r="J23" s="176"/>
      <c r="K23" s="166">
        <f>IF(J23="","",IF(J23-L23&gt;0,"○",IF(J23-L23=0,"△","●")))</f>
      </c>
      <c r="L23" s="172"/>
      <c r="M23" s="176"/>
      <c r="N23" s="166"/>
      <c r="O23" s="172"/>
      <c r="P23" s="170"/>
      <c r="Q23" s="166">
        <f>IF(P23="","",IF(P23-R23&gt;0,"○",IF(P23-R23=0,"△","●")))</f>
      </c>
      <c r="R23" s="168"/>
      <c r="S23" s="170"/>
      <c r="T23" s="166">
        <f>IF(S23="","",IF(S23-U23&gt;0,"○",IF(S23-U23=0,"△","●")))</f>
      </c>
      <c r="U23" s="168"/>
      <c r="V23" s="170"/>
      <c r="W23" s="166">
        <f>IF(V23="","",IF(V23-X23&gt;0,"○",IF(V23-X23=0,"△","●")))</f>
      </c>
      <c r="X23" s="168"/>
      <c r="Y23" s="170"/>
      <c r="Z23" s="166">
        <f>IF(Y23="","",IF(Y23-AA23&gt;0,"○",IF(Y23-AA23=0,"△","●")))</f>
      </c>
      <c r="AA23" s="168"/>
      <c r="AB23" s="10"/>
      <c r="AC23" s="174"/>
      <c r="AD23" s="9"/>
      <c r="AE23" s="4"/>
      <c r="AF23" s="164"/>
      <c r="AG23" s="9"/>
      <c r="AH23" s="4"/>
      <c r="AI23" s="164"/>
      <c r="AJ23" s="9"/>
      <c r="AK23" s="158"/>
      <c r="AL23" s="159"/>
      <c r="AM23" s="8"/>
      <c r="AN23" s="11"/>
      <c r="AO23" s="154"/>
      <c r="AP23" s="155"/>
      <c r="AQ23" s="27"/>
      <c r="AR23" s="2"/>
      <c r="AS23" s="13">
        <f>COUNTIF(BB23:BL23,"○")</f>
        <v>0</v>
      </c>
      <c r="AT23" s="14"/>
      <c r="AU23" s="15">
        <f>COUNTIF(BB23:BL23,"△")</f>
        <v>0</v>
      </c>
      <c r="AV23" s="14"/>
      <c r="AW23" s="16">
        <f>COUNTIF(BB23:BL23,"●")</f>
        <v>0</v>
      </c>
      <c r="BB23" s="18">
        <f>IF(J23="","",IF(J23-L23&gt;0,"○",IF(J23-L23=0,"△","●")))</f>
      </c>
      <c r="BD23" s="18">
        <f>IF(P23="","",IF(P23-R23&gt;0,"○",IF(P23-R23=0,"△","●")))</f>
      </c>
      <c r="BE23" s="18">
        <f>IF(O23="","",IF(O23-R23&gt;0,"○",IF(O23-R23=0,"△","●")))</f>
      </c>
      <c r="BF23" s="18">
        <f>IF(S23="","",IF(S23-U23&gt;0,"○",IF(S23-U23=0,"△","●")))</f>
      </c>
      <c r="BH23" s="18">
        <f>IF(V23="","",IF(V23-X23&gt;0,"○",IF(V23-X23=0,"△","●")))</f>
      </c>
      <c r="BJ23" s="18">
        <f>IF(Y23="","",IF(Y23-AA23&gt;0,"○",IF(Y23-AA23=0,"△","●")))</f>
      </c>
      <c r="BM23" s="18"/>
      <c r="BN23" s="1">
        <f>AC23*100+AK23</f>
        <v>0</v>
      </c>
    </row>
    <row r="24" spans="2:66" ht="15.75" customHeight="1">
      <c r="B24" s="20"/>
      <c r="C24" s="181"/>
      <c r="D24" s="181"/>
      <c r="E24" s="181"/>
      <c r="F24" s="181"/>
      <c r="G24" s="181"/>
      <c r="H24" s="181"/>
      <c r="I24" s="21"/>
      <c r="J24" s="177"/>
      <c r="K24" s="167"/>
      <c r="L24" s="173"/>
      <c r="M24" s="177"/>
      <c r="N24" s="167"/>
      <c r="O24" s="173"/>
      <c r="P24" s="171"/>
      <c r="Q24" s="167"/>
      <c r="R24" s="169"/>
      <c r="S24" s="171"/>
      <c r="T24" s="167"/>
      <c r="U24" s="169"/>
      <c r="V24" s="171"/>
      <c r="W24" s="167"/>
      <c r="X24" s="169"/>
      <c r="Y24" s="171"/>
      <c r="Z24" s="167"/>
      <c r="AA24" s="169"/>
      <c r="AB24" s="25"/>
      <c r="AC24" s="175"/>
      <c r="AD24" s="24"/>
      <c r="AE24" s="22"/>
      <c r="AF24" s="165"/>
      <c r="AG24" s="24"/>
      <c r="AH24" s="22"/>
      <c r="AI24" s="165"/>
      <c r="AJ24" s="24"/>
      <c r="AK24" s="160"/>
      <c r="AL24" s="161"/>
      <c r="AM24" s="23"/>
      <c r="AN24" s="26"/>
      <c r="AO24" s="156"/>
      <c r="AP24" s="157"/>
      <c r="AQ24" s="12"/>
      <c r="AR24" s="2"/>
      <c r="AS24" s="2"/>
      <c r="AT24" s="2"/>
      <c r="AU24" s="15"/>
      <c r="AV24" s="2"/>
      <c r="AW24" s="2"/>
      <c r="BN24" s="1"/>
    </row>
    <row r="25" spans="2:66" ht="15.75" customHeight="1">
      <c r="B25" s="6"/>
      <c r="C25" s="178" t="s">
        <v>80</v>
      </c>
      <c r="D25" s="178"/>
      <c r="E25" s="178"/>
      <c r="F25" s="178"/>
      <c r="G25" s="178"/>
      <c r="H25" s="178"/>
      <c r="I25" s="7"/>
      <c r="J25" s="176"/>
      <c r="K25" s="166">
        <f>IF(J25="","",IF(J25-L25&gt;0,"○",IF(J25-L25=0,"△","●")))</f>
      </c>
      <c r="L25" s="172"/>
      <c r="M25" s="176"/>
      <c r="N25" s="166">
        <f>IF(M25="","",IF(M25-O25&gt;0,"○",IF(M25-O25=0,"△","●")))</f>
      </c>
      <c r="O25" s="172"/>
      <c r="P25" s="176"/>
      <c r="Q25" s="166"/>
      <c r="R25" s="172"/>
      <c r="S25" s="170"/>
      <c r="T25" s="166">
        <f>IF(S25="","",IF(S25-U25&gt;0,"○",IF(S25-U25=0,"△","●")))</f>
      </c>
      <c r="U25" s="168"/>
      <c r="V25" s="170"/>
      <c r="W25" s="166">
        <f>IF(V25="","",IF(V25-X25&gt;0,"○",IF(V25-X25=0,"△","●")))</f>
      </c>
      <c r="X25" s="168"/>
      <c r="Y25" s="170"/>
      <c r="Z25" s="166">
        <f>IF(Y25="","",IF(Y25-AA25&gt;0,"○",IF(Y25-AA25=0,"△","●")))</f>
      </c>
      <c r="AA25" s="168"/>
      <c r="AB25" s="10"/>
      <c r="AC25" s="174"/>
      <c r="AD25" s="9"/>
      <c r="AE25" s="4"/>
      <c r="AF25" s="164"/>
      <c r="AG25" s="9"/>
      <c r="AH25" s="4"/>
      <c r="AI25" s="164"/>
      <c r="AJ25" s="9"/>
      <c r="AK25" s="158"/>
      <c r="AL25" s="159"/>
      <c r="AM25" s="8"/>
      <c r="AN25" s="162"/>
      <c r="AO25" s="154"/>
      <c r="AP25" s="155"/>
      <c r="AQ25" s="12"/>
      <c r="AR25" s="2"/>
      <c r="AS25" s="13">
        <f>COUNTIF(BB25:BL25,"○")</f>
        <v>0</v>
      </c>
      <c r="AT25" s="14"/>
      <c r="AU25" s="15">
        <f>COUNTIF(BB25:BL25,"△")</f>
        <v>0</v>
      </c>
      <c r="AV25" s="14"/>
      <c r="AW25" s="16">
        <f>COUNTIF(BB25:BL25,"●")</f>
        <v>0</v>
      </c>
      <c r="BB25" s="18">
        <f>IF(J25="","",IF(J25-L25&gt;0,"○",IF(J25-L25=0,"△","●")))</f>
      </c>
      <c r="BD25" s="18">
        <f>IF(M25="","",IF(M25-O25&gt;0,"○",IF(M25-O25=0,"△","●")))</f>
      </c>
      <c r="BF25" s="18">
        <f>IF(S25="","",IF(S25-U25&gt;0,"○",IF(S25-U25=0,"△","●")))</f>
      </c>
      <c r="BH25" s="18">
        <f>IF(V25="","",IF(V25-X25&gt;0,"○",IF(V25-X25=0,"△","●")))</f>
      </c>
      <c r="BJ25" s="18">
        <f>IF(Y25="","",IF(Y25-AA25&gt;0,"○",IF(Y25-AA25=0,"△","●")))</f>
      </c>
      <c r="BM25" s="18"/>
      <c r="BN25" s="1">
        <f>AC25*100+AK25</f>
        <v>0</v>
      </c>
    </row>
    <row r="26" spans="2:66" ht="15.75" customHeight="1">
      <c r="B26" s="20"/>
      <c r="C26" s="179"/>
      <c r="D26" s="179"/>
      <c r="E26" s="179"/>
      <c r="F26" s="179"/>
      <c r="G26" s="179"/>
      <c r="H26" s="179"/>
      <c r="I26" s="21"/>
      <c r="J26" s="177"/>
      <c r="K26" s="167"/>
      <c r="L26" s="173"/>
      <c r="M26" s="177"/>
      <c r="N26" s="167"/>
      <c r="O26" s="173"/>
      <c r="P26" s="177"/>
      <c r="Q26" s="167"/>
      <c r="R26" s="173"/>
      <c r="S26" s="171"/>
      <c r="T26" s="167"/>
      <c r="U26" s="169"/>
      <c r="V26" s="171"/>
      <c r="W26" s="167"/>
      <c r="X26" s="169"/>
      <c r="Y26" s="171"/>
      <c r="Z26" s="167"/>
      <c r="AA26" s="169"/>
      <c r="AB26" s="25"/>
      <c r="AC26" s="175"/>
      <c r="AD26" s="24"/>
      <c r="AE26" s="22"/>
      <c r="AF26" s="165"/>
      <c r="AG26" s="24"/>
      <c r="AH26" s="22"/>
      <c r="AI26" s="165"/>
      <c r="AJ26" s="24"/>
      <c r="AK26" s="160"/>
      <c r="AL26" s="161"/>
      <c r="AM26" s="23"/>
      <c r="AN26" s="163"/>
      <c r="AO26" s="156"/>
      <c r="AP26" s="157"/>
      <c r="AQ26" s="12"/>
      <c r="AR26" s="2"/>
      <c r="AS26" s="2"/>
      <c r="AT26" s="2"/>
      <c r="AU26" s="15"/>
      <c r="AV26" s="2"/>
      <c r="AW26" s="2"/>
      <c r="BN26" s="19"/>
    </row>
    <row r="27" spans="2:66" ht="15.75" customHeight="1">
      <c r="B27" s="6"/>
      <c r="C27" s="178" t="s">
        <v>108</v>
      </c>
      <c r="D27" s="178"/>
      <c r="E27" s="178"/>
      <c r="F27" s="178"/>
      <c r="G27" s="178"/>
      <c r="H27" s="178"/>
      <c r="I27" s="7"/>
      <c r="J27" s="176"/>
      <c r="K27" s="166">
        <f>IF(J27="","",IF(J27-L27&gt;0,"○",IF(J27-L27=0,"△","●")))</f>
      </c>
      <c r="L27" s="172"/>
      <c r="M27" s="176"/>
      <c r="N27" s="166">
        <f>IF(M27="","",IF(M27-O27&gt;0,"○",IF(M27-O27=0,"△","●")))</f>
      </c>
      <c r="O27" s="172"/>
      <c r="P27" s="176"/>
      <c r="Q27" s="166">
        <f>IF(P27="","",IF(P27-R27&gt;0,"○",IF(P27-R27=0,"△","●")))</f>
      </c>
      <c r="R27" s="172"/>
      <c r="S27" s="176"/>
      <c r="T27" s="166"/>
      <c r="U27" s="172"/>
      <c r="V27" s="170"/>
      <c r="W27" s="166">
        <f>IF(V27="","",IF(V27-X27&gt;0,"○",IF(V27-X27=0,"△","●")))</f>
      </c>
      <c r="X27" s="168"/>
      <c r="Y27" s="170"/>
      <c r="Z27" s="166">
        <f>IF(Y27="","",IF(Y27-AA27&gt;0,"○",IF(Y27-AA27=0,"△","●")))</f>
      </c>
      <c r="AA27" s="168"/>
      <c r="AB27" s="10"/>
      <c r="AC27" s="174"/>
      <c r="AD27" s="9"/>
      <c r="AE27" s="4"/>
      <c r="AF27" s="164"/>
      <c r="AG27" s="9"/>
      <c r="AH27" s="4"/>
      <c r="AI27" s="164"/>
      <c r="AJ27" s="9"/>
      <c r="AK27" s="158"/>
      <c r="AL27" s="159"/>
      <c r="AM27" s="8"/>
      <c r="AN27" s="162"/>
      <c r="AO27" s="154"/>
      <c r="AP27" s="155"/>
      <c r="AQ27" s="12"/>
      <c r="AR27" s="2"/>
      <c r="AS27" s="13">
        <f>COUNTIF(BB27:BL27,"○")</f>
        <v>0</v>
      </c>
      <c r="AT27" s="14"/>
      <c r="AU27" s="15">
        <f>COUNTIF(BB27:BL27,"△")</f>
        <v>0</v>
      </c>
      <c r="AV27" s="14"/>
      <c r="AW27" s="16">
        <f>COUNTIF(BB27:BL27,"●")</f>
        <v>0</v>
      </c>
      <c r="BB27" s="18">
        <f>IF(J27="","",IF(J27-L27&gt;0,"○",IF(J27-L27=0,"△","●")))</f>
      </c>
      <c r="BD27" s="18">
        <f>IF(M27="","",IF(M27-O27&gt;0,"○",IF(M27-O27=0,"△","●")))</f>
      </c>
      <c r="BF27" s="18">
        <f>IF(P27="","",IF(P27-R27&gt;0,"○",IF(P27-R27=0,"△","●")))</f>
      </c>
      <c r="BH27" s="18">
        <f>IF(V27="","",IF(V27-X27&gt;0,"○",IF(V27-X27=0,"△","●")))</f>
      </c>
      <c r="BJ27" s="18">
        <f>IF(Y27="","",IF(Y27-AA27&gt;0,"○",IF(Y27-AA27=0,"△","●")))</f>
      </c>
      <c r="BM27" s="18"/>
      <c r="BN27" s="1">
        <f>AC27*100+AK27</f>
        <v>0</v>
      </c>
    </row>
    <row r="28" spans="2:66" ht="15.75" customHeight="1">
      <c r="B28" s="20"/>
      <c r="C28" s="179"/>
      <c r="D28" s="179"/>
      <c r="E28" s="179"/>
      <c r="F28" s="179"/>
      <c r="G28" s="179"/>
      <c r="H28" s="179"/>
      <c r="I28" s="21"/>
      <c r="J28" s="177"/>
      <c r="K28" s="167"/>
      <c r="L28" s="173"/>
      <c r="M28" s="177"/>
      <c r="N28" s="167"/>
      <c r="O28" s="173"/>
      <c r="P28" s="177"/>
      <c r="Q28" s="167"/>
      <c r="R28" s="173"/>
      <c r="S28" s="177"/>
      <c r="T28" s="167"/>
      <c r="U28" s="173"/>
      <c r="V28" s="171"/>
      <c r="W28" s="167"/>
      <c r="X28" s="169"/>
      <c r="Y28" s="171"/>
      <c r="Z28" s="167"/>
      <c r="AA28" s="169"/>
      <c r="AB28" s="25"/>
      <c r="AC28" s="175"/>
      <c r="AD28" s="24"/>
      <c r="AE28" s="22"/>
      <c r="AF28" s="165"/>
      <c r="AG28" s="24"/>
      <c r="AH28" s="22"/>
      <c r="AI28" s="165"/>
      <c r="AJ28" s="24"/>
      <c r="AK28" s="160"/>
      <c r="AL28" s="161"/>
      <c r="AM28" s="23"/>
      <c r="AN28" s="163"/>
      <c r="AO28" s="156"/>
      <c r="AP28" s="157"/>
      <c r="AQ28" s="12"/>
      <c r="AR28" s="2"/>
      <c r="AS28" s="2"/>
      <c r="AT28" s="2"/>
      <c r="AU28" s="2"/>
      <c r="AV28" s="2"/>
      <c r="AW28" s="2"/>
      <c r="BN28" s="19"/>
    </row>
    <row r="29" spans="2:66" ht="15.75" customHeight="1">
      <c r="B29" s="30"/>
      <c r="C29" s="178" t="s">
        <v>119</v>
      </c>
      <c r="D29" s="178"/>
      <c r="E29" s="178"/>
      <c r="F29" s="178"/>
      <c r="G29" s="178"/>
      <c r="H29" s="178"/>
      <c r="I29" s="31"/>
      <c r="J29" s="176"/>
      <c r="K29" s="166">
        <f>IF(J29="","",IF(J29-L29&gt;0,"○",IF(J29-L29=0,"△","●")))</f>
      </c>
      <c r="L29" s="172"/>
      <c r="M29" s="176"/>
      <c r="N29" s="166">
        <f>IF(M29="","",IF(M29-O29&gt;0,"○",IF(M29-O29=0,"△","●")))</f>
      </c>
      <c r="O29" s="172"/>
      <c r="P29" s="176"/>
      <c r="Q29" s="166">
        <f>IF(P29="","",IF(P29-R29&gt;0,"○",IF(P29-R29=0,"△","●")))</f>
      </c>
      <c r="R29" s="172"/>
      <c r="S29" s="176"/>
      <c r="T29" s="166">
        <f>IF(S29="","",IF(S29-U29&gt;0,"○",IF(S29-U29=0,"△","●")))</f>
      </c>
      <c r="U29" s="172"/>
      <c r="V29" s="37"/>
      <c r="W29" s="37"/>
      <c r="X29" s="37"/>
      <c r="Y29" s="170"/>
      <c r="Z29" s="166">
        <f>IF(Y29="","",IF(Y29-AA29&gt;0,"○",IF(Y29-AA29=0,"△","●")))</f>
      </c>
      <c r="AA29" s="168"/>
      <c r="AB29" s="10"/>
      <c r="AC29" s="174"/>
      <c r="AD29" s="9"/>
      <c r="AE29" s="4"/>
      <c r="AF29" s="164"/>
      <c r="AG29" s="9"/>
      <c r="AH29" s="4"/>
      <c r="AI29" s="164"/>
      <c r="AJ29" s="9"/>
      <c r="AK29" s="158"/>
      <c r="AL29" s="159"/>
      <c r="AM29" s="8"/>
      <c r="AN29" s="162"/>
      <c r="AO29" s="154"/>
      <c r="AP29" s="155"/>
      <c r="AQ29" s="12"/>
      <c r="AR29" s="2"/>
      <c r="AS29" s="13">
        <f>COUNTIF(BB29:BL29,"○")</f>
        <v>0</v>
      </c>
      <c r="AT29" s="14"/>
      <c r="AU29" s="15">
        <f>COUNTIF(BB29:BL29,"△")</f>
        <v>0</v>
      </c>
      <c r="AV29" s="14"/>
      <c r="AW29" s="16">
        <f>COUNTIF(BB29:BL29,"●")</f>
        <v>0</v>
      </c>
      <c r="BB29" s="18">
        <f>IF(J29="","",IF(J29-L29&gt;0,"○",IF(J29-L29=0,"△","●")))</f>
      </c>
      <c r="BD29" s="18">
        <f>IF(M29="","",IF(M29-O29&gt;0,"○",IF(M29-O29=0,"△","●")))</f>
      </c>
      <c r="BF29" s="18">
        <f>IF(P29="","",IF(P29-R29&gt;0,"○",IF(P29-R29=0,"△","●")))</f>
      </c>
      <c r="BH29" s="18">
        <f>IF(S29="","",IF(S29-U29&gt;0,"○",IF(S29-U29=0,"△","●")))</f>
      </c>
      <c r="BJ29" s="18">
        <f>IF(Y29="","",IF(Y29-AA29&gt;0,"○",IF(Y29-AA29=0,"△","●")))</f>
      </c>
      <c r="BN29" s="1">
        <f>AC29*100+AK29</f>
        <v>0</v>
      </c>
    </row>
    <row r="30" spans="2:66" ht="15.75" customHeight="1">
      <c r="B30" s="30"/>
      <c r="C30" s="179"/>
      <c r="D30" s="179"/>
      <c r="E30" s="179"/>
      <c r="F30" s="179"/>
      <c r="G30" s="179"/>
      <c r="H30" s="179"/>
      <c r="I30" s="31"/>
      <c r="J30" s="177"/>
      <c r="K30" s="167"/>
      <c r="L30" s="173"/>
      <c r="M30" s="177"/>
      <c r="N30" s="167"/>
      <c r="O30" s="173"/>
      <c r="P30" s="177"/>
      <c r="Q30" s="167"/>
      <c r="R30" s="173"/>
      <c r="S30" s="177"/>
      <c r="T30" s="167"/>
      <c r="U30" s="173"/>
      <c r="V30" s="37"/>
      <c r="W30" s="37"/>
      <c r="X30" s="37"/>
      <c r="Y30" s="171"/>
      <c r="Z30" s="167"/>
      <c r="AA30" s="169"/>
      <c r="AB30" s="25"/>
      <c r="AC30" s="175"/>
      <c r="AD30" s="24"/>
      <c r="AE30" s="22"/>
      <c r="AF30" s="165"/>
      <c r="AG30" s="24"/>
      <c r="AH30" s="22"/>
      <c r="AI30" s="165"/>
      <c r="AJ30" s="24"/>
      <c r="AK30" s="160"/>
      <c r="AL30" s="161"/>
      <c r="AM30" s="23"/>
      <c r="AN30" s="163"/>
      <c r="AO30" s="156"/>
      <c r="AP30" s="157"/>
      <c r="AQ30" s="12"/>
      <c r="AR30" s="2"/>
      <c r="AS30" s="2"/>
      <c r="AT30" s="2"/>
      <c r="AU30" s="2"/>
      <c r="AV30" s="2"/>
      <c r="AW30" s="2"/>
      <c r="BN30" s="19"/>
    </row>
    <row r="31" spans="2:66" ht="15.75" customHeight="1">
      <c r="B31" s="6"/>
      <c r="C31" s="178" t="s">
        <v>16</v>
      </c>
      <c r="D31" s="178"/>
      <c r="E31" s="178"/>
      <c r="F31" s="178"/>
      <c r="G31" s="178"/>
      <c r="H31" s="178"/>
      <c r="I31" s="7"/>
      <c r="J31" s="176"/>
      <c r="K31" s="166">
        <f>IF(J31="","",IF(J31-L31&gt;0,"○",IF(J31-L31=0,"△","●")))</f>
      </c>
      <c r="L31" s="172"/>
      <c r="M31" s="176"/>
      <c r="N31" s="166">
        <f>IF(M31="","",IF(M31-O31&gt;0,"○",IF(M31-O31=0,"△","●")))</f>
      </c>
      <c r="O31" s="172"/>
      <c r="P31" s="176"/>
      <c r="Q31" s="166">
        <f>IF(P31="","",IF(P31-R31&gt;0,"○",IF(P31-R31=0,"△","●")))</f>
      </c>
      <c r="R31" s="172"/>
      <c r="S31" s="176"/>
      <c r="T31" s="166">
        <f>IF(S31="","",IF(S31-U31&gt;0,"○",IF(S31-U31=0,"△","●")))</f>
      </c>
      <c r="U31" s="172"/>
      <c r="V31" s="176"/>
      <c r="W31" s="166">
        <f>IF(V31="","",IF(V31-X31&gt;0,"○",IF(V31-X31=0,"△","●")))</f>
      </c>
      <c r="X31" s="172"/>
      <c r="Y31" s="176"/>
      <c r="Z31" s="166"/>
      <c r="AA31" s="172"/>
      <c r="AB31" s="10"/>
      <c r="AC31" s="174"/>
      <c r="AD31" s="9"/>
      <c r="AE31" s="4"/>
      <c r="AF31" s="164"/>
      <c r="AG31" s="9"/>
      <c r="AH31" s="4"/>
      <c r="AI31" s="164"/>
      <c r="AJ31" s="9"/>
      <c r="AK31" s="158"/>
      <c r="AL31" s="159"/>
      <c r="AM31" s="8"/>
      <c r="AN31" s="162"/>
      <c r="AO31" s="154"/>
      <c r="AP31" s="155"/>
      <c r="AQ31" s="12"/>
      <c r="AR31" s="2"/>
      <c r="AS31" s="13">
        <f>COUNTIF(BB31:BL31,"○")</f>
        <v>0</v>
      </c>
      <c r="AT31" s="14"/>
      <c r="AU31" s="15">
        <f>COUNTIF(BB31:BL31,"△")</f>
        <v>0</v>
      </c>
      <c r="AV31" s="14"/>
      <c r="AW31" s="16">
        <f>COUNTIF(BB31:BL31,"●")</f>
        <v>0</v>
      </c>
      <c r="BB31" s="18">
        <f>IF(J31="","",IF(J31-L31&gt;0,"○",IF(J31-L31=0,"△","●")))</f>
      </c>
      <c r="BD31" s="18">
        <f>IF(M31="","",IF(M31-O31&gt;0,"○",IF(M31-O31=0,"△","●")))</f>
      </c>
      <c r="BF31" s="18">
        <f>IF(P31="","",IF(P31-R31&gt;0,"○",IF(P31-R31=0,"△","●")))</f>
      </c>
      <c r="BH31" s="18">
        <f>IF(S31="","",IF(S31-U31&gt;0,"○",IF(S31-U31=0,"△","●")))</f>
      </c>
      <c r="BJ31" s="18">
        <f>IF(V31="","",IF(V31-X31&gt;0,"○",IF(V31-X31=0,"△","●")))</f>
      </c>
      <c r="BM31" s="18"/>
      <c r="BN31" s="1">
        <f>AC31*100+AK31</f>
        <v>0</v>
      </c>
    </row>
    <row r="32" spans="2:66" ht="15.75" customHeight="1">
      <c r="B32" s="20"/>
      <c r="C32" s="179"/>
      <c r="D32" s="179"/>
      <c r="E32" s="179"/>
      <c r="F32" s="179"/>
      <c r="G32" s="179"/>
      <c r="H32" s="179"/>
      <c r="I32" s="21"/>
      <c r="J32" s="177"/>
      <c r="K32" s="167"/>
      <c r="L32" s="173"/>
      <c r="M32" s="177"/>
      <c r="N32" s="167"/>
      <c r="O32" s="173"/>
      <c r="P32" s="177"/>
      <c r="Q32" s="167"/>
      <c r="R32" s="173"/>
      <c r="S32" s="177"/>
      <c r="T32" s="167"/>
      <c r="U32" s="173"/>
      <c r="V32" s="177"/>
      <c r="W32" s="167"/>
      <c r="X32" s="173"/>
      <c r="Y32" s="177"/>
      <c r="Z32" s="167"/>
      <c r="AA32" s="173"/>
      <c r="AB32" s="25"/>
      <c r="AC32" s="175"/>
      <c r="AD32" s="24"/>
      <c r="AE32" s="22"/>
      <c r="AF32" s="165"/>
      <c r="AG32" s="24"/>
      <c r="AH32" s="22"/>
      <c r="AI32" s="165"/>
      <c r="AJ32" s="24"/>
      <c r="AK32" s="160"/>
      <c r="AL32" s="161"/>
      <c r="AM32" s="23"/>
      <c r="AN32" s="163"/>
      <c r="AO32" s="156"/>
      <c r="AP32" s="157"/>
      <c r="AQ32" s="12"/>
      <c r="AR32" s="2"/>
      <c r="AS32" s="2"/>
      <c r="AT32" s="2"/>
      <c r="AU32" s="2"/>
      <c r="AV32" s="2"/>
      <c r="AW32" s="2"/>
      <c r="BN32" s="19"/>
    </row>
    <row r="33" ht="18.75" customHeight="1"/>
    <row r="34" spans="3:52" ht="24"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</row>
    <row r="35" ht="18.75" customHeight="1"/>
    <row r="36" spans="2:49" ht="15.75" customHeight="1">
      <c r="B36" s="2" t="s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"/>
      <c r="AR36" s="2"/>
      <c r="AS36" s="2"/>
      <c r="AT36" s="2"/>
      <c r="AU36" s="2"/>
      <c r="AV36" s="2"/>
      <c r="AW36" s="2"/>
    </row>
    <row r="37" spans="2:49" ht="15.75" customHeight="1">
      <c r="B37" s="192" t="s">
        <v>71</v>
      </c>
      <c r="C37" s="193"/>
      <c r="D37" s="193"/>
      <c r="E37" s="193"/>
      <c r="F37" s="193"/>
      <c r="G37" s="193"/>
      <c r="H37" s="193"/>
      <c r="I37" s="193"/>
      <c r="J37" s="190" t="str">
        <f>C38</f>
        <v>Uスポーツクラブ</v>
      </c>
      <c r="K37" s="191"/>
      <c r="L37" s="194"/>
      <c r="M37" s="191" t="str">
        <f>C40</f>
        <v>新紺屋朝日</v>
      </c>
      <c r="N37" s="191"/>
      <c r="O37" s="191"/>
      <c r="P37" s="190" t="s">
        <v>34</v>
      </c>
      <c r="Q37" s="191"/>
      <c r="R37" s="191"/>
      <c r="S37" s="190" t="str">
        <f>C44</f>
        <v>国母SC</v>
      </c>
      <c r="T37" s="191"/>
      <c r="U37" s="191"/>
      <c r="V37" s="190" t="s">
        <v>87</v>
      </c>
      <c r="W37" s="191"/>
      <c r="X37" s="191"/>
      <c r="Y37" s="190" t="str">
        <f>C48</f>
        <v>羽黒</v>
      </c>
      <c r="Z37" s="191"/>
      <c r="AA37" s="191"/>
      <c r="AB37" s="188" t="s">
        <v>1</v>
      </c>
      <c r="AC37" s="189"/>
      <c r="AD37" s="189"/>
      <c r="AE37" s="188" t="s">
        <v>2</v>
      </c>
      <c r="AF37" s="189"/>
      <c r="AG37" s="189"/>
      <c r="AH37" s="188" t="s">
        <v>3</v>
      </c>
      <c r="AI37" s="189"/>
      <c r="AJ37" s="189"/>
      <c r="AK37" s="188" t="s">
        <v>4</v>
      </c>
      <c r="AL37" s="189"/>
      <c r="AM37" s="189"/>
      <c r="AN37" s="182" t="s">
        <v>5</v>
      </c>
      <c r="AO37" s="183"/>
      <c r="AP37" s="184"/>
      <c r="AQ37" s="5"/>
      <c r="AR37" s="2"/>
      <c r="AS37" s="2" t="s">
        <v>6</v>
      </c>
      <c r="AT37" s="2"/>
      <c r="AU37" s="2" t="s">
        <v>7</v>
      </c>
      <c r="AV37" s="2"/>
      <c r="AW37" s="2" t="s">
        <v>8</v>
      </c>
    </row>
    <row r="38" spans="2:66" ht="15.75" customHeight="1">
      <c r="B38" s="6"/>
      <c r="C38" s="178" t="s">
        <v>120</v>
      </c>
      <c r="D38" s="178"/>
      <c r="E38" s="178"/>
      <c r="F38" s="178"/>
      <c r="G38" s="178"/>
      <c r="H38" s="178"/>
      <c r="I38" s="7"/>
      <c r="J38" s="182"/>
      <c r="K38" s="174"/>
      <c r="L38" s="186"/>
      <c r="M38" s="170"/>
      <c r="N38" s="166">
        <f>IF(M38="","",IF(M38-O38&gt;0,"○",IF(M38-O38=0,"△","●")))</f>
      </c>
      <c r="O38" s="168"/>
      <c r="P38" s="170"/>
      <c r="Q38" s="166">
        <f>IF(P38="","",IF(P38-R38&gt;0,"○",IF(P38-R38=0,"△","●")))</f>
      </c>
      <c r="R38" s="168"/>
      <c r="S38" s="170"/>
      <c r="T38" s="166">
        <f>IF(S38="","",IF(S38-U38&gt;0,"○",IF(S38-U38=0,"△","●")))</f>
      </c>
      <c r="U38" s="168"/>
      <c r="V38" s="170"/>
      <c r="W38" s="166">
        <f>IF(V38="","",IF(V38-X38&gt;0,"○",IF(V38-X38=0,"△","●")))</f>
      </c>
      <c r="X38" s="168"/>
      <c r="Y38" s="170"/>
      <c r="Z38" s="166">
        <f>IF(Y38="","",IF(Y38-AA38&gt;0,"○",IF(Y38-AA38=0,"△","●")))</f>
      </c>
      <c r="AA38" s="168"/>
      <c r="AB38" s="10"/>
      <c r="AC38" s="174"/>
      <c r="AD38" s="9"/>
      <c r="AE38" s="4"/>
      <c r="AF38" s="164"/>
      <c r="AG38" s="9"/>
      <c r="AH38" s="4"/>
      <c r="AI38" s="164"/>
      <c r="AJ38" s="9"/>
      <c r="AK38" s="158"/>
      <c r="AL38" s="159"/>
      <c r="AM38" s="8"/>
      <c r="AN38" s="11"/>
      <c r="AO38" s="154"/>
      <c r="AP38" s="155"/>
      <c r="AQ38" s="12"/>
      <c r="AR38" s="2"/>
      <c r="AS38" s="13">
        <f>COUNTIF(BB38:BL38,"○")</f>
        <v>0</v>
      </c>
      <c r="AT38" s="14"/>
      <c r="AU38" s="15">
        <f>COUNTIF(BB38:BL38,"△")</f>
        <v>0</v>
      </c>
      <c r="AV38" s="14"/>
      <c r="AW38" s="16">
        <f>COUNTIF(BB38:BL38,"●")</f>
        <v>0</v>
      </c>
      <c r="AX38" s="17"/>
      <c r="BB38" s="18">
        <f>IF(M38="","",IF(M38-O38&gt;0,"○",IF(M38-O38=0,"△","●")))</f>
      </c>
      <c r="BD38" s="18">
        <f>IF(P38="","",IF(P38-R38&gt;0,"○",IF(P38-R38=0,"△","●")))</f>
      </c>
      <c r="BE38" s="18"/>
      <c r="BF38" s="18">
        <f>IF(S38="","",IF(S38-U38&gt;0,"○",IF(S38-U38=0,"△","●")))</f>
      </c>
      <c r="BH38" s="18">
        <f>IF(V38="","",IF(V38-X38&gt;0,"○",IF(V38-X38=0,"△","●")))</f>
      </c>
      <c r="BJ38" s="18">
        <f>IF(Y38="","",IF(Y38-AA38&gt;0,"○",IF(Y38-AA38=0,"△","●")))</f>
      </c>
      <c r="BN38" s="1">
        <f>AC38*100+AK38</f>
        <v>0</v>
      </c>
    </row>
    <row r="39" spans="2:66" ht="15.75" customHeight="1">
      <c r="B39" s="20"/>
      <c r="C39" s="179"/>
      <c r="D39" s="179"/>
      <c r="E39" s="179"/>
      <c r="F39" s="179"/>
      <c r="G39" s="179"/>
      <c r="H39" s="179"/>
      <c r="I39" s="21"/>
      <c r="J39" s="185"/>
      <c r="K39" s="175"/>
      <c r="L39" s="187"/>
      <c r="M39" s="171"/>
      <c r="N39" s="167"/>
      <c r="O39" s="169"/>
      <c r="P39" s="171"/>
      <c r="Q39" s="167"/>
      <c r="R39" s="169"/>
      <c r="S39" s="171"/>
      <c r="T39" s="167"/>
      <c r="U39" s="169"/>
      <c r="V39" s="171"/>
      <c r="W39" s="167"/>
      <c r="X39" s="169"/>
      <c r="Y39" s="171"/>
      <c r="Z39" s="167"/>
      <c r="AA39" s="169"/>
      <c r="AB39" s="25"/>
      <c r="AC39" s="175"/>
      <c r="AD39" s="24"/>
      <c r="AE39" s="22"/>
      <c r="AF39" s="165"/>
      <c r="AG39" s="24"/>
      <c r="AH39" s="22"/>
      <c r="AI39" s="165"/>
      <c r="AJ39" s="24"/>
      <c r="AK39" s="160"/>
      <c r="AL39" s="161"/>
      <c r="AM39" s="23"/>
      <c r="AN39" s="26"/>
      <c r="AO39" s="156"/>
      <c r="AP39" s="157"/>
      <c r="AQ39" s="12"/>
      <c r="AR39" s="2"/>
      <c r="AS39" s="2"/>
      <c r="AT39" s="2"/>
      <c r="AU39" s="2"/>
      <c r="AV39" s="2"/>
      <c r="AW39" s="2"/>
      <c r="BN39" s="1"/>
    </row>
    <row r="40" spans="2:66" ht="15.75" customHeight="1">
      <c r="B40" s="6"/>
      <c r="C40" s="180" t="s">
        <v>35</v>
      </c>
      <c r="D40" s="180"/>
      <c r="E40" s="180"/>
      <c r="F40" s="180"/>
      <c r="G40" s="180"/>
      <c r="H40" s="180"/>
      <c r="I40" s="7"/>
      <c r="J40" s="176"/>
      <c r="K40" s="166">
        <f>IF(J40="","",IF(J40-L40&gt;0,"○",IF(J40-L40=0,"△","●")))</f>
      </c>
      <c r="L40" s="172"/>
      <c r="M40" s="176"/>
      <c r="N40" s="166"/>
      <c r="O40" s="172"/>
      <c r="P40" s="170"/>
      <c r="Q40" s="166">
        <f>IF(P40="","",IF(P40-R40&gt;0,"○",IF(P40-R40=0,"△","●")))</f>
      </c>
      <c r="R40" s="168"/>
      <c r="S40" s="170"/>
      <c r="T40" s="166">
        <f>IF(S40="","",IF(S40-U40&gt;0,"○",IF(S40-U40=0,"△","●")))</f>
      </c>
      <c r="U40" s="168"/>
      <c r="V40" s="170"/>
      <c r="W40" s="166">
        <f>IF(V40="","",IF(V40-X40&gt;0,"○",IF(V40-X40=0,"△","●")))</f>
      </c>
      <c r="X40" s="168"/>
      <c r="Y40" s="170"/>
      <c r="Z40" s="166">
        <f>IF(Y40="","",IF(Y40-AA40&gt;0,"○",IF(Y40-AA40=0,"△","●")))</f>
      </c>
      <c r="AA40" s="168"/>
      <c r="AB40" s="10"/>
      <c r="AC40" s="174"/>
      <c r="AD40" s="9"/>
      <c r="AE40" s="4"/>
      <c r="AF40" s="164"/>
      <c r="AG40" s="9"/>
      <c r="AH40" s="4"/>
      <c r="AI40" s="164"/>
      <c r="AJ40" s="9"/>
      <c r="AK40" s="158"/>
      <c r="AL40" s="159"/>
      <c r="AM40" s="8"/>
      <c r="AN40" s="11"/>
      <c r="AO40" s="154"/>
      <c r="AP40" s="155"/>
      <c r="AQ40" s="27"/>
      <c r="AR40" s="2"/>
      <c r="AS40" s="13">
        <f>COUNTIF(BB40:BL40,"○")</f>
        <v>0</v>
      </c>
      <c r="AT40" s="14"/>
      <c r="AU40" s="15">
        <f>COUNTIF(BB40:BL40,"△")</f>
        <v>0</v>
      </c>
      <c r="AV40" s="14"/>
      <c r="AW40" s="16">
        <f>COUNTIF(BB40:BL40,"●")</f>
        <v>0</v>
      </c>
      <c r="BB40" s="18">
        <f>IF(J40="","",IF(J40-L40&gt;0,"○",IF(J40-L40=0,"△","●")))</f>
      </c>
      <c r="BD40" s="18">
        <f>IF(P40="","",IF(P40-R40&gt;0,"○",IF(P40-R40=0,"△","●")))</f>
      </c>
      <c r="BE40" s="18">
        <f>IF(O40="","",IF(O40-R40&gt;0,"○",IF(O40-R40=0,"△","●")))</f>
      </c>
      <c r="BF40" s="18">
        <f>IF(S40="","",IF(S40-U40&gt;0,"○",IF(S40-U40=0,"△","●")))</f>
      </c>
      <c r="BH40" s="18">
        <f>IF(V40="","",IF(V40-X40&gt;0,"○",IF(V40-X40=0,"△","●")))</f>
      </c>
      <c r="BJ40" s="18">
        <f>IF(Y40="","",IF(Y40-AA40&gt;0,"○",IF(Y40-AA40=0,"△","●")))</f>
      </c>
      <c r="BM40" s="18"/>
      <c r="BN40" s="1">
        <f>AC40*100+AK40</f>
        <v>0</v>
      </c>
    </row>
    <row r="41" spans="2:66" ht="15.75" customHeight="1">
      <c r="B41" s="20"/>
      <c r="C41" s="181"/>
      <c r="D41" s="181"/>
      <c r="E41" s="181"/>
      <c r="F41" s="181"/>
      <c r="G41" s="181"/>
      <c r="H41" s="181"/>
      <c r="I41" s="21"/>
      <c r="J41" s="177"/>
      <c r="K41" s="167"/>
      <c r="L41" s="173"/>
      <c r="M41" s="177"/>
      <c r="N41" s="167"/>
      <c r="O41" s="173"/>
      <c r="P41" s="171"/>
      <c r="Q41" s="167"/>
      <c r="R41" s="169"/>
      <c r="S41" s="171"/>
      <c r="T41" s="167"/>
      <c r="U41" s="169"/>
      <c r="V41" s="171"/>
      <c r="W41" s="167"/>
      <c r="X41" s="169"/>
      <c r="Y41" s="171"/>
      <c r="Z41" s="167"/>
      <c r="AA41" s="169"/>
      <c r="AB41" s="25"/>
      <c r="AC41" s="175"/>
      <c r="AD41" s="24"/>
      <c r="AE41" s="22"/>
      <c r="AF41" s="165"/>
      <c r="AG41" s="24"/>
      <c r="AH41" s="22"/>
      <c r="AI41" s="165"/>
      <c r="AJ41" s="24"/>
      <c r="AK41" s="160"/>
      <c r="AL41" s="161"/>
      <c r="AM41" s="23"/>
      <c r="AN41" s="26"/>
      <c r="AO41" s="156"/>
      <c r="AP41" s="157"/>
      <c r="AQ41" s="12"/>
      <c r="AR41" s="2"/>
      <c r="AS41" s="2"/>
      <c r="AT41" s="2"/>
      <c r="AU41" s="15"/>
      <c r="AV41" s="2"/>
      <c r="AW41" s="2"/>
      <c r="BN41" s="1"/>
    </row>
    <row r="42" spans="2:66" ht="15.75" customHeight="1">
      <c r="B42" s="6"/>
      <c r="C42" s="178" t="s">
        <v>30</v>
      </c>
      <c r="D42" s="178"/>
      <c r="E42" s="178"/>
      <c r="F42" s="178"/>
      <c r="G42" s="178"/>
      <c r="H42" s="178"/>
      <c r="I42" s="7"/>
      <c r="J42" s="176"/>
      <c r="K42" s="166">
        <f>IF(J42="","",IF(J42-L42&gt;0,"○",IF(J42-L42=0,"△","●")))</f>
      </c>
      <c r="L42" s="172"/>
      <c r="M42" s="176"/>
      <c r="N42" s="166"/>
      <c r="O42" s="172"/>
      <c r="P42" s="176"/>
      <c r="Q42" s="166"/>
      <c r="R42" s="172"/>
      <c r="S42" s="170"/>
      <c r="T42" s="166">
        <f>IF(S42="","",IF(S42-U42&gt;0,"○",IF(S42-U42=0,"△","●")))</f>
      </c>
      <c r="U42" s="168"/>
      <c r="V42" s="170"/>
      <c r="W42" s="166">
        <f>IF(V42="","",IF(V42-X42&gt;0,"○",IF(V42-X42=0,"△","●")))</f>
      </c>
      <c r="X42" s="195"/>
      <c r="Y42" s="170"/>
      <c r="Z42" s="166">
        <f>IF(Y42="","",IF(Y42-AA42&gt;0,"○",IF(Y42-AA42=0,"△","●")))</f>
      </c>
      <c r="AA42" s="168"/>
      <c r="AB42" s="10"/>
      <c r="AC42" s="174"/>
      <c r="AD42" s="9"/>
      <c r="AE42" s="4"/>
      <c r="AF42" s="164"/>
      <c r="AG42" s="9"/>
      <c r="AH42" s="4"/>
      <c r="AI42" s="164"/>
      <c r="AJ42" s="9"/>
      <c r="AK42" s="158"/>
      <c r="AL42" s="159"/>
      <c r="AM42" s="8"/>
      <c r="AN42" s="162"/>
      <c r="AO42" s="154"/>
      <c r="AP42" s="155"/>
      <c r="AQ42" s="12"/>
      <c r="AR42" s="2"/>
      <c r="AS42" s="13">
        <f>COUNTIF(BB42:BL42,"○")</f>
        <v>0</v>
      </c>
      <c r="AT42" s="14"/>
      <c r="AU42" s="15">
        <f>COUNTIF(BB42:BL42,"△")</f>
        <v>0</v>
      </c>
      <c r="AV42" s="14"/>
      <c r="AW42" s="16">
        <f>COUNTIF(BB42:BL42,"●")</f>
        <v>0</v>
      </c>
      <c r="BB42" s="18">
        <f>IF(J42="","",IF(J42-L42&gt;0,"○",IF(J42-L42=0,"△","●")))</f>
      </c>
      <c r="BD42" s="18">
        <f>IF(M42="","",IF(M42-O42&gt;0,"○",IF(M42-O42=0,"△","●")))</f>
      </c>
      <c r="BF42" s="18">
        <f>IF(S42="","",IF(S42-U42&gt;0,"○",IF(S42-U42=0,"△","●")))</f>
      </c>
      <c r="BH42" s="18">
        <f>IF(V42="","",IF(V42-X42&gt;0,"○",IF(V42-X42=0,"△","●")))</f>
      </c>
      <c r="BJ42" s="18">
        <f>IF(Y42="","",IF(Y42-AA42&gt;0,"○",IF(Y42-AA42=0,"△","●")))</f>
      </c>
      <c r="BM42" s="18"/>
      <c r="BN42" s="1">
        <f>AC42*100+AK42</f>
        <v>0</v>
      </c>
    </row>
    <row r="43" spans="2:66" ht="15.75" customHeight="1">
      <c r="B43" s="20"/>
      <c r="C43" s="179"/>
      <c r="D43" s="179"/>
      <c r="E43" s="179"/>
      <c r="F43" s="179"/>
      <c r="G43" s="179"/>
      <c r="H43" s="179"/>
      <c r="I43" s="21"/>
      <c r="J43" s="177"/>
      <c r="K43" s="167"/>
      <c r="L43" s="173"/>
      <c r="M43" s="177"/>
      <c r="N43" s="167"/>
      <c r="O43" s="173"/>
      <c r="P43" s="177"/>
      <c r="Q43" s="167"/>
      <c r="R43" s="173"/>
      <c r="S43" s="171"/>
      <c r="T43" s="167"/>
      <c r="U43" s="169"/>
      <c r="V43" s="171"/>
      <c r="W43" s="167"/>
      <c r="X43" s="196"/>
      <c r="Y43" s="171"/>
      <c r="Z43" s="167"/>
      <c r="AA43" s="169"/>
      <c r="AB43" s="25"/>
      <c r="AC43" s="175"/>
      <c r="AD43" s="24"/>
      <c r="AE43" s="22"/>
      <c r="AF43" s="165"/>
      <c r="AG43" s="24"/>
      <c r="AH43" s="22"/>
      <c r="AI43" s="165"/>
      <c r="AJ43" s="24"/>
      <c r="AK43" s="160"/>
      <c r="AL43" s="161"/>
      <c r="AM43" s="23"/>
      <c r="AN43" s="163"/>
      <c r="AO43" s="156"/>
      <c r="AP43" s="157"/>
      <c r="AQ43" s="12"/>
      <c r="AR43" s="2"/>
      <c r="AS43" s="2"/>
      <c r="AT43" s="2"/>
      <c r="AU43" s="15"/>
      <c r="AV43" s="2"/>
      <c r="AW43" s="2"/>
      <c r="BN43" s="19"/>
    </row>
    <row r="44" spans="2:66" ht="15.75" customHeight="1">
      <c r="B44" s="6"/>
      <c r="C44" s="178" t="s">
        <v>112</v>
      </c>
      <c r="D44" s="178"/>
      <c r="E44" s="178"/>
      <c r="F44" s="178"/>
      <c r="G44" s="178"/>
      <c r="H44" s="178"/>
      <c r="I44" s="7"/>
      <c r="J44" s="176"/>
      <c r="K44" s="166">
        <f>IF(J44="","",IF(J44-L44&gt;0,"○",IF(J44-L44=0,"△","●")))</f>
      </c>
      <c r="L44" s="172"/>
      <c r="M44" s="176"/>
      <c r="N44" s="166">
        <f>IF(M44="","",IF(M44-O44&gt;0,"○",IF(M44-O44=0,"△","●")))</f>
      </c>
      <c r="O44" s="172"/>
      <c r="P44" s="176"/>
      <c r="Q44" s="166">
        <f>IF(P44="","",IF(P44-R44&gt;0,"○",IF(P44-R44=0,"△","●")))</f>
      </c>
      <c r="R44" s="172"/>
      <c r="S44" s="176"/>
      <c r="T44" s="166"/>
      <c r="U44" s="172"/>
      <c r="V44" s="170"/>
      <c r="W44" s="166">
        <f>IF(V44="","",IF(V44-X44&gt;0,"○",IF(V44-X44=0,"△","●")))</f>
      </c>
      <c r="X44" s="168"/>
      <c r="Y44" s="170"/>
      <c r="Z44" s="166">
        <f>IF(Y44="","",IF(Y44-AA44&gt;0,"○",IF(Y44-AA44=0,"△","●")))</f>
      </c>
      <c r="AA44" s="168"/>
      <c r="AB44" s="10"/>
      <c r="AC44" s="174"/>
      <c r="AD44" s="9"/>
      <c r="AE44" s="4"/>
      <c r="AF44" s="164"/>
      <c r="AG44" s="9"/>
      <c r="AH44" s="4"/>
      <c r="AI44" s="164"/>
      <c r="AJ44" s="9"/>
      <c r="AK44" s="158"/>
      <c r="AL44" s="159"/>
      <c r="AM44" s="8"/>
      <c r="AN44" s="162"/>
      <c r="AO44" s="154"/>
      <c r="AP44" s="155"/>
      <c r="AQ44" s="12"/>
      <c r="AR44" s="2"/>
      <c r="AS44" s="13">
        <f>COUNTIF(BB44:BL44,"○")</f>
        <v>0</v>
      </c>
      <c r="AT44" s="14"/>
      <c r="AU44" s="15">
        <f>COUNTIF(BB44:BL44,"△")</f>
        <v>0</v>
      </c>
      <c r="AV44" s="14"/>
      <c r="AW44" s="16">
        <f>COUNTIF(BB44:BL44,"●")</f>
        <v>0</v>
      </c>
      <c r="BB44" s="18">
        <f>IF(J44="","",IF(J44-L44&gt;0,"○",IF(J44-L44=0,"△","●")))</f>
      </c>
      <c r="BD44" s="18">
        <f>IF(M44="","",IF(M44-O44&gt;0,"○",IF(M44-O44=0,"△","●")))</f>
      </c>
      <c r="BF44" s="18">
        <f>IF(P44="","",IF(P44-R44&gt;0,"○",IF(P44-R44=0,"△","●")))</f>
      </c>
      <c r="BH44" s="18">
        <f>IF(V44="","",IF(V44-X44&gt;0,"○",IF(V44-X44=0,"△","●")))</f>
      </c>
      <c r="BJ44" s="18">
        <f>IF(Y44="","",IF(Y44-AA44&gt;0,"○",IF(Y44-AA44=0,"△","●")))</f>
      </c>
      <c r="BM44" s="18"/>
      <c r="BN44" s="1">
        <f>AC44*100+AK44</f>
        <v>0</v>
      </c>
    </row>
    <row r="45" spans="2:66" ht="15.75" customHeight="1">
      <c r="B45" s="20"/>
      <c r="C45" s="179"/>
      <c r="D45" s="179"/>
      <c r="E45" s="179"/>
      <c r="F45" s="179"/>
      <c r="G45" s="179"/>
      <c r="H45" s="179"/>
      <c r="I45" s="21"/>
      <c r="J45" s="177"/>
      <c r="K45" s="167"/>
      <c r="L45" s="173"/>
      <c r="M45" s="177"/>
      <c r="N45" s="167"/>
      <c r="O45" s="173"/>
      <c r="P45" s="177"/>
      <c r="Q45" s="167"/>
      <c r="R45" s="173"/>
      <c r="S45" s="177"/>
      <c r="T45" s="167"/>
      <c r="U45" s="173"/>
      <c r="V45" s="171"/>
      <c r="W45" s="167"/>
      <c r="X45" s="169"/>
      <c r="Y45" s="171"/>
      <c r="Z45" s="167"/>
      <c r="AA45" s="169"/>
      <c r="AB45" s="25"/>
      <c r="AC45" s="175"/>
      <c r="AD45" s="24"/>
      <c r="AE45" s="22"/>
      <c r="AF45" s="165"/>
      <c r="AG45" s="24"/>
      <c r="AH45" s="22"/>
      <c r="AI45" s="165"/>
      <c r="AJ45" s="24"/>
      <c r="AK45" s="160"/>
      <c r="AL45" s="161"/>
      <c r="AM45" s="23"/>
      <c r="AN45" s="163"/>
      <c r="AO45" s="156"/>
      <c r="AP45" s="157"/>
      <c r="AQ45" s="12"/>
      <c r="AR45" s="2"/>
      <c r="AS45" s="2"/>
      <c r="AT45" s="2"/>
      <c r="AU45" s="2"/>
      <c r="AV45" s="2"/>
      <c r="AW45" s="2"/>
      <c r="BN45" s="19"/>
    </row>
    <row r="46" spans="2:66" ht="15.75" customHeight="1">
      <c r="B46" s="30"/>
      <c r="C46" s="178" t="s">
        <v>89</v>
      </c>
      <c r="D46" s="178"/>
      <c r="E46" s="178"/>
      <c r="F46" s="178"/>
      <c r="G46" s="178"/>
      <c r="H46" s="178"/>
      <c r="I46" s="31"/>
      <c r="J46" s="176"/>
      <c r="K46" s="166">
        <f>IF(J46="","",IF(J46-L46&gt;0,"○",IF(J46-L46=0,"△","●")))</f>
      </c>
      <c r="L46" s="172"/>
      <c r="M46" s="176"/>
      <c r="N46" s="166">
        <f>IF(M46="","",IF(M46-O46&gt;0,"○",IF(M46-O46=0,"△","●")))</f>
      </c>
      <c r="O46" s="172"/>
      <c r="P46" s="197"/>
      <c r="Q46" s="166">
        <f>IF(P46="","",IF(P46-R46&gt;0,"○",IF(P46-R46=0,"△","●")))</f>
      </c>
      <c r="R46" s="172"/>
      <c r="S46" s="176"/>
      <c r="T46" s="166">
        <f>IF(S46="","",IF(S46-U46&gt;0,"○",IF(S46-U46=0,"△","●")))</f>
      </c>
      <c r="U46" s="172"/>
      <c r="V46" s="37"/>
      <c r="W46" s="37"/>
      <c r="X46" s="37"/>
      <c r="Y46" s="170"/>
      <c r="Z46" s="166">
        <f>IF(Y46="","",IF(Y46-AA46&gt;0,"○",IF(Y46-AA46=0,"△","●")))</f>
      </c>
      <c r="AA46" s="168"/>
      <c r="AB46" s="10"/>
      <c r="AC46" s="174"/>
      <c r="AD46" s="9"/>
      <c r="AE46" s="4"/>
      <c r="AF46" s="164"/>
      <c r="AG46" s="9"/>
      <c r="AH46" s="4"/>
      <c r="AI46" s="164"/>
      <c r="AJ46" s="9"/>
      <c r="AK46" s="158"/>
      <c r="AL46" s="159"/>
      <c r="AM46" s="8"/>
      <c r="AN46" s="162"/>
      <c r="AO46" s="154"/>
      <c r="AP46" s="155"/>
      <c r="AQ46" s="12"/>
      <c r="AR46" s="2"/>
      <c r="AS46" s="13">
        <f>COUNTIF(BB46:BL46,"○")</f>
        <v>0</v>
      </c>
      <c r="AT46" s="14"/>
      <c r="AU46" s="15">
        <f>COUNTIF(BB46:BL46,"△")</f>
        <v>0</v>
      </c>
      <c r="AV46" s="14"/>
      <c r="AW46" s="16">
        <f>COUNTIF(BB46:BL46,"●")</f>
        <v>0</v>
      </c>
      <c r="BB46" s="18">
        <f>IF(J46="","",IF(J46-L46&gt;0,"○",IF(J46-L46=0,"△","●")))</f>
      </c>
      <c r="BD46" s="18">
        <f>IF(M46="","",IF(M46-O46&gt;0,"○",IF(M46-O46=0,"△","●")))</f>
      </c>
      <c r="BF46" s="18">
        <f>IF(P46="","",IF(P46-R46&gt;0,"○",IF(P46-R46=0,"△","●")))</f>
      </c>
      <c r="BH46" s="18">
        <f>IF(S46="","",IF(S46-U46&gt;0,"○",IF(S46-U46=0,"△","●")))</f>
      </c>
      <c r="BJ46" s="18">
        <f>IF(Y46="","",IF(Y46-AA46&gt;0,"○",IF(Y46-AA46=0,"△","●")))</f>
      </c>
      <c r="BN46" s="1">
        <f>AC46*100+AK46</f>
        <v>0</v>
      </c>
    </row>
    <row r="47" spans="2:66" ht="15.75" customHeight="1">
      <c r="B47" s="30"/>
      <c r="C47" s="179"/>
      <c r="D47" s="179"/>
      <c r="E47" s="179"/>
      <c r="F47" s="179"/>
      <c r="G47" s="179"/>
      <c r="H47" s="179"/>
      <c r="I47" s="31"/>
      <c r="J47" s="177"/>
      <c r="K47" s="167"/>
      <c r="L47" s="173"/>
      <c r="M47" s="177"/>
      <c r="N47" s="167"/>
      <c r="O47" s="173"/>
      <c r="P47" s="198"/>
      <c r="Q47" s="167"/>
      <c r="R47" s="173"/>
      <c r="S47" s="177"/>
      <c r="T47" s="167"/>
      <c r="U47" s="173"/>
      <c r="V47" s="37"/>
      <c r="W47" s="37"/>
      <c r="X47" s="37"/>
      <c r="Y47" s="171"/>
      <c r="Z47" s="167"/>
      <c r="AA47" s="169"/>
      <c r="AB47" s="25"/>
      <c r="AC47" s="175"/>
      <c r="AD47" s="24"/>
      <c r="AE47" s="22"/>
      <c r="AF47" s="165"/>
      <c r="AG47" s="24"/>
      <c r="AH47" s="22"/>
      <c r="AI47" s="165"/>
      <c r="AJ47" s="24"/>
      <c r="AK47" s="160"/>
      <c r="AL47" s="161"/>
      <c r="AM47" s="23"/>
      <c r="AN47" s="163"/>
      <c r="AO47" s="156"/>
      <c r="AP47" s="157"/>
      <c r="AQ47" s="12"/>
      <c r="AR47" s="2"/>
      <c r="AS47" s="2"/>
      <c r="AT47" s="2"/>
      <c r="AU47" s="2"/>
      <c r="AV47" s="2"/>
      <c r="AW47" s="2"/>
      <c r="BN47" s="19"/>
    </row>
    <row r="48" spans="2:66" ht="15.75" customHeight="1">
      <c r="B48" s="6"/>
      <c r="C48" s="178" t="s">
        <v>31</v>
      </c>
      <c r="D48" s="178"/>
      <c r="E48" s="178"/>
      <c r="F48" s="178"/>
      <c r="G48" s="178"/>
      <c r="H48" s="178"/>
      <c r="I48" s="7"/>
      <c r="J48" s="176"/>
      <c r="K48" s="166">
        <f>IF(J48="","",IF(J48-L48&gt;0,"○",IF(J48-L48=0,"△","●")))</f>
      </c>
      <c r="L48" s="172"/>
      <c r="M48" s="176"/>
      <c r="N48" s="166">
        <f>IF(M48="","",IF(M48-O48&gt;0,"○",IF(M48-O48=0,"△","●")))</f>
      </c>
      <c r="O48" s="172"/>
      <c r="P48" s="176"/>
      <c r="Q48" s="166">
        <f>IF(P48="","",IF(P48-R48&gt;0,"○",IF(P48-R48=0,"△","●")))</f>
      </c>
      <c r="R48" s="172"/>
      <c r="S48" s="176"/>
      <c r="T48" s="166">
        <f>IF(S48="","",IF(S48-U48&gt;0,"○",IF(S48-U48=0,"△","●")))</f>
      </c>
      <c r="U48" s="172"/>
      <c r="V48" s="176"/>
      <c r="W48" s="166">
        <f>IF(V48="","",IF(V48-X48&gt;0,"○",IF(V48-X48=0,"△","●")))</f>
      </c>
      <c r="X48" s="172"/>
      <c r="Y48" s="176"/>
      <c r="Z48" s="166"/>
      <c r="AA48" s="172"/>
      <c r="AB48" s="10"/>
      <c r="AC48" s="174"/>
      <c r="AD48" s="9"/>
      <c r="AE48" s="4"/>
      <c r="AF48" s="164"/>
      <c r="AG48" s="9"/>
      <c r="AH48" s="4"/>
      <c r="AI48" s="164"/>
      <c r="AJ48" s="9"/>
      <c r="AK48" s="158"/>
      <c r="AL48" s="159"/>
      <c r="AM48" s="8"/>
      <c r="AN48" s="162"/>
      <c r="AO48" s="154"/>
      <c r="AP48" s="155"/>
      <c r="AQ48" s="12"/>
      <c r="AR48" s="2"/>
      <c r="AS48" s="13">
        <f>COUNTIF(BB48:BL48,"○")</f>
        <v>0</v>
      </c>
      <c r="AT48" s="14"/>
      <c r="AU48" s="15">
        <f>COUNTIF(BB48:BL48,"△")</f>
        <v>0</v>
      </c>
      <c r="AV48" s="14"/>
      <c r="AW48" s="16">
        <f>COUNTIF(BB48:BL48,"●")</f>
        <v>0</v>
      </c>
      <c r="BB48" s="18">
        <f>IF(J48="","",IF(J48-L48&gt;0,"○",IF(J48-L48=0,"△","●")))</f>
      </c>
      <c r="BD48" s="18">
        <f>IF(M48="","",IF(M48-O48&gt;0,"○",IF(M48-O48=0,"△","●")))</f>
      </c>
      <c r="BF48" s="18">
        <f>IF(P48="","",IF(P48-R48&gt;0,"○",IF(P48-R48=0,"△","●")))</f>
      </c>
      <c r="BH48" s="18">
        <f>IF(S48="","",IF(S48-U48&gt;0,"○",IF(S48-U48=0,"△","●")))</f>
      </c>
      <c r="BJ48" s="18">
        <f>IF(V48="","",IF(V48-X48&gt;0,"○",IF(V48-X48=0,"△","●")))</f>
      </c>
      <c r="BM48" s="18"/>
      <c r="BN48" s="1">
        <f>AC48*100+AK48</f>
        <v>0</v>
      </c>
    </row>
    <row r="49" spans="2:66" ht="15.75" customHeight="1">
      <c r="B49" s="20"/>
      <c r="C49" s="179"/>
      <c r="D49" s="179"/>
      <c r="E49" s="179"/>
      <c r="F49" s="179"/>
      <c r="G49" s="179"/>
      <c r="H49" s="179"/>
      <c r="I49" s="21"/>
      <c r="J49" s="177"/>
      <c r="K49" s="167"/>
      <c r="L49" s="173"/>
      <c r="M49" s="177"/>
      <c r="N49" s="167"/>
      <c r="O49" s="173"/>
      <c r="P49" s="177"/>
      <c r="Q49" s="167"/>
      <c r="R49" s="173"/>
      <c r="S49" s="177"/>
      <c r="T49" s="167"/>
      <c r="U49" s="173"/>
      <c r="V49" s="177"/>
      <c r="W49" s="167"/>
      <c r="X49" s="173"/>
      <c r="Y49" s="177"/>
      <c r="Z49" s="167"/>
      <c r="AA49" s="173"/>
      <c r="AB49" s="25"/>
      <c r="AC49" s="175"/>
      <c r="AD49" s="24"/>
      <c r="AE49" s="22"/>
      <c r="AF49" s="165"/>
      <c r="AG49" s="24"/>
      <c r="AH49" s="22"/>
      <c r="AI49" s="165"/>
      <c r="AJ49" s="24"/>
      <c r="AK49" s="160"/>
      <c r="AL49" s="161"/>
      <c r="AM49" s="23"/>
      <c r="AN49" s="163"/>
      <c r="AO49" s="156"/>
      <c r="AP49" s="157"/>
      <c r="AQ49" s="12"/>
      <c r="AR49" s="2"/>
      <c r="AS49" s="2"/>
      <c r="AT49" s="2"/>
      <c r="AU49" s="2"/>
      <c r="AV49" s="2"/>
      <c r="AW49" s="2"/>
      <c r="BN49" s="19"/>
    </row>
    <row r="52" spans="2:49" ht="17.25">
      <c r="B52" s="2" t="s"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  <c r="AR52" s="2"/>
      <c r="AS52" s="2"/>
      <c r="AT52" s="2"/>
      <c r="AU52" s="2"/>
      <c r="AV52" s="2"/>
      <c r="AW52" s="2"/>
    </row>
    <row r="53" spans="2:49" ht="17.25">
      <c r="B53" s="192" t="s">
        <v>72</v>
      </c>
      <c r="C53" s="193"/>
      <c r="D53" s="193"/>
      <c r="E53" s="193"/>
      <c r="F53" s="193"/>
      <c r="G53" s="193"/>
      <c r="H53" s="193"/>
      <c r="I53" s="193"/>
      <c r="J53" s="190" t="s">
        <v>29</v>
      </c>
      <c r="K53" s="191"/>
      <c r="L53" s="194"/>
      <c r="M53" s="191" t="str">
        <f>C56</f>
        <v>玉諸</v>
      </c>
      <c r="N53" s="191"/>
      <c r="O53" s="191"/>
      <c r="P53" s="190" t="s">
        <v>18</v>
      </c>
      <c r="Q53" s="191"/>
      <c r="R53" s="191"/>
      <c r="S53" s="190" t="str">
        <f>C60</f>
        <v>舞鶴JFC</v>
      </c>
      <c r="T53" s="191"/>
      <c r="U53" s="191"/>
      <c r="V53" s="190" t="s">
        <v>60</v>
      </c>
      <c r="W53" s="191"/>
      <c r="X53" s="191"/>
      <c r="Y53" s="190" t="str">
        <f>C64</f>
        <v>千塚</v>
      </c>
      <c r="Z53" s="191"/>
      <c r="AA53" s="191"/>
      <c r="AB53" s="188" t="s">
        <v>1</v>
      </c>
      <c r="AC53" s="189"/>
      <c r="AD53" s="189"/>
      <c r="AE53" s="188" t="s">
        <v>2</v>
      </c>
      <c r="AF53" s="189"/>
      <c r="AG53" s="189"/>
      <c r="AH53" s="188" t="s">
        <v>3</v>
      </c>
      <c r="AI53" s="189"/>
      <c r="AJ53" s="189"/>
      <c r="AK53" s="188" t="s">
        <v>4</v>
      </c>
      <c r="AL53" s="189"/>
      <c r="AM53" s="189"/>
      <c r="AN53" s="182" t="s">
        <v>5</v>
      </c>
      <c r="AO53" s="183"/>
      <c r="AP53" s="184"/>
      <c r="AQ53" s="5"/>
      <c r="AR53" s="2"/>
      <c r="AS53" s="2" t="s">
        <v>6</v>
      </c>
      <c r="AT53" s="2"/>
      <c r="AU53" s="2" t="s">
        <v>7</v>
      </c>
      <c r="AV53" s="2"/>
      <c r="AW53" s="2" t="s">
        <v>8</v>
      </c>
    </row>
    <row r="54" spans="2:66" ht="14.25">
      <c r="B54" s="6"/>
      <c r="C54" s="178" t="s">
        <v>15</v>
      </c>
      <c r="D54" s="178"/>
      <c r="E54" s="178"/>
      <c r="F54" s="178"/>
      <c r="G54" s="178"/>
      <c r="H54" s="178"/>
      <c r="I54" s="7"/>
      <c r="J54" s="182"/>
      <c r="K54" s="174"/>
      <c r="L54" s="186"/>
      <c r="M54" s="170"/>
      <c r="N54" s="166">
        <f>IF(M54="","",IF(M54-O54&gt;0,"○",IF(M54-O54=0,"△","●")))</f>
      </c>
      <c r="O54" s="168"/>
      <c r="P54" s="170"/>
      <c r="Q54" s="166">
        <f>IF(P54="","",IF(P54-R54&gt;0,"○",IF(P54-R54=0,"△","●")))</f>
      </c>
      <c r="R54" s="168"/>
      <c r="S54" s="170"/>
      <c r="T54" s="166">
        <f>IF(S54="","",IF(S54-U54&gt;0,"○",IF(S54-U54=0,"△","●")))</f>
      </c>
      <c r="U54" s="168"/>
      <c r="V54" s="170"/>
      <c r="W54" s="166">
        <f>IF(V54="","",IF(V54-X54&gt;0,"○",IF(V54-X54=0,"△","●")))</f>
      </c>
      <c r="X54" s="168"/>
      <c r="Y54" s="170"/>
      <c r="Z54" s="166">
        <f>IF(Y54="","",IF(Y54-AA54&gt;0,"○",IF(Y54-AA54=0,"△","●")))</f>
      </c>
      <c r="AA54" s="168"/>
      <c r="AB54" s="10"/>
      <c r="AC54" s="174"/>
      <c r="AD54" s="9"/>
      <c r="AE54" s="4"/>
      <c r="AF54" s="164"/>
      <c r="AG54" s="9"/>
      <c r="AH54" s="4"/>
      <c r="AI54" s="164"/>
      <c r="AJ54" s="9"/>
      <c r="AK54" s="158"/>
      <c r="AL54" s="159"/>
      <c r="AM54" s="8"/>
      <c r="AN54" s="11"/>
      <c r="AO54" s="154"/>
      <c r="AP54" s="155"/>
      <c r="AQ54" s="12"/>
      <c r="AR54" s="2"/>
      <c r="AS54" s="13">
        <f>COUNTIF(BB54:BL54,"○")</f>
        <v>0</v>
      </c>
      <c r="AT54" s="14"/>
      <c r="AU54" s="15">
        <f>COUNTIF(BB54:BL54,"△")</f>
        <v>0</v>
      </c>
      <c r="AV54" s="14"/>
      <c r="AW54" s="16">
        <f>COUNTIF(BB54:BL54,"●")</f>
        <v>0</v>
      </c>
      <c r="AX54" s="17"/>
      <c r="BB54" s="18">
        <f>IF(M54="","",IF(M54-O54&gt;0,"○",IF(M54-O54=0,"△","●")))</f>
      </c>
      <c r="BD54" s="18">
        <f>IF(P54="","",IF(P54-R54&gt;0,"○",IF(P54-R54=0,"△","●")))</f>
      </c>
      <c r="BE54" s="18"/>
      <c r="BF54" s="18">
        <f>IF(S54="","",IF(S54-U54&gt;0,"○",IF(S54-U54=0,"△","●")))</f>
      </c>
      <c r="BH54" s="18">
        <f>IF(V54="","",IF(V54-X54&gt;0,"○",IF(V54-X54=0,"△","●")))</f>
      </c>
      <c r="BJ54" s="18">
        <f>IF(Y54="","",IF(Y54-AA54&gt;0,"○",IF(Y54-AA54=0,"△","●")))</f>
      </c>
      <c r="BN54" s="1">
        <f>AC54*100+AK54</f>
        <v>0</v>
      </c>
    </row>
    <row r="55" spans="2:66" ht="14.25">
      <c r="B55" s="20"/>
      <c r="C55" s="179"/>
      <c r="D55" s="179"/>
      <c r="E55" s="179"/>
      <c r="F55" s="179"/>
      <c r="G55" s="179"/>
      <c r="H55" s="179"/>
      <c r="I55" s="21"/>
      <c r="J55" s="185"/>
      <c r="K55" s="175"/>
      <c r="L55" s="187"/>
      <c r="M55" s="171"/>
      <c r="N55" s="167"/>
      <c r="O55" s="169"/>
      <c r="P55" s="171"/>
      <c r="Q55" s="167"/>
      <c r="R55" s="169"/>
      <c r="S55" s="171"/>
      <c r="T55" s="167"/>
      <c r="U55" s="169"/>
      <c r="V55" s="171"/>
      <c r="W55" s="167"/>
      <c r="X55" s="169"/>
      <c r="Y55" s="171"/>
      <c r="Z55" s="167"/>
      <c r="AA55" s="169"/>
      <c r="AB55" s="25"/>
      <c r="AC55" s="175"/>
      <c r="AD55" s="24"/>
      <c r="AE55" s="22"/>
      <c r="AF55" s="165"/>
      <c r="AG55" s="24"/>
      <c r="AH55" s="22"/>
      <c r="AI55" s="165"/>
      <c r="AJ55" s="24"/>
      <c r="AK55" s="160"/>
      <c r="AL55" s="161"/>
      <c r="AM55" s="23"/>
      <c r="AN55" s="26"/>
      <c r="AO55" s="156"/>
      <c r="AP55" s="157"/>
      <c r="AQ55" s="12"/>
      <c r="AR55" s="2"/>
      <c r="AS55" s="2"/>
      <c r="AT55" s="2"/>
      <c r="AU55" s="2"/>
      <c r="AV55" s="2"/>
      <c r="AW55" s="2"/>
      <c r="BN55" s="1"/>
    </row>
    <row r="56" spans="2:66" ht="14.25">
      <c r="B56" s="6"/>
      <c r="C56" s="180" t="s">
        <v>77</v>
      </c>
      <c r="D56" s="180"/>
      <c r="E56" s="180"/>
      <c r="F56" s="180"/>
      <c r="G56" s="180"/>
      <c r="H56" s="180"/>
      <c r="I56" s="7"/>
      <c r="J56" s="176"/>
      <c r="K56" s="166">
        <f>IF(J56="","",IF(J56-L56&gt;0,"○",IF(J56-L56=0,"△","●")))</f>
      </c>
      <c r="L56" s="172"/>
      <c r="M56" s="176"/>
      <c r="N56" s="166"/>
      <c r="O56" s="172"/>
      <c r="P56" s="170"/>
      <c r="Q56" s="166">
        <f>IF(P56="","",IF(P56-R56&gt;0,"○",IF(P56-R56=0,"△","●")))</f>
      </c>
      <c r="R56" s="168"/>
      <c r="S56" s="170"/>
      <c r="T56" s="166">
        <f>IF(S56="","",IF(S56-U56&gt;0,"○",IF(S56-U56=0,"△","●")))</f>
      </c>
      <c r="U56" s="168"/>
      <c r="V56" s="170"/>
      <c r="W56" s="166">
        <f>IF(V56="","",IF(V56-X56&gt;0,"○",IF(V56-X56=0,"△","●")))</f>
      </c>
      <c r="X56" s="168"/>
      <c r="Y56" s="170"/>
      <c r="Z56" s="166">
        <f>IF(Y56="","",IF(Y56-AA56&gt;0,"○",IF(Y56-AA56=0,"△","●")))</f>
      </c>
      <c r="AA56" s="168"/>
      <c r="AB56" s="10"/>
      <c r="AC56" s="174"/>
      <c r="AD56" s="9"/>
      <c r="AE56" s="4"/>
      <c r="AF56" s="164"/>
      <c r="AG56" s="9"/>
      <c r="AH56" s="4"/>
      <c r="AI56" s="164"/>
      <c r="AJ56" s="9"/>
      <c r="AK56" s="158"/>
      <c r="AL56" s="159"/>
      <c r="AM56" s="8"/>
      <c r="AN56" s="11"/>
      <c r="AO56" s="154"/>
      <c r="AP56" s="155"/>
      <c r="AQ56" s="27"/>
      <c r="AR56" s="2"/>
      <c r="AS56" s="13">
        <f>COUNTIF(BB56:BL56,"○")</f>
        <v>0</v>
      </c>
      <c r="AT56" s="14"/>
      <c r="AU56" s="15">
        <f>COUNTIF(BB56:BL56,"△")</f>
        <v>0</v>
      </c>
      <c r="AV56" s="14"/>
      <c r="AW56" s="16">
        <f>COUNTIF(BB56:BL56,"●")</f>
        <v>0</v>
      </c>
      <c r="BB56" s="18">
        <f>IF(J56="","",IF(J56-L56&gt;0,"○",IF(J56-L56=0,"△","●")))</f>
      </c>
      <c r="BD56" s="18">
        <f>IF(P56="","",IF(P56-R56&gt;0,"○",IF(P56-R56=0,"△","●")))</f>
      </c>
      <c r="BE56" s="18">
        <f>IF(O56="","",IF(O56-R56&gt;0,"○",IF(O56-R56=0,"△","●")))</f>
      </c>
      <c r="BF56" s="18">
        <f>IF(S56="","",IF(S56-U56&gt;0,"○",IF(S56-U56=0,"△","●")))</f>
      </c>
      <c r="BH56" s="18">
        <f>IF(V56="","",IF(V56-X56&gt;0,"○",IF(V56-X56=0,"△","●")))</f>
      </c>
      <c r="BJ56" s="18">
        <f>IF(Y56="","",IF(Y56-AA56&gt;0,"○",IF(Y56-AA56=0,"△","●")))</f>
      </c>
      <c r="BM56" s="18"/>
      <c r="BN56" s="1">
        <f>AC56*100+AK56</f>
        <v>0</v>
      </c>
    </row>
    <row r="57" spans="2:66" ht="14.25">
      <c r="B57" s="20"/>
      <c r="C57" s="181"/>
      <c r="D57" s="181"/>
      <c r="E57" s="181"/>
      <c r="F57" s="181"/>
      <c r="G57" s="181"/>
      <c r="H57" s="181"/>
      <c r="I57" s="21"/>
      <c r="J57" s="177"/>
      <c r="K57" s="167"/>
      <c r="L57" s="173"/>
      <c r="M57" s="177"/>
      <c r="N57" s="167"/>
      <c r="O57" s="173"/>
      <c r="P57" s="171"/>
      <c r="Q57" s="167"/>
      <c r="R57" s="169"/>
      <c r="S57" s="171"/>
      <c r="T57" s="167"/>
      <c r="U57" s="169"/>
      <c r="V57" s="171"/>
      <c r="W57" s="167"/>
      <c r="X57" s="169"/>
      <c r="Y57" s="171"/>
      <c r="Z57" s="167"/>
      <c r="AA57" s="169"/>
      <c r="AB57" s="25"/>
      <c r="AC57" s="175"/>
      <c r="AD57" s="24"/>
      <c r="AE57" s="22"/>
      <c r="AF57" s="165"/>
      <c r="AG57" s="24"/>
      <c r="AH57" s="22"/>
      <c r="AI57" s="165"/>
      <c r="AJ57" s="24"/>
      <c r="AK57" s="160"/>
      <c r="AL57" s="161"/>
      <c r="AM57" s="23"/>
      <c r="AN57" s="26"/>
      <c r="AO57" s="156"/>
      <c r="AP57" s="157"/>
      <c r="AQ57" s="12"/>
      <c r="AR57" s="2"/>
      <c r="AS57" s="2"/>
      <c r="AT57" s="2"/>
      <c r="AU57" s="15"/>
      <c r="AV57" s="2"/>
      <c r="AW57" s="2"/>
      <c r="BN57" s="1"/>
    </row>
    <row r="58" spans="2:66" ht="14.25">
      <c r="B58" s="6"/>
      <c r="C58" s="178" t="s">
        <v>21</v>
      </c>
      <c r="D58" s="178"/>
      <c r="E58" s="178"/>
      <c r="F58" s="178"/>
      <c r="G58" s="178"/>
      <c r="H58" s="178"/>
      <c r="I58" s="7"/>
      <c r="J58" s="176"/>
      <c r="K58" s="166">
        <f>IF(J58="","",IF(J58-L58&gt;0,"○",IF(J58-L58=0,"△","●")))</f>
      </c>
      <c r="L58" s="172"/>
      <c r="M58" s="176"/>
      <c r="N58" s="166">
        <f>IF(M58="","",IF(M58-O58&gt;0,"○",IF(M58-O58=0,"△","●")))</f>
      </c>
      <c r="O58" s="172"/>
      <c r="P58" s="176"/>
      <c r="Q58" s="166"/>
      <c r="R58" s="172"/>
      <c r="S58" s="170"/>
      <c r="T58" s="166">
        <f>IF(S58="","",IF(S58-U58&gt;0,"○",IF(S58-U58=0,"△","●")))</f>
      </c>
      <c r="U58" s="168"/>
      <c r="V58" s="170"/>
      <c r="W58" s="166">
        <f>IF(V58="","",IF(V58-X58&gt;0,"○",IF(V58-X58=0,"△","●")))</f>
      </c>
      <c r="X58" s="168"/>
      <c r="Y58" s="170"/>
      <c r="Z58" s="166">
        <f>IF(Y58="","",IF(Y58-AA58&gt;0,"○",IF(Y58-AA58=0,"△","●")))</f>
      </c>
      <c r="AA58" s="168"/>
      <c r="AB58" s="10"/>
      <c r="AC58" s="174"/>
      <c r="AD58" s="9"/>
      <c r="AE58" s="4"/>
      <c r="AF58" s="164"/>
      <c r="AG58" s="9"/>
      <c r="AH58" s="4"/>
      <c r="AI58" s="164"/>
      <c r="AJ58" s="9"/>
      <c r="AK58" s="158"/>
      <c r="AL58" s="159"/>
      <c r="AM58" s="8"/>
      <c r="AN58" s="162"/>
      <c r="AO58" s="154"/>
      <c r="AP58" s="155"/>
      <c r="AQ58" s="12"/>
      <c r="AR58" s="2"/>
      <c r="AS58" s="13">
        <f>COUNTIF(BB58:BL58,"○")</f>
        <v>0</v>
      </c>
      <c r="AT58" s="14"/>
      <c r="AU58" s="15">
        <f>COUNTIF(BB58:BL58,"△")</f>
        <v>0</v>
      </c>
      <c r="AV58" s="14"/>
      <c r="AW58" s="16">
        <f>COUNTIF(BB58:BL58,"●")</f>
        <v>0</v>
      </c>
      <c r="BB58" s="18">
        <f>IF(J58="","",IF(J58-L58&gt;0,"○",IF(J58-L58=0,"△","●")))</f>
      </c>
      <c r="BD58" s="18">
        <f>IF(M58="","",IF(M58-O58&gt;0,"○",IF(M58-O58=0,"△","●")))</f>
      </c>
      <c r="BF58" s="18">
        <f>IF(S58="","",IF(S58-U58&gt;0,"○",IF(S58-U58=0,"△","●")))</f>
      </c>
      <c r="BH58" s="18">
        <f>IF(V58="","",IF(V58-X58&gt;0,"○",IF(V58-X58=0,"△","●")))</f>
      </c>
      <c r="BJ58" s="18">
        <f>IF(Y58="","",IF(Y58-AA58&gt;0,"○",IF(Y58-AA58=0,"△","●")))</f>
      </c>
      <c r="BM58" s="18"/>
      <c r="BN58" s="1">
        <f>AC58*100+AK58</f>
        <v>0</v>
      </c>
    </row>
    <row r="59" spans="2:66" ht="14.25">
      <c r="B59" s="20"/>
      <c r="C59" s="179"/>
      <c r="D59" s="179"/>
      <c r="E59" s="179"/>
      <c r="F59" s="179"/>
      <c r="G59" s="179"/>
      <c r="H59" s="179"/>
      <c r="I59" s="21"/>
      <c r="J59" s="177"/>
      <c r="K59" s="167"/>
      <c r="L59" s="173"/>
      <c r="M59" s="177"/>
      <c r="N59" s="167"/>
      <c r="O59" s="173"/>
      <c r="P59" s="177"/>
      <c r="Q59" s="167"/>
      <c r="R59" s="173"/>
      <c r="S59" s="171"/>
      <c r="T59" s="167"/>
      <c r="U59" s="169"/>
      <c r="V59" s="171"/>
      <c r="W59" s="167"/>
      <c r="X59" s="169"/>
      <c r="Y59" s="171"/>
      <c r="Z59" s="167"/>
      <c r="AA59" s="169"/>
      <c r="AB59" s="25"/>
      <c r="AC59" s="175"/>
      <c r="AD59" s="24"/>
      <c r="AE59" s="22"/>
      <c r="AF59" s="165"/>
      <c r="AG59" s="24"/>
      <c r="AH59" s="22"/>
      <c r="AI59" s="165"/>
      <c r="AJ59" s="24"/>
      <c r="AK59" s="160"/>
      <c r="AL59" s="161"/>
      <c r="AM59" s="23"/>
      <c r="AN59" s="163"/>
      <c r="AO59" s="156"/>
      <c r="AP59" s="157"/>
      <c r="AQ59" s="12"/>
      <c r="AR59" s="2"/>
      <c r="AS59" s="2"/>
      <c r="AT59" s="2"/>
      <c r="AU59" s="15"/>
      <c r="AV59" s="2"/>
      <c r="AW59" s="2"/>
      <c r="BN59" s="19"/>
    </row>
    <row r="60" spans="2:66" ht="14.25">
      <c r="B60" s="6"/>
      <c r="C60" s="178" t="s">
        <v>90</v>
      </c>
      <c r="D60" s="178"/>
      <c r="E60" s="178"/>
      <c r="F60" s="178"/>
      <c r="G60" s="178"/>
      <c r="H60" s="178"/>
      <c r="I60" s="7"/>
      <c r="J60" s="176"/>
      <c r="K60" s="166">
        <f>IF(J60="","",IF(J60-L60&gt;0,"○",IF(J60-L60=0,"△","●")))</f>
      </c>
      <c r="L60" s="172"/>
      <c r="M60" s="176"/>
      <c r="N60" s="166">
        <f>IF(M60="","",IF(M60-O60&gt;0,"○",IF(M60-O60=0,"△","●")))</f>
      </c>
      <c r="O60" s="172"/>
      <c r="P60" s="176"/>
      <c r="Q60" s="166">
        <f>IF(P60="","",IF(P60-R60&gt;0,"○",IF(P60-R60=0,"△","●")))</f>
      </c>
      <c r="R60" s="172"/>
      <c r="S60" s="176"/>
      <c r="T60" s="166"/>
      <c r="U60" s="172"/>
      <c r="V60" s="170"/>
      <c r="W60" s="166">
        <f>IF(V60="","",IF(V60-X60&gt;0,"○",IF(V60-X60=0,"△","●")))</f>
      </c>
      <c r="X60" s="168"/>
      <c r="Y60" s="170"/>
      <c r="Z60" s="166">
        <f>IF(Y60="","",IF(Y60-AA60&gt;0,"○",IF(Y60-AA60=0,"△","●")))</f>
      </c>
      <c r="AA60" s="168"/>
      <c r="AB60" s="10"/>
      <c r="AC60" s="174"/>
      <c r="AD60" s="9"/>
      <c r="AE60" s="4"/>
      <c r="AF60" s="164"/>
      <c r="AG60" s="9"/>
      <c r="AH60" s="4"/>
      <c r="AI60" s="164"/>
      <c r="AJ60" s="9"/>
      <c r="AK60" s="158"/>
      <c r="AL60" s="159"/>
      <c r="AM60" s="8"/>
      <c r="AN60" s="162"/>
      <c r="AO60" s="154"/>
      <c r="AP60" s="155"/>
      <c r="AQ60" s="12"/>
      <c r="AR60" s="2"/>
      <c r="AS60" s="13">
        <f>COUNTIF(BB60:BL60,"○")</f>
        <v>0</v>
      </c>
      <c r="AT60" s="14"/>
      <c r="AU60" s="15">
        <f>COUNTIF(BB60:BL60,"△")</f>
        <v>0</v>
      </c>
      <c r="AV60" s="14"/>
      <c r="AW60" s="16">
        <f>COUNTIF(BB60:BL60,"●")</f>
        <v>0</v>
      </c>
      <c r="BB60" s="18">
        <f>IF(J60="","",IF(J60-L60&gt;0,"○",IF(J60-L60=0,"△","●")))</f>
      </c>
      <c r="BD60" s="18">
        <f>IF(M60="","",IF(M60-O60&gt;0,"○",IF(M60-O60=0,"△","●")))</f>
      </c>
      <c r="BF60" s="18">
        <f>IF(P60="","",IF(P60-R60&gt;0,"○",IF(P60-R60=0,"△","●")))</f>
      </c>
      <c r="BH60" s="18">
        <f>IF(V60="","",IF(V60-X60&gt;0,"○",IF(V60-X60=0,"△","●")))</f>
      </c>
      <c r="BJ60" s="18">
        <f>IF(Y60="","",IF(Y60-AA60&gt;0,"○",IF(Y60-AA60=0,"△","●")))</f>
      </c>
      <c r="BM60" s="18"/>
      <c r="BN60" s="1">
        <f>AC60*100+AK60</f>
        <v>0</v>
      </c>
    </row>
    <row r="61" spans="2:66" ht="14.25">
      <c r="B61" s="20"/>
      <c r="C61" s="179"/>
      <c r="D61" s="179"/>
      <c r="E61" s="179"/>
      <c r="F61" s="179"/>
      <c r="G61" s="179"/>
      <c r="H61" s="179"/>
      <c r="I61" s="21"/>
      <c r="J61" s="177"/>
      <c r="K61" s="167"/>
      <c r="L61" s="173"/>
      <c r="M61" s="177"/>
      <c r="N61" s="167"/>
      <c r="O61" s="173"/>
      <c r="P61" s="177"/>
      <c r="Q61" s="167"/>
      <c r="R61" s="173"/>
      <c r="S61" s="177"/>
      <c r="T61" s="167"/>
      <c r="U61" s="173"/>
      <c r="V61" s="171"/>
      <c r="W61" s="167"/>
      <c r="X61" s="169"/>
      <c r="Y61" s="171"/>
      <c r="Z61" s="167"/>
      <c r="AA61" s="169"/>
      <c r="AB61" s="25"/>
      <c r="AC61" s="175"/>
      <c r="AD61" s="24"/>
      <c r="AE61" s="22"/>
      <c r="AF61" s="165"/>
      <c r="AG61" s="24"/>
      <c r="AH61" s="22"/>
      <c r="AI61" s="165"/>
      <c r="AJ61" s="24"/>
      <c r="AK61" s="160"/>
      <c r="AL61" s="161"/>
      <c r="AM61" s="23"/>
      <c r="AN61" s="163"/>
      <c r="AO61" s="156"/>
      <c r="AP61" s="157"/>
      <c r="AQ61" s="12"/>
      <c r="AR61" s="2"/>
      <c r="AS61" s="2"/>
      <c r="AT61" s="2"/>
      <c r="AU61" s="2"/>
      <c r="AV61" s="2"/>
      <c r="AW61" s="2"/>
      <c r="BN61" s="19"/>
    </row>
    <row r="62" spans="2:66" ht="14.25">
      <c r="B62" s="30"/>
      <c r="C62" s="178" t="s">
        <v>74</v>
      </c>
      <c r="D62" s="178"/>
      <c r="E62" s="178"/>
      <c r="F62" s="178"/>
      <c r="G62" s="178"/>
      <c r="H62" s="178"/>
      <c r="I62" s="31"/>
      <c r="J62" s="176"/>
      <c r="K62" s="166">
        <f>IF(J62="","",IF(J62-L62&gt;0,"○",IF(J62-L62=0,"△","●")))</f>
      </c>
      <c r="L62" s="172"/>
      <c r="M62" s="176"/>
      <c r="N62" s="166">
        <f>IF(M62="","",IF(M62-O62&gt;0,"○",IF(M62-O62=0,"△","●")))</f>
      </c>
      <c r="O62" s="172"/>
      <c r="P62" s="176"/>
      <c r="Q62" s="166">
        <f>IF(P62="","",IF(P62-R62&gt;0,"○",IF(P62-R62=0,"△","●")))</f>
      </c>
      <c r="R62" s="172"/>
      <c r="S62" s="176"/>
      <c r="T62" s="166">
        <f>IF(S62="","",IF(S62-U62&gt;0,"○",IF(S62-U62=0,"△","●")))</f>
      </c>
      <c r="U62" s="172"/>
      <c r="V62" s="37"/>
      <c r="W62" s="37"/>
      <c r="X62" s="37"/>
      <c r="Y62" s="170"/>
      <c r="Z62" s="166">
        <f>IF(Y62="","",IF(Y62-AA62&gt;0,"○",IF(Y62-AA62=0,"△","●")))</f>
      </c>
      <c r="AA62" s="168"/>
      <c r="AB62" s="10"/>
      <c r="AC62" s="174"/>
      <c r="AD62" s="9"/>
      <c r="AE62" s="4"/>
      <c r="AF62" s="164"/>
      <c r="AG62" s="9"/>
      <c r="AH62" s="4"/>
      <c r="AI62" s="164"/>
      <c r="AJ62" s="9"/>
      <c r="AK62" s="158"/>
      <c r="AL62" s="159"/>
      <c r="AM62" s="8"/>
      <c r="AN62" s="162"/>
      <c r="AO62" s="154"/>
      <c r="AP62" s="155"/>
      <c r="AQ62" s="12"/>
      <c r="AR62" s="2"/>
      <c r="AS62" s="13">
        <f>COUNTIF(BB62:BL62,"○")</f>
        <v>0</v>
      </c>
      <c r="AT62" s="14"/>
      <c r="AU62" s="15">
        <f>COUNTIF(BB62:BL62,"△")</f>
        <v>0</v>
      </c>
      <c r="AV62" s="14"/>
      <c r="AW62" s="16">
        <f>COUNTIF(BB62:BL62,"●")</f>
        <v>0</v>
      </c>
      <c r="BB62" s="18">
        <f>IF(J62="","",IF(J62-L62&gt;0,"○",IF(J62-L62=0,"△","●")))</f>
      </c>
      <c r="BD62" s="18">
        <f>IF(M62="","",IF(M62-O62&gt;0,"○",IF(M62-O62=0,"△","●")))</f>
      </c>
      <c r="BF62" s="18">
        <f>IF(P62="","",IF(P62-R62&gt;0,"○",IF(P62-R62=0,"△","●")))</f>
      </c>
      <c r="BH62" s="18">
        <f>IF(S62="","",IF(S62-U62&gt;0,"○",IF(S62-U62=0,"△","●")))</f>
      </c>
      <c r="BJ62" s="18">
        <f>IF(Y62="","",IF(Y62-AA62&gt;0,"○",IF(Y62-AA62=0,"△","●")))</f>
      </c>
      <c r="BN62" s="1">
        <f>AC62*100+AK62</f>
        <v>0</v>
      </c>
    </row>
    <row r="63" spans="2:66" ht="14.25">
      <c r="B63" s="30"/>
      <c r="C63" s="179"/>
      <c r="D63" s="179"/>
      <c r="E63" s="179"/>
      <c r="F63" s="179"/>
      <c r="G63" s="179"/>
      <c r="H63" s="179"/>
      <c r="I63" s="31"/>
      <c r="J63" s="177"/>
      <c r="K63" s="167"/>
      <c r="L63" s="173"/>
      <c r="M63" s="177"/>
      <c r="N63" s="167"/>
      <c r="O63" s="173"/>
      <c r="P63" s="177"/>
      <c r="Q63" s="167"/>
      <c r="R63" s="173"/>
      <c r="S63" s="177"/>
      <c r="T63" s="167"/>
      <c r="U63" s="173"/>
      <c r="V63" s="37"/>
      <c r="W63" s="37"/>
      <c r="X63" s="37"/>
      <c r="Y63" s="171"/>
      <c r="Z63" s="167"/>
      <c r="AA63" s="169"/>
      <c r="AB63" s="25"/>
      <c r="AC63" s="175"/>
      <c r="AD63" s="24"/>
      <c r="AE63" s="22"/>
      <c r="AF63" s="165"/>
      <c r="AG63" s="24"/>
      <c r="AH63" s="22"/>
      <c r="AI63" s="165"/>
      <c r="AJ63" s="24"/>
      <c r="AK63" s="160"/>
      <c r="AL63" s="161"/>
      <c r="AM63" s="23"/>
      <c r="AN63" s="163"/>
      <c r="AO63" s="156"/>
      <c r="AP63" s="157"/>
      <c r="AQ63" s="12"/>
      <c r="AR63" s="2"/>
      <c r="AS63" s="2"/>
      <c r="AT63" s="2"/>
      <c r="AU63" s="2"/>
      <c r="AV63" s="2"/>
      <c r="AW63" s="2"/>
      <c r="BN63" s="19"/>
    </row>
    <row r="64" spans="2:66" ht="14.25">
      <c r="B64" s="6"/>
      <c r="C64" s="178" t="s">
        <v>32</v>
      </c>
      <c r="D64" s="178"/>
      <c r="E64" s="178"/>
      <c r="F64" s="178"/>
      <c r="G64" s="178"/>
      <c r="H64" s="178"/>
      <c r="I64" s="7"/>
      <c r="J64" s="176"/>
      <c r="K64" s="166">
        <f>IF(J64="","",IF(J64-L64&gt;0,"○",IF(J64-L64=0,"△","●")))</f>
      </c>
      <c r="L64" s="172"/>
      <c r="M64" s="176"/>
      <c r="N64" s="166">
        <f>IF(M64="","",IF(M64-O64&gt;0,"○",IF(M64-O64=0,"△","●")))</f>
      </c>
      <c r="O64" s="172"/>
      <c r="P64" s="176"/>
      <c r="Q64" s="166">
        <f>IF(P64="","",IF(P64-R64&gt;0,"○",IF(P64-R64=0,"△","●")))</f>
      </c>
      <c r="R64" s="172"/>
      <c r="S64" s="176"/>
      <c r="T64" s="166">
        <f>IF(S64="","",IF(S64-U64&gt;0,"○",IF(S64-U64=0,"△","●")))</f>
      </c>
      <c r="U64" s="172"/>
      <c r="V64" s="176"/>
      <c r="W64" s="166">
        <f>IF(V64="","",IF(V64-X64&gt;0,"○",IF(V64-X64=0,"△","●")))</f>
      </c>
      <c r="X64" s="172"/>
      <c r="Y64" s="176"/>
      <c r="Z64" s="166"/>
      <c r="AA64" s="172"/>
      <c r="AB64" s="10"/>
      <c r="AC64" s="174"/>
      <c r="AD64" s="9"/>
      <c r="AE64" s="4"/>
      <c r="AF64" s="164"/>
      <c r="AG64" s="9"/>
      <c r="AH64" s="4"/>
      <c r="AI64" s="164"/>
      <c r="AJ64" s="9"/>
      <c r="AK64" s="158"/>
      <c r="AL64" s="159"/>
      <c r="AM64" s="8"/>
      <c r="AN64" s="162"/>
      <c r="AO64" s="154"/>
      <c r="AP64" s="155"/>
      <c r="AQ64" s="12"/>
      <c r="AR64" s="2"/>
      <c r="AS64" s="13">
        <f>COUNTIF(BB64:BL64,"○")</f>
        <v>0</v>
      </c>
      <c r="AT64" s="14"/>
      <c r="AU64" s="15">
        <f>COUNTIF(BB64:BL64,"△")</f>
        <v>0</v>
      </c>
      <c r="AV64" s="14"/>
      <c r="AW64" s="16">
        <f>COUNTIF(BB64:BL64,"●")</f>
        <v>0</v>
      </c>
      <c r="BB64" s="18">
        <f>IF(J64="","",IF(J64-L64&gt;0,"○",IF(J64-L64=0,"△","●")))</f>
      </c>
      <c r="BD64" s="18">
        <f>IF(M64="","",IF(M64-O64&gt;0,"○",IF(M64-O64=0,"△","●")))</f>
      </c>
      <c r="BF64" s="18">
        <f>IF(P64="","",IF(P64-R64&gt;0,"○",IF(P64-R64=0,"△","●")))</f>
      </c>
      <c r="BH64" s="18">
        <f>IF(S64="","",IF(S64-U64&gt;0,"○",IF(S64-U64=0,"△","●")))</f>
      </c>
      <c r="BJ64" s="18">
        <f>IF(V64="","",IF(V64-X64&gt;0,"○",IF(V64-X64=0,"△","●")))</f>
      </c>
      <c r="BM64" s="18"/>
      <c r="BN64" s="1">
        <f>AC64*100+AK64</f>
        <v>0</v>
      </c>
    </row>
    <row r="65" spans="2:66" ht="14.25">
      <c r="B65" s="20"/>
      <c r="C65" s="179"/>
      <c r="D65" s="179"/>
      <c r="E65" s="179"/>
      <c r="F65" s="179"/>
      <c r="G65" s="179"/>
      <c r="H65" s="179"/>
      <c r="I65" s="21"/>
      <c r="J65" s="177"/>
      <c r="K65" s="167"/>
      <c r="L65" s="173"/>
      <c r="M65" s="177"/>
      <c r="N65" s="167"/>
      <c r="O65" s="173"/>
      <c r="P65" s="177"/>
      <c r="Q65" s="167"/>
      <c r="R65" s="173"/>
      <c r="S65" s="177"/>
      <c r="T65" s="167"/>
      <c r="U65" s="173"/>
      <c r="V65" s="177"/>
      <c r="W65" s="167"/>
      <c r="X65" s="173"/>
      <c r="Y65" s="177"/>
      <c r="Z65" s="167"/>
      <c r="AA65" s="173"/>
      <c r="AB65" s="25"/>
      <c r="AC65" s="175"/>
      <c r="AD65" s="24"/>
      <c r="AE65" s="22"/>
      <c r="AF65" s="165"/>
      <c r="AG65" s="24"/>
      <c r="AH65" s="22"/>
      <c r="AI65" s="165"/>
      <c r="AJ65" s="24"/>
      <c r="AK65" s="160"/>
      <c r="AL65" s="161"/>
      <c r="AM65" s="23"/>
      <c r="AN65" s="163"/>
      <c r="AO65" s="156"/>
      <c r="AP65" s="157"/>
      <c r="AQ65" s="12"/>
      <c r="AR65" s="2"/>
      <c r="AS65" s="2"/>
      <c r="AT65" s="2"/>
      <c r="AU65" s="2"/>
      <c r="AV65" s="2"/>
      <c r="AW65" s="2"/>
      <c r="BN65" s="19"/>
    </row>
  </sheetData>
  <sheetProtection/>
  <mergeCells count="630">
    <mergeCell ref="C18:AZ18"/>
    <mergeCell ref="AI15:AI16"/>
    <mergeCell ref="AK15:AL16"/>
    <mergeCell ref="AN15:AN16"/>
    <mergeCell ref="AO15:AP16"/>
    <mergeCell ref="X15:X16"/>
    <mergeCell ref="Y15:Y16"/>
    <mergeCell ref="Z15:Z16"/>
    <mergeCell ref="AA15:AA16"/>
    <mergeCell ref="AC15:AC16"/>
    <mergeCell ref="AF15:AF16"/>
    <mergeCell ref="R15:R16"/>
    <mergeCell ref="S15:S16"/>
    <mergeCell ref="T15:T16"/>
    <mergeCell ref="U15:U16"/>
    <mergeCell ref="V15:V16"/>
    <mergeCell ref="W15:W16"/>
    <mergeCell ref="AO13:AP14"/>
    <mergeCell ref="C15:H16"/>
    <mergeCell ref="J15:J16"/>
    <mergeCell ref="K15:K16"/>
    <mergeCell ref="L15:L16"/>
    <mergeCell ref="M15:M16"/>
    <mergeCell ref="N15:N16"/>
    <mergeCell ref="O15:O16"/>
    <mergeCell ref="P15:P16"/>
    <mergeCell ref="Q15:Q16"/>
    <mergeCell ref="AA13:AA14"/>
    <mergeCell ref="AC13:AC14"/>
    <mergeCell ref="AF13:AF14"/>
    <mergeCell ref="AI13:AI14"/>
    <mergeCell ref="AK13:AL14"/>
    <mergeCell ref="AN13:AN14"/>
    <mergeCell ref="R13:R14"/>
    <mergeCell ref="S13:S14"/>
    <mergeCell ref="T13:T14"/>
    <mergeCell ref="U13:U14"/>
    <mergeCell ref="Y13:Y14"/>
    <mergeCell ref="Z13:Z14"/>
    <mergeCell ref="AO11:AP12"/>
    <mergeCell ref="C13:H14"/>
    <mergeCell ref="J13:J14"/>
    <mergeCell ref="K13:K14"/>
    <mergeCell ref="L13:L14"/>
    <mergeCell ref="M13:M14"/>
    <mergeCell ref="N13:N14"/>
    <mergeCell ref="O13:O14"/>
    <mergeCell ref="P13:P14"/>
    <mergeCell ref="Q13:Q14"/>
    <mergeCell ref="AA11:AA12"/>
    <mergeCell ref="AC11:AC12"/>
    <mergeCell ref="AF11:AF12"/>
    <mergeCell ref="AI11:AI12"/>
    <mergeCell ref="AK11:AL12"/>
    <mergeCell ref="AN11:AN12"/>
    <mergeCell ref="U11:U12"/>
    <mergeCell ref="V11:V12"/>
    <mergeCell ref="W11:W12"/>
    <mergeCell ref="X11:X12"/>
    <mergeCell ref="Y11:Y12"/>
    <mergeCell ref="Z11:Z12"/>
    <mergeCell ref="O11:O12"/>
    <mergeCell ref="P11:P12"/>
    <mergeCell ref="Q11:Q12"/>
    <mergeCell ref="R11:R12"/>
    <mergeCell ref="S11:S12"/>
    <mergeCell ref="T11:T12"/>
    <mergeCell ref="AI9:AI10"/>
    <mergeCell ref="AK9:AL10"/>
    <mergeCell ref="AN9:AN10"/>
    <mergeCell ref="AO9:AP10"/>
    <mergeCell ref="C11:H12"/>
    <mergeCell ref="J11:J12"/>
    <mergeCell ref="K11:K12"/>
    <mergeCell ref="L11:L12"/>
    <mergeCell ref="M11:M12"/>
    <mergeCell ref="N11:N12"/>
    <mergeCell ref="X9:X10"/>
    <mergeCell ref="Y9:Y10"/>
    <mergeCell ref="Z9:Z10"/>
    <mergeCell ref="AA9:AA10"/>
    <mergeCell ref="AC9:AC10"/>
    <mergeCell ref="AF9:AF10"/>
    <mergeCell ref="R9:R10"/>
    <mergeCell ref="S9:S10"/>
    <mergeCell ref="T9:T10"/>
    <mergeCell ref="U9:U10"/>
    <mergeCell ref="V9:V10"/>
    <mergeCell ref="W9:W10"/>
    <mergeCell ref="AO7:AP8"/>
    <mergeCell ref="C9:H10"/>
    <mergeCell ref="J9:J10"/>
    <mergeCell ref="K9:K10"/>
    <mergeCell ref="L9:L10"/>
    <mergeCell ref="M9:M10"/>
    <mergeCell ref="N9:N10"/>
    <mergeCell ref="O9:O10"/>
    <mergeCell ref="P9:P10"/>
    <mergeCell ref="Q9:Q10"/>
    <mergeCell ref="Z7:Z8"/>
    <mergeCell ref="AA7:AA8"/>
    <mergeCell ref="AC7:AC8"/>
    <mergeCell ref="AF7:AF8"/>
    <mergeCell ref="AI7:AI8"/>
    <mergeCell ref="AK7:AL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AC5:AC6"/>
    <mergeCell ref="AF5:AF6"/>
    <mergeCell ref="AI5:AI6"/>
    <mergeCell ref="AK5:AL6"/>
    <mergeCell ref="AO5:AP6"/>
    <mergeCell ref="C7:H8"/>
    <mergeCell ref="J7:J8"/>
    <mergeCell ref="K7:K8"/>
    <mergeCell ref="L7:L8"/>
    <mergeCell ref="M7:M8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AH4:AJ4"/>
    <mergeCell ref="AK4:AM4"/>
    <mergeCell ref="AN4:AP4"/>
    <mergeCell ref="C5:H6"/>
    <mergeCell ref="J5:J6"/>
    <mergeCell ref="K5:K6"/>
    <mergeCell ref="L5:L6"/>
    <mergeCell ref="M5:M6"/>
    <mergeCell ref="N5:N6"/>
    <mergeCell ref="O5:O6"/>
    <mergeCell ref="AO64:AP65"/>
    <mergeCell ref="B4:I4"/>
    <mergeCell ref="J4:L4"/>
    <mergeCell ref="M4:O4"/>
    <mergeCell ref="P4:R4"/>
    <mergeCell ref="S4:U4"/>
    <mergeCell ref="V4:X4"/>
    <mergeCell ref="Y4:AA4"/>
    <mergeCell ref="AB4:AD4"/>
    <mergeCell ref="AE4:AG4"/>
    <mergeCell ref="AA64:AA65"/>
    <mergeCell ref="AC64:AC65"/>
    <mergeCell ref="AF64:AF65"/>
    <mergeCell ref="AI64:AI65"/>
    <mergeCell ref="AK64:AL65"/>
    <mergeCell ref="AN64:AN65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AI62:AI63"/>
    <mergeCell ref="AK62:AL63"/>
    <mergeCell ref="AN62:AN63"/>
    <mergeCell ref="AO62:AP63"/>
    <mergeCell ref="C64:H65"/>
    <mergeCell ref="J64:J65"/>
    <mergeCell ref="K64:K65"/>
    <mergeCell ref="L64:L65"/>
    <mergeCell ref="M64:M65"/>
    <mergeCell ref="N64:N65"/>
    <mergeCell ref="U62:U63"/>
    <mergeCell ref="Y62:Y63"/>
    <mergeCell ref="Z62:Z63"/>
    <mergeCell ref="AA62:AA63"/>
    <mergeCell ref="AC62:AC63"/>
    <mergeCell ref="AF62:AF63"/>
    <mergeCell ref="O62:O63"/>
    <mergeCell ref="P62:P63"/>
    <mergeCell ref="Q62:Q63"/>
    <mergeCell ref="R62:R63"/>
    <mergeCell ref="S62:S63"/>
    <mergeCell ref="T62:T63"/>
    <mergeCell ref="AI60:AI61"/>
    <mergeCell ref="AK60:AL61"/>
    <mergeCell ref="AN60:AN61"/>
    <mergeCell ref="AO60:AP61"/>
    <mergeCell ref="C62:H63"/>
    <mergeCell ref="J62:J63"/>
    <mergeCell ref="K62:K63"/>
    <mergeCell ref="L62:L63"/>
    <mergeCell ref="M62:M63"/>
    <mergeCell ref="N62:N63"/>
    <mergeCell ref="X60:X61"/>
    <mergeCell ref="Y60:Y61"/>
    <mergeCell ref="Z60:Z61"/>
    <mergeCell ref="AA60:AA61"/>
    <mergeCell ref="AC60:AC61"/>
    <mergeCell ref="AF60:AF61"/>
    <mergeCell ref="R60:R61"/>
    <mergeCell ref="S60:S61"/>
    <mergeCell ref="T60:T61"/>
    <mergeCell ref="U60:U61"/>
    <mergeCell ref="V60:V61"/>
    <mergeCell ref="W60:W61"/>
    <mergeCell ref="AO58:AP59"/>
    <mergeCell ref="C60:H61"/>
    <mergeCell ref="J60:J61"/>
    <mergeCell ref="K60:K61"/>
    <mergeCell ref="L60:L61"/>
    <mergeCell ref="M60:M61"/>
    <mergeCell ref="N60:N61"/>
    <mergeCell ref="O60:O61"/>
    <mergeCell ref="P60:P61"/>
    <mergeCell ref="Q60:Q61"/>
    <mergeCell ref="AA58:AA59"/>
    <mergeCell ref="AC58:AC59"/>
    <mergeCell ref="AF58:AF59"/>
    <mergeCell ref="AI58:AI59"/>
    <mergeCell ref="AK58:AL59"/>
    <mergeCell ref="AN58:AN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C58:H59"/>
    <mergeCell ref="J58:J59"/>
    <mergeCell ref="K58:K59"/>
    <mergeCell ref="L58:L59"/>
    <mergeCell ref="M58:M59"/>
    <mergeCell ref="N58:N59"/>
    <mergeCell ref="AA56:AA57"/>
    <mergeCell ref="AC56:AC57"/>
    <mergeCell ref="AF56:AF57"/>
    <mergeCell ref="AI56:AI57"/>
    <mergeCell ref="AK56:AL57"/>
    <mergeCell ref="AO56:AP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C56:H57"/>
    <mergeCell ref="J56:J57"/>
    <mergeCell ref="K56:K57"/>
    <mergeCell ref="L56:L57"/>
    <mergeCell ref="M56:M57"/>
    <mergeCell ref="N56:N57"/>
    <mergeCell ref="AA54:AA55"/>
    <mergeCell ref="AC54:AC55"/>
    <mergeCell ref="AF54:AF55"/>
    <mergeCell ref="AI54:AI55"/>
    <mergeCell ref="AK54:AL55"/>
    <mergeCell ref="AO54:AP55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AE53:AG53"/>
    <mergeCell ref="AH53:AJ53"/>
    <mergeCell ref="AK53:AM53"/>
    <mergeCell ref="AN53:AP53"/>
    <mergeCell ref="C54:H55"/>
    <mergeCell ref="J54:J55"/>
    <mergeCell ref="K54:K55"/>
    <mergeCell ref="L54:L55"/>
    <mergeCell ref="M54:M55"/>
    <mergeCell ref="N54:N55"/>
    <mergeCell ref="AO48:AP49"/>
    <mergeCell ref="C34:AZ34"/>
    <mergeCell ref="B53:I53"/>
    <mergeCell ref="J53:L53"/>
    <mergeCell ref="M53:O53"/>
    <mergeCell ref="P53:R53"/>
    <mergeCell ref="S53:U53"/>
    <mergeCell ref="V53:X53"/>
    <mergeCell ref="Y53:AA53"/>
    <mergeCell ref="AB53:AD53"/>
    <mergeCell ref="AA48:AA49"/>
    <mergeCell ref="AC48:AC49"/>
    <mergeCell ref="AF48:AF49"/>
    <mergeCell ref="AI48:AI49"/>
    <mergeCell ref="AK48:AL49"/>
    <mergeCell ref="AN48:AN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AI46:AI47"/>
    <mergeCell ref="AK46:AL47"/>
    <mergeCell ref="AN46:AN47"/>
    <mergeCell ref="AO46:AP47"/>
    <mergeCell ref="C48:H49"/>
    <mergeCell ref="J48:J49"/>
    <mergeCell ref="K48:K49"/>
    <mergeCell ref="L48:L49"/>
    <mergeCell ref="M48:M49"/>
    <mergeCell ref="N48:N49"/>
    <mergeCell ref="U46:U47"/>
    <mergeCell ref="Y46:Y47"/>
    <mergeCell ref="Z46:Z47"/>
    <mergeCell ref="AA46:AA47"/>
    <mergeCell ref="AC46:AC47"/>
    <mergeCell ref="AF46:AF47"/>
    <mergeCell ref="O46:O47"/>
    <mergeCell ref="P46:P47"/>
    <mergeCell ref="Q46:Q47"/>
    <mergeCell ref="R46:R47"/>
    <mergeCell ref="S46:S47"/>
    <mergeCell ref="T46:T47"/>
    <mergeCell ref="AI44:AI45"/>
    <mergeCell ref="AK44:AL45"/>
    <mergeCell ref="AN44:AN45"/>
    <mergeCell ref="AO44:AP45"/>
    <mergeCell ref="C46:H47"/>
    <mergeCell ref="J46:J47"/>
    <mergeCell ref="K46:K47"/>
    <mergeCell ref="L46:L47"/>
    <mergeCell ref="M46:M47"/>
    <mergeCell ref="N46:N47"/>
    <mergeCell ref="X44:X45"/>
    <mergeCell ref="Y44:Y45"/>
    <mergeCell ref="Z44:Z45"/>
    <mergeCell ref="AA44:AA45"/>
    <mergeCell ref="AC44:AC45"/>
    <mergeCell ref="AF44:AF45"/>
    <mergeCell ref="R44:R45"/>
    <mergeCell ref="S44:S45"/>
    <mergeCell ref="T44:T45"/>
    <mergeCell ref="U44:U45"/>
    <mergeCell ref="V44:V45"/>
    <mergeCell ref="W44:W45"/>
    <mergeCell ref="AO42:AP43"/>
    <mergeCell ref="C44:H45"/>
    <mergeCell ref="J44:J45"/>
    <mergeCell ref="K44:K45"/>
    <mergeCell ref="L44:L45"/>
    <mergeCell ref="M44:M45"/>
    <mergeCell ref="N44:N45"/>
    <mergeCell ref="O44:O45"/>
    <mergeCell ref="P44:P45"/>
    <mergeCell ref="Q44:Q45"/>
    <mergeCell ref="AA42:AA43"/>
    <mergeCell ref="AC42:AC43"/>
    <mergeCell ref="AF42:AF43"/>
    <mergeCell ref="AI42:AI43"/>
    <mergeCell ref="AK42:AL43"/>
    <mergeCell ref="AN42:AN43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C42:H43"/>
    <mergeCell ref="J42:J43"/>
    <mergeCell ref="K42:K43"/>
    <mergeCell ref="L42:L43"/>
    <mergeCell ref="M42:M43"/>
    <mergeCell ref="N42:N43"/>
    <mergeCell ref="AA40:AA41"/>
    <mergeCell ref="AC40:AC41"/>
    <mergeCell ref="AF40:AF41"/>
    <mergeCell ref="AI40:AI41"/>
    <mergeCell ref="AK40:AL41"/>
    <mergeCell ref="AO40:AP41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C40:H41"/>
    <mergeCell ref="J40:J41"/>
    <mergeCell ref="K40:K41"/>
    <mergeCell ref="L40:L41"/>
    <mergeCell ref="M40:M41"/>
    <mergeCell ref="N40:N41"/>
    <mergeCell ref="AA38:AA39"/>
    <mergeCell ref="AC38:AC39"/>
    <mergeCell ref="AF38:AF39"/>
    <mergeCell ref="AI38:AI39"/>
    <mergeCell ref="AK38:AL39"/>
    <mergeCell ref="AO38:AP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C38:H39"/>
    <mergeCell ref="J38:J39"/>
    <mergeCell ref="K38:K39"/>
    <mergeCell ref="L38:L39"/>
    <mergeCell ref="M38:M39"/>
    <mergeCell ref="N38:N39"/>
    <mergeCell ref="Y37:AA37"/>
    <mergeCell ref="AB37:AD37"/>
    <mergeCell ref="AE37:AG37"/>
    <mergeCell ref="AH37:AJ37"/>
    <mergeCell ref="AK37:AM37"/>
    <mergeCell ref="AN37:AP37"/>
    <mergeCell ref="B37:I37"/>
    <mergeCell ref="J37:L37"/>
    <mergeCell ref="M37:O37"/>
    <mergeCell ref="P37:R37"/>
    <mergeCell ref="S37:U37"/>
    <mergeCell ref="V37:X37"/>
    <mergeCell ref="R29:R30"/>
    <mergeCell ref="J29:J30"/>
    <mergeCell ref="K29:K30"/>
    <mergeCell ref="L29:L30"/>
    <mergeCell ref="M29:M30"/>
    <mergeCell ref="N29:N30"/>
    <mergeCell ref="O29:O30"/>
    <mergeCell ref="C29:H30"/>
    <mergeCell ref="V20:X20"/>
    <mergeCell ref="Y29:Y30"/>
    <mergeCell ref="Z29:Z30"/>
    <mergeCell ref="V21:V22"/>
    <mergeCell ref="W21:W22"/>
    <mergeCell ref="X21:X22"/>
    <mergeCell ref="V23:V24"/>
    <mergeCell ref="P29:P30"/>
    <mergeCell ref="Q29:Q30"/>
    <mergeCell ref="W31:W32"/>
    <mergeCell ref="X31:X32"/>
    <mergeCell ref="AC23:AC24"/>
    <mergeCell ref="AF23:AF24"/>
    <mergeCell ref="AI23:AI24"/>
    <mergeCell ref="AK23:AL24"/>
    <mergeCell ref="W27:W28"/>
    <mergeCell ref="X27:X28"/>
    <mergeCell ref="AC29:AC30"/>
    <mergeCell ref="AF29:AF30"/>
    <mergeCell ref="S29:S30"/>
    <mergeCell ref="T29:T30"/>
    <mergeCell ref="U29:U30"/>
    <mergeCell ref="AA29:AA30"/>
    <mergeCell ref="B20:I20"/>
    <mergeCell ref="J20:L20"/>
    <mergeCell ref="M20:O20"/>
    <mergeCell ref="P20:R20"/>
    <mergeCell ref="Q23:Q24"/>
    <mergeCell ref="R23:R24"/>
    <mergeCell ref="AB20:AD20"/>
    <mergeCell ref="AE20:AG20"/>
    <mergeCell ref="S20:U20"/>
    <mergeCell ref="Y20:AA20"/>
    <mergeCell ref="AH20:AJ20"/>
    <mergeCell ref="AK20:AM20"/>
    <mergeCell ref="AN20:AP20"/>
    <mergeCell ref="C21:H22"/>
    <mergeCell ref="J21:J22"/>
    <mergeCell ref="K21:K22"/>
    <mergeCell ref="L21:L22"/>
    <mergeCell ref="M21:M22"/>
    <mergeCell ref="N21:N22"/>
    <mergeCell ref="O21:O22"/>
    <mergeCell ref="R21:R22"/>
    <mergeCell ref="AC21:AC22"/>
    <mergeCell ref="AF21:AF22"/>
    <mergeCell ref="AI21:AI22"/>
    <mergeCell ref="S21:S22"/>
    <mergeCell ref="T21:T22"/>
    <mergeCell ref="U21:U22"/>
    <mergeCell ref="Y21:Y22"/>
    <mergeCell ref="Z21:Z22"/>
    <mergeCell ref="AA21:AA22"/>
    <mergeCell ref="AK21:AL22"/>
    <mergeCell ref="AO21:AP22"/>
    <mergeCell ref="C23:H24"/>
    <mergeCell ref="J23:J24"/>
    <mergeCell ref="K23:K24"/>
    <mergeCell ref="L23:L24"/>
    <mergeCell ref="M23:M24"/>
    <mergeCell ref="N23:N24"/>
    <mergeCell ref="P21:P22"/>
    <mergeCell ref="Q21:Q22"/>
    <mergeCell ref="S23:S24"/>
    <mergeCell ref="T23:T24"/>
    <mergeCell ref="U23:U24"/>
    <mergeCell ref="Y23:Y24"/>
    <mergeCell ref="Z23:Z24"/>
    <mergeCell ref="AA23:AA24"/>
    <mergeCell ref="W23:W24"/>
    <mergeCell ref="X23:X24"/>
    <mergeCell ref="AO23:AP24"/>
    <mergeCell ref="C25:H26"/>
    <mergeCell ref="J25:J26"/>
    <mergeCell ref="K25:K26"/>
    <mergeCell ref="L25:L26"/>
    <mergeCell ref="M25:M26"/>
    <mergeCell ref="O23:O24"/>
    <mergeCell ref="P23:P24"/>
    <mergeCell ref="O25:O26"/>
    <mergeCell ref="P25:P26"/>
    <mergeCell ref="R25:R26"/>
    <mergeCell ref="AC25:AC26"/>
    <mergeCell ref="S25:S26"/>
    <mergeCell ref="T25:T26"/>
    <mergeCell ref="U25:U26"/>
    <mergeCell ref="AA25:AA26"/>
    <mergeCell ref="V25:V26"/>
    <mergeCell ref="AO25:AP26"/>
    <mergeCell ref="C27:H28"/>
    <mergeCell ref="J27:J28"/>
    <mergeCell ref="K27:K28"/>
    <mergeCell ref="L27:L28"/>
    <mergeCell ref="M27:M28"/>
    <mergeCell ref="N27:N28"/>
    <mergeCell ref="R27:R28"/>
    <mergeCell ref="N25:N26"/>
    <mergeCell ref="Q25:Q26"/>
    <mergeCell ref="T27:T28"/>
    <mergeCell ref="U27:U28"/>
    <mergeCell ref="Y27:Y28"/>
    <mergeCell ref="AA27:AA28"/>
    <mergeCell ref="AK25:AL26"/>
    <mergeCell ref="Y25:Y26"/>
    <mergeCell ref="Z25:Z26"/>
    <mergeCell ref="AK27:AL28"/>
    <mergeCell ref="W25:W26"/>
    <mergeCell ref="AF25:AF26"/>
    <mergeCell ref="O27:O28"/>
    <mergeCell ref="P27:P28"/>
    <mergeCell ref="Q27:Q28"/>
    <mergeCell ref="AC27:AC28"/>
    <mergeCell ref="C31:H32"/>
    <mergeCell ref="J31:J32"/>
    <mergeCell ref="K31:K32"/>
    <mergeCell ref="L31:L32"/>
    <mergeCell ref="M31:M32"/>
    <mergeCell ref="S27:S28"/>
    <mergeCell ref="N31:N32"/>
    <mergeCell ref="O31:O32"/>
    <mergeCell ref="P31:P32"/>
    <mergeCell ref="Q31:Q32"/>
    <mergeCell ref="R31:R32"/>
    <mergeCell ref="S31:S32"/>
    <mergeCell ref="T31:T32"/>
    <mergeCell ref="U31:U32"/>
    <mergeCell ref="AC31:AC32"/>
    <mergeCell ref="AF31:AF32"/>
    <mergeCell ref="AI31:AI32"/>
    <mergeCell ref="AI27:AI28"/>
    <mergeCell ref="Y31:Y32"/>
    <mergeCell ref="Z31:Z32"/>
    <mergeCell ref="AA31:AA32"/>
    <mergeCell ref="V31:V32"/>
    <mergeCell ref="AI25:AI26"/>
    <mergeCell ref="Z27:Z28"/>
    <mergeCell ref="X25:X26"/>
    <mergeCell ref="V27:V28"/>
    <mergeCell ref="AN27:AN28"/>
    <mergeCell ref="AN25:AN26"/>
    <mergeCell ref="AO31:AP32"/>
    <mergeCell ref="AK31:AL32"/>
    <mergeCell ref="AN31:AN32"/>
    <mergeCell ref="AO27:AP28"/>
    <mergeCell ref="AF27:AF28"/>
    <mergeCell ref="AN29:AN30"/>
    <mergeCell ref="AO29:AP30"/>
    <mergeCell ref="AI29:AI30"/>
    <mergeCell ref="AK29:AL30"/>
  </mergeCells>
  <printOptions/>
  <pageMargins left="0.7" right="0.7" top="0.75" bottom="0.75" header="0.3" footer="0.3"/>
  <pageSetup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L100"/>
  <sheetViews>
    <sheetView view="pageLayout" zoomScale="75" zoomScaleNormal="75" zoomScalePageLayoutView="75" workbookViewId="0" topLeftCell="A1">
      <selection activeCell="P19" sqref="P19:P20"/>
    </sheetView>
  </sheetViews>
  <sheetFormatPr defaultColWidth="9.00390625" defaultRowHeight="13.5"/>
  <cols>
    <col min="1" max="1" width="1.625" style="0" customWidth="1"/>
    <col min="2" max="2" width="2.625" style="0" customWidth="1"/>
    <col min="3" max="9" width="2.625" style="113" customWidth="1"/>
    <col min="10" max="49" width="2.625" style="0" customWidth="1"/>
    <col min="50" max="50" width="5.00390625" style="0" customWidth="1"/>
    <col min="51" max="62" width="2.625" style="0" customWidth="1"/>
    <col min="63" max="63" width="2.375" style="0" customWidth="1"/>
    <col min="64" max="64" width="6.125" style="0" customWidth="1"/>
    <col min="65" max="65" width="2.625" style="0" customWidth="1"/>
    <col min="66" max="66" width="5.25390625" style="0" customWidth="1"/>
    <col min="67" max="90" width="2.625" style="0" customWidth="1"/>
  </cols>
  <sheetData>
    <row r="1" spans="2:49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2"/>
      <c r="AR1" s="2"/>
      <c r="AS1" s="2"/>
      <c r="AT1" s="2"/>
      <c r="AU1" s="2"/>
      <c r="AV1" s="2"/>
      <c r="AW1" s="2"/>
    </row>
    <row r="2" spans="2:51" ht="17.25">
      <c r="B2" s="192" t="str">
        <f>'R戦入力用'!B4</f>
        <v>Ａブロック</v>
      </c>
      <c r="C2" s="193"/>
      <c r="D2" s="193"/>
      <c r="E2" s="193"/>
      <c r="F2" s="193"/>
      <c r="G2" s="193"/>
      <c r="H2" s="193"/>
      <c r="I2" s="193"/>
      <c r="J2" s="190" t="str">
        <f>'R戦入力用'!J4</f>
        <v>甲府相川</v>
      </c>
      <c r="K2" s="191"/>
      <c r="L2" s="194"/>
      <c r="M2" s="190" t="str">
        <f>'R戦入力用'!M4</f>
        <v>新朝</v>
      </c>
      <c r="N2" s="191"/>
      <c r="O2" s="194"/>
      <c r="P2" s="190" t="str">
        <f>'R戦入力用'!P4</f>
        <v>FCジョカーレ</v>
      </c>
      <c r="Q2" s="191"/>
      <c r="R2" s="194"/>
      <c r="S2" s="190" t="str">
        <f>'R戦入力用'!S4</f>
        <v>中央湯田</v>
      </c>
      <c r="T2" s="191"/>
      <c r="U2" s="194"/>
      <c r="V2" s="190" t="str">
        <f>'R戦入力用'!V4</f>
        <v>中道</v>
      </c>
      <c r="W2" s="191"/>
      <c r="X2" s="194"/>
      <c r="Y2" s="218"/>
      <c r="Z2" s="219"/>
      <c r="AA2" s="219"/>
      <c r="AB2" s="188" t="s">
        <v>1</v>
      </c>
      <c r="AC2" s="189"/>
      <c r="AD2" s="189"/>
      <c r="AE2" s="188" t="s">
        <v>2</v>
      </c>
      <c r="AF2" s="189"/>
      <c r="AG2" s="189"/>
      <c r="AH2" s="188" t="s">
        <v>3</v>
      </c>
      <c r="AI2" s="189"/>
      <c r="AJ2" s="189"/>
      <c r="AK2" s="188" t="s">
        <v>4</v>
      </c>
      <c r="AL2" s="189"/>
      <c r="AM2" s="189"/>
      <c r="AN2" s="182" t="s">
        <v>5</v>
      </c>
      <c r="AO2" s="183"/>
      <c r="AP2" s="184"/>
      <c r="AQ2" s="5"/>
      <c r="AR2" s="2"/>
      <c r="AS2" s="2" t="s">
        <v>6</v>
      </c>
      <c r="AT2" s="2"/>
      <c r="AU2" s="2" t="s">
        <v>7</v>
      </c>
      <c r="AV2" s="2"/>
      <c r="AW2" s="2" t="s">
        <v>8</v>
      </c>
      <c r="AY2" t="s">
        <v>5</v>
      </c>
    </row>
    <row r="3" spans="2:64" ht="14.25">
      <c r="B3" s="6"/>
      <c r="C3" s="204" t="str">
        <f>'R戦入力用'!C5</f>
        <v>甲府相川</v>
      </c>
      <c r="D3" s="204"/>
      <c r="E3" s="204"/>
      <c r="F3" s="204"/>
      <c r="G3" s="204"/>
      <c r="H3" s="204"/>
      <c r="I3" s="7"/>
      <c r="J3" s="182"/>
      <c r="K3" s="174"/>
      <c r="L3" s="186"/>
      <c r="M3" s="176">
        <f>'R戦入力用'!M5</f>
        <v>0</v>
      </c>
      <c r="N3" s="166" t="str">
        <f>IF(M3="","",IF(M3-O3&gt;0,"○",IF(M3-O3=0,"△","●")))</f>
        <v>△</v>
      </c>
      <c r="O3" s="172">
        <f>'R戦入力用'!O5</f>
        <v>0</v>
      </c>
      <c r="P3" s="176">
        <f>'R戦入力用'!P5</f>
        <v>0</v>
      </c>
      <c r="Q3" s="166" t="str">
        <f>IF(P3="","",IF(P3-R3&gt;0,"○",IF(P3-R3=0,"△","●")))</f>
        <v>△</v>
      </c>
      <c r="R3" s="172">
        <f>'R戦入力用'!R5</f>
        <v>0</v>
      </c>
      <c r="S3" s="176">
        <f>'R戦入力用'!S5</f>
        <v>0</v>
      </c>
      <c r="T3" s="166" t="str">
        <f>IF(S3="","",IF(S3-U3&gt;0,"○",IF(S3-U3=0,"△","●")))</f>
        <v>△</v>
      </c>
      <c r="U3" s="172">
        <f>'R戦入力用'!U5</f>
        <v>0</v>
      </c>
      <c r="V3" s="176">
        <f>'R戦入力用'!V5</f>
        <v>0</v>
      </c>
      <c r="W3" s="166" t="str">
        <f>IF(V3="","",IF(V3-X3&gt;0,"○",IF(V3-X3=0,"△","●")))</f>
        <v>△</v>
      </c>
      <c r="X3" s="172">
        <f>'R戦入力用'!X5</f>
        <v>0</v>
      </c>
      <c r="Y3" s="176"/>
      <c r="Z3" s="166"/>
      <c r="AA3" s="172"/>
      <c r="AB3" s="10"/>
      <c r="AC3" s="164">
        <f>AS3*3+AU3</f>
        <v>4</v>
      </c>
      <c r="AD3" s="9"/>
      <c r="AE3" s="4"/>
      <c r="AF3" s="164">
        <f>SUM(M3+P3+S3+V3+Y3)</f>
        <v>0</v>
      </c>
      <c r="AG3" s="9"/>
      <c r="AH3" s="4"/>
      <c r="AI3" s="164">
        <f>SUM(O3+R3+U3+X3+AA3)</f>
        <v>0</v>
      </c>
      <c r="AJ3" s="9"/>
      <c r="AK3" s="158">
        <f>AF3-AI3</f>
        <v>0</v>
      </c>
      <c r="AL3" s="159"/>
      <c r="AM3" s="8"/>
      <c r="AN3" s="11"/>
      <c r="AO3" s="154">
        <v>4</v>
      </c>
      <c r="AP3" s="155"/>
      <c r="AQ3" s="12"/>
      <c r="AR3" s="2"/>
      <c r="AS3" s="13">
        <f>COUNTIF(BB3:BJ3,"○")</f>
        <v>0</v>
      </c>
      <c r="AT3" s="14"/>
      <c r="AU3" s="15">
        <f>COUNTIF(BB3:BJ3,"△")</f>
        <v>4</v>
      </c>
      <c r="AV3" s="14"/>
      <c r="AW3" s="16">
        <f>COUNTIF(BB3:BJ3,"●")</f>
        <v>0</v>
      </c>
      <c r="AX3" s="17"/>
      <c r="AY3">
        <v>1</v>
      </c>
      <c r="BB3" s="18" t="str">
        <f>IF(M3="","",IF(M3-O3&gt;0,"○",IF(M3-O3=0,"△","●")))</f>
        <v>△</v>
      </c>
      <c r="BD3" s="18" t="str">
        <f>IF(P3="","",IF(P3-R3&gt;0,"○",IF(P3-R3=0,"△","●")))</f>
        <v>△</v>
      </c>
      <c r="BE3" s="18"/>
      <c r="BF3" s="18" t="str">
        <f>IF(S3="","",IF(S3-U3&gt;0,"○",IF(S3-U3=0,"△","●")))</f>
        <v>△</v>
      </c>
      <c r="BH3" s="18" t="str">
        <f>IF(V3="","",IF(V3-X3&gt;0,"○",IF(V3-X3=0,"△","●")))</f>
        <v>△</v>
      </c>
      <c r="BJ3" s="18">
        <f>IF(Y3="","",IF(Y3-AA3&gt;0,"○",IF(Y3-AA3=0,"△","●")))</f>
      </c>
      <c r="BL3" s="1">
        <f>AC3*100+AK3</f>
        <v>400</v>
      </c>
    </row>
    <row r="4" spans="2:64" ht="14.25">
      <c r="B4" s="20"/>
      <c r="C4" s="205"/>
      <c r="D4" s="205"/>
      <c r="E4" s="205"/>
      <c r="F4" s="205"/>
      <c r="G4" s="205"/>
      <c r="H4" s="205"/>
      <c r="I4" s="21"/>
      <c r="J4" s="185"/>
      <c r="K4" s="175"/>
      <c r="L4" s="187"/>
      <c r="M4" s="177"/>
      <c r="N4" s="167"/>
      <c r="O4" s="173"/>
      <c r="P4" s="177"/>
      <c r="Q4" s="167"/>
      <c r="R4" s="173"/>
      <c r="S4" s="177"/>
      <c r="T4" s="167"/>
      <c r="U4" s="173"/>
      <c r="V4" s="177"/>
      <c r="W4" s="167"/>
      <c r="X4" s="173"/>
      <c r="Y4" s="177"/>
      <c r="Z4" s="167"/>
      <c r="AA4" s="173"/>
      <c r="AB4" s="25"/>
      <c r="AC4" s="165"/>
      <c r="AD4" s="24"/>
      <c r="AE4" s="22"/>
      <c r="AF4" s="165"/>
      <c r="AG4" s="24"/>
      <c r="AH4" s="22"/>
      <c r="AI4" s="165"/>
      <c r="AJ4" s="24"/>
      <c r="AK4" s="160"/>
      <c r="AL4" s="161"/>
      <c r="AM4" s="23"/>
      <c r="AN4" s="26"/>
      <c r="AO4" s="156"/>
      <c r="AP4" s="157"/>
      <c r="AQ4" s="12"/>
      <c r="AR4" s="2"/>
      <c r="AS4" s="2"/>
      <c r="AT4" s="2"/>
      <c r="AU4" s="2"/>
      <c r="AV4" s="2"/>
      <c r="AW4" s="2"/>
      <c r="BL4" s="1"/>
    </row>
    <row r="5" spans="2:64" ht="14.25">
      <c r="B5" s="6"/>
      <c r="C5" s="210" t="str">
        <f>'R戦入力用'!C7</f>
        <v>山城</v>
      </c>
      <c r="D5" s="210"/>
      <c r="E5" s="210"/>
      <c r="F5" s="210"/>
      <c r="G5" s="210"/>
      <c r="H5" s="210"/>
      <c r="I5" s="7"/>
      <c r="J5" s="158">
        <f>O3</f>
        <v>0</v>
      </c>
      <c r="K5" s="174" t="str">
        <f>IF(J5="","",IF(J5-L5&gt;0,"○",IF(J5-L5=0,"△","●")))</f>
        <v>△</v>
      </c>
      <c r="L5" s="202">
        <f>M3</f>
        <v>0</v>
      </c>
      <c r="M5" s="176"/>
      <c r="N5" s="166"/>
      <c r="O5" s="172"/>
      <c r="P5" s="176">
        <f>'R戦入力用'!P7</f>
        <v>0</v>
      </c>
      <c r="Q5" s="166" t="str">
        <f>IF(P5="","",IF(P5-R5&gt;0,"○",IF(P5-R5=0,"△","●")))</f>
        <v>△</v>
      </c>
      <c r="R5" s="172">
        <f>'R戦入力用'!R7</f>
        <v>0</v>
      </c>
      <c r="S5" s="176">
        <f>'R戦入力用'!S7</f>
        <v>0</v>
      </c>
      <c r="T5" s="166" t="str">
        <f>IF(S5="","",IF(S5-U5&gt;0,"○",IF(S5-U5=0,"△","●")))</f>
        <v>△</v>
      </c>
      <c r="U5" s="172">
        <f>'R戦入力用'!U7</f>
        <v>0</v>
      </c>
      <c r="V5" s="176">
        <f>'R戦入力用'!V7</f>
        <v>0</v>
      </c>
      <c r="W5" s="166" t="str">
        <f>IF(V5="","",IF(V5-X5&gt;0,"○",IF(V5-X5=0,"△","●")))</f>
        <v>△</v>
      </c>
      <c r="X5" s="172">
        <f>'R戦入力用'!X7</f>
        <v>0</v>
      </c>
      <c r="Y5" s="176"/>
      <c r="Z5" s="166"/>
      <c r="AA5" s="172"/>
      <c r="AB5" s="10"/>
      <c r="AC5" s="164">
        <f>AS5*3+AU5</f>
        <v>4</v>
      </c>
      <c r="AD5" s="9"/>
      <c r="AE5" s="4"/>
      <c r="AF5" s="164">
        <f>SUM(J5+P5+S5+V5+Y5)</f>
        <v>0</v>
      </c>
      <c r="AG5" s="9"/>
      <c r="AH5" s="4"/>
      <c r="AI5" s="164">
        <f>SUM(L5+R5+U5+X5+AA5)</f>
        <v>0</v>
      </c>
      <c r="AJ5" s="9"/>
      <c r="AK5" s="158">
        <f>AF5-AI5</f>
        <v>0</v>
      </c>
      <c r="AL5" s="159"/>
      <c r="AM5" s="8"/>
      <c r="AN5" s="11"/>
      <c r="AO5" s="154">
        <f>RANK(BL5,$BL$3:$BL13)</f>
        <v>1</v>
      </c>
      <c r="AP5" s="155"/>
      <c r="AQ5" s="27"/>
      <c r="AR5" s="2"/>
      <c r="AS5" s="13">
        <f>COUNTIF(BB5:BJ5,"○")</f>
        <v>0</v>
      </c>
      <c r="AT5" s="14"/>
      <c r="AU5" s="15">
        <f>COUNTIF(BB5:BJ5,"△")</f>
        <v>4</v>
      </c>
      <c r="AV5" s="14"/>
      <c r="AW5" s="16">
        <f>COUNTIF(BB5:BJ5,"●")</f>
        <v>0</v>
      </c>
      <c r="AY5">
        <v>2</v>
      </c>
      <c r="BB5" s="18" t="str">
        <f>IF(J5="","",IF(J5-L5&gt;0,"○",IF(J5-L5=0,"△","●")))</f>
        <v>△</v>
      </c>
      <c r="BD5" s="18" t="str">
        <f>IF(P5="","",IF(P5-R5&gt;0,"○",IF(P5-R5=0,"△","●")))</f>
        <v>△</v>
      </c>
      <c r="BE5" s="18">
        <f>IF(O5="","",IF(O5-R5&gt;0,"○",IF(O5-R5=0,"△","●")))</f>
      </c>
      <c r="BF5" s="18" t="str">
        <f>IF(S5="","",IF(S5-U5&gt;0,"○",IF(S5-U5=0,"△","●")))</f>
        <v>△</v>
      </c>
      <c r="BH5" s="18" t="str">
        <f>IF(V5="","",IF(V5-X5&gt;0,"○",IF(V5-X5=0,"△","●")))</f>
        <v>△</v>
      </c>
      <c r="BJ5" s="18">
        <f>IF(Y5="","",IF(Y5-AA5&gt;0,"○",IF(Y5-AA5=0,"△","●")))</f>
      </c>
      <c r="BL5" s="1">
        <f>AC5*100+AK5</f>
        <v>400</v>
      </c>
    </row>
    <row r="6" spans="2:64" ht="14.25">
      <c r="B6" s="20"/>
      <c r="C6" s="211"/>
      <c r="D6" s="211"/>
      <c r="E6" s="211"/>
      <c r="F6" s="211"/>
      <c r="G6" s="211"/>
      <c r="H6" s="211"/>
      <c r="I6" s="21"/>
      <c r="J6" s="201"/>
      <c r="K6" s="175"/>
      <c r="L6" s="203"/>
      <c r="M6" s="177"/>
      <c r="N6" s="167"/>
      <c r="O6" s="173"/>
      <c r="P6" s="177"/>
      <c r="Q6" s="167"/>
      <c r="R6" s="173"/>
      <c r="S6" s="177"/>
      <c r="T6" s="167"/>
      <c r="U6" s="173"/>
      <c r="V6" s="177"/>
      <c r="W6" s="167"/>
      <c r="X6" s="173"/>
      <c r="Y6" s="177"/>
      <c r="Z6" s="167"/>
      <c r="AA6" s="173"/>
      <c r="AB6" s="25"/>
      <c r="AC6" s="165"/>
      <c r="AD6" s="24"/>
      <c r="AE6" s="22"/>
      <c r="AF6" s="165"/>
      <c r="AG6" s="24"/>
      <c r="AH6" s="22"/>
      <c r="AI6" s="165"/>
      <c r="AJ6" s="24"/>
      <c r="AK6" s="160"/>
      <c r="AL6" s="161"/>
      <c r="AM6" s="23"/>
      <c r="AN6" s="26"/>
      <c r="AO6" s="156"/>
      <c r="AP6" s="157"/>
      <c r="AQ6" s="12"/>
      <c r="AR6" s="2"/>
      <c r="AS6" s="2"/>
      <c r="AT6" s="2"/>
      <c r="AU6" s="15"/>
      <c r="AV6" s="2"/>
      <c r="AW6" s="2"/>
      <c r="BL6" s="1"/>
    </row>
    <row r="7" spans="2:64" ht="14.25">
      <c r="B7" s="6"/>
      <c r="C7" s="204" t="str">
        <f>'R戦入力用'!C9</f>
        <v>FCジョカーレ</v>
      </c>
      <c r="D7" s="204"/>
      <c r="E7" s="204"/>
      <c r="F7" s="204"/>
      <c r="G7" s="204"/>
      <c r="H7" s="204"/>
      <c r="I7" s="7"/>
      <c r="J7" s="158">
        <f>R3</f>
        <v>0</v>
      </c>
      <c r="K7" s="174" t="str">
        <f>IF(J7="","",IF(J7-L7&gt;0,"○",IF(J7-L7=0,"△","●")))</f>
        <v>△</v>
      </c>
      <c r="L7" s="202">
        <f>P3</f>
        <v>0</v>
      </c>
      <c r="M7" s="176">
        <f>R5</f>
        <v>0</v>
      </c>
      <c r="N7" s="166" t="str">
        <f>IF(M7="","",IF(M7-O7&gt;0,"○",IF(M7-O7=0,"△","●")))</f>
        <v>△</v>
      </c>
      <c r="O7" s="172">
        <f>P5</f>
        <v>0</v>
      </c>
      <c r="P7" s="176"/>
      <c r="Q7" s="166"/>
      <c r="R7" s="172"/>
      <c r="S7" s="176">
        <f>'R戦入力用'!S9</f>
        <v>0</v>
      </c>
      <c r="T7" s="166" t="str">
        <f>IF(S7="","",IF(S7-U7&gt;0,"○",IF(S7-U7=0,"△","●")))</f>
        <v>△</v>
      </c>
      <c r="U7" s="172">
        <f>'R戦入力用'!U9</f>
        <v>0</v>
      </c>
      <c r="V7" s="176">
        <f>'R戦入力用'!V9</f>
        <v>0</v>
      </c>
      <c r="W7" s="166" t="str">
        <f>IF(V7="","",IF(V7-X7&gt;0,"○",IF(V7-X7=0,"△","●")))</f>
        <v>△</v>
      </c>
      <c r="X7" s="172">
        <f>'R戦入力用'!X9</f>
        <v>0</v>
      </c>
      <c r="Y7" s="176"/>
      <c r="Z7" s="166"/>
      <c r="AA7" s="172"/>
      <c r="AB7" s="10"/>
      <c r="AC7" s="164">
        <f>AS7*3+AU7</f>
        <v>4</v>
      </c>
      <c r="AD7" s="9"/>
      <c r="AE7" s="4"/>
      <c r="AF7" s="164">
        <f>SUM(J7+M7+S7+V7+Y7)</f>
        <v>0</v>
      </c>
      <c r="AG7" s="9"/>
      <c r="AH7" s="4"/>
      <c r="AI7" s="164">
        <f>L7+O7+U7+X7+AA7</f>
        <v>0</v>
      </c>
      <c r="AJ7" s="9"/>
      <c r="AK7" s="158">
        <f>AF7-AI7</f>
        <v>0</v>
      </c>
      <c r="AL7" s="159"/>
      <c r="AM7" s="8"/>
      <c r="AN7" s="162"/>
      <c r="AO7" s="220">
        <f>RANK(BL7,$BL$3:$BL13)</f>
        <v>1</v>
      </c>
      <c r="AP7" s="221"/>
      <c r="AQ7" s="12"/>
      <c r="AR7" s="2"/>
      <c r="AS7" s="13">
        <f>COUNTIF(BB7:BJ7,"○")</f>
        <v>0</v>
      </c>
      <c r="AT7" s="14"/>
      <c r="AU7" s="15">
        <f>COUNTIF(BB7:BJ7,"△")</f>
        <v>4</v>
      </c>
      <c r="AV7" s="14"/>
      <c r="AW7" s="16">
        <f>COUNTIF(BB7:BJ7,"●")</f>
        <v>0</v>
      </c>
      <c r="AY7">
        <v>3</v>
      </c>
      <c r="BB7" s="18" t="str">
        <f>IF(J7="","",IF(J7-L7&gt;0,"○",IF(J7-L7=0,"△","●")))</f>
        <v>△</v>
      </c>
      <c r="BD7" s="18" t="str">
        <f>IF(M7="","",IF(M7-O7&gt;0,"○",IF(M7-O7=0,"△","●")))</f>
        <v>△</v>
      </c>
      <c r="BF7" s="18" t="str">
        <f>IF(S7="","",IF(S7-U7&gt;0,"○",IF(S7-U7=0,"△","●")))</f>
        <v>△</v>
      </c>
      <c r="BH7" s="18" t="str">
        <f>IF(V7="","",IF(V7-X7&gt;0,"○",IF(V7-X7=0,"△","●")))</f>
        <v>△</v>
      </c>
      <c r="BJ7" s="18">
        <f>IF(Y7="","",IF(Y7-AA7&gt;0,"○",IF(Y7-AA7=0,"△","●")))</f>
      </c>
      <c r="BL7" s="1">
        <f>AC7*100+AK7</f>
        <v>400</v>
      </c>
    </row>
    <row r="8" spans="2:64" ht="14.25">
      <c r="B8" s="20"/>
      <c r="C8" s="205"/>
      <c r="D8" s="205"/>
      <c r="E8" s="205"/>
      <c r="F8" s="205"/>
      <c r="G8" s="205"/>
      <c r="H8" s="205"/>
      <c r="I8" s="21"/>
      <c r="J8" s="201"/>
      <c r="K8" s="175"/>
      <c r="L8" s="203"/>
      <c r="M8" s="177"/>
      <c r="N8" s="167"/>
      <c r="O8" s="173"/>
      <c r="P8" s="177"/>
      <c r="Q8" s="167"/>
      <c r="R8" s="173"/>
      <c r="S8" s="177"/>
      <c r="T8" s="167"/>
      <c r="U8" s="173"/>
      <c r="V8" s="177"/>
      <c r="W8" s="167"/>
      <c r="X8" s="173"/>
      <c r="Y8" s="177"/>
      <c r="Z8" s="167"/>
      <c r="AA8" s="173"/>
      <c r="AB8" s="25"/>
      <c r="AC8" s="165"/>
      <c r="AD8" s="24"/>
      <c r="AE8" s="22"/>
      <c r="AF8" s="165"/>
      <c r="AG8" s="24"/>
      <c r="AH8" s="22"/>
      <c r="AI8" s="165"/>
      <c r="AJ8" s="24"/>
      <c r="AK8" s="160"/>
      <c r="AL8" s="161"/>
      <c r="AM8" s="23"/>
      <c r="AN8" s="163"/>
      <c r="AO8" s="222"/>
      <c r="AP8" s="223"/>
      <c r="AQ8" s="12"/>
      <c r="AR8" s="2"/>
      <c r="AS8" s="2"/>
      <c r="AT8" s="2"/>
      <c r="AU8" s="15"/>
      <c r="AV8" s="2"/>
      <c r="AW8" s="2"/>
      <c r="BL8" s="19"/>
    </row>
    <row r="9" spans="2:64" ht="14.25">
      <c r="B9" s="6"/>
      <c r="C9" s="204" t="str">
        <f>'R戦入力用'!C11</f>
        <v>中央湯田</v>
      </c>
      <c r="D9" s="204"/>
      <c r="E9" s="204"/>
      <c r="F9" s="204"/>
      <c r="G9" s="204"/>
      <c r="H9" s="204"/>
      <c r="I9" s="7"/>
      <c r="J9" s="158">
        <f>U3</f>
        <v>0</v>
      </c>
      <c r="K9" s="174" t="str">
        <f>IF(J9="","",IF(J9-L9&gt;0,"○",IF(J9-L9=0,"△","●")))</f>
        <v>△</v>
      </c>
      <c r="L9" s="202">
        <f>S3</f>
        <v>0</v>
      </c>
      <c r="M9" s="176">
        <f>U5</f>
        <v>0</v>
      </c>
      <c r="N9" s="166" t="str">
        <f>IF(M9="","",IF(M9-O9&gt;0,"○",IF(M9-O9=0,"△","●")))</f>
        <v>△</v>
      </c>
      <c r="O9" s="172">
        <f>S5</f>
        <v>0</v>
      </c>
      <c r="P9" s="176">
        <f>U7</f>
        <v>0</v>
      </c>
      <c r="Q9" s="166" t="str">
        <f>IF(P9="","",IF(P9-R9&gt;0,"○",IF(P9-R9=0,"△","●")))</f>
        <v>△</v>
      </c>
      <c r="R9" s="172">
        <f>S7</f>
        <v>0</v>
      </c>
      <c r="S9" s="176"/>
      <c r="T9" s="166"/>
      <c r="U9" s="172"/>
      <c r="V9" s="176">
        <f>'R戦入力用'!V11</f>
        <v>0</v>
      </c>
      <c r="W9" s="166" t="str">
        <f>IF(V9="","",IF(V9-X9&gt;0,"○",IF(V9-X9=0,"△","●")))</f>
        <v>△</v>
      </c>
      <c r="X9" s="172">
        <f>'R戦入力用'!X11</f>
        <v>0</v>
      </c>
      <c r="Y9" s="176"/>
      <c r="Z9" s="166"/>
      <c r="AA9" s="172"/>
      <c r="AB9" s="10"/>
      <c r="AC9" s="174">
        <f>AS9*3+AU9</f>
        <v>4</v>
      </c>
      <c r="AD9" s="9"/>
      <c r="AE9" s="4"/>
      <c r="AF9" s="164">
        <f>SUM(J9+M9+P9+V9+Y9)</f>
        <v>0</v>
      </c>
      <c r="AG9" s="9"/>
      <c r="AH9" s="4"/>
      <c r="AI9" s="164">
        <f>L9+O9+R9+X9+AA9</f>
        <v>0</v>
      </c>
      <c r="AJ9" s="9"/>
      <c r="AK9" s="158">
        <f>AF9-AI9</f>
        <v>0</v>
      </c>
      <c r="AL9" s="159"/>
      <c r="AM9" s="8"/>
      <c r="AN9" s="162"/>
      <c r="AO9" s="220">
        <f>RANK(BL9,$BL$3:$BL13)</f>
        <v>1</v>
      </c>
      <c r="AP9" s="221"/>
      <c r="AQ9" s="12"/>
      <c r="AR9" s="2"/>
      <c r="AS9" s="13">
        <f>COUNTIF(BB9:BJ9,"○")</f>
        <v>0</v>
      </c>
      <c r="AT9" s="14"/>
      <c r="AU9" s="15">
        <f>COUNTIF(BB9:BJ9,"△")</f>
        <v>4</v>
      </c>
      <c r="AV9" s="14"/>
      <c r="AW9" s="16">
        <f>COUNTIF(BB9:BJ9,"●")</f>
        <v>0</v>
      </c>
      <c r="AY9">
        <v>3</v>
      </c>
      <c r="BB9" s="18" t="str">
        <f>IF(J9="","",IF(J9-L9&gt;0,"○",IF(J9-L9=0,"△","●")))</f>
        <v>△</v>
      </c>
      <c r="BD9" s="18" t="str">
        <f>IF(M9="","",IF(M9-O9&gt;0,"○",IF(M9-O9=0,"△","●")))</f>
        <v>△</v>
      </c>
      <c r="BF9" s="18" t="str">
        <f>IF(P9="","",IF(P9-R9&gt;0,"○",IF(P9-R9=0,"△","●")))</f>
        <v>△</v>
      </c>
      <c r="BH9" s="18" t="str">
        <f>IF(V9="","",IF(V9-X9&gt;0,"○",IF(V9-X9=0,"△","●")))</f>
        <v>△</v>
      </c>
      <c r="BJ9" s="18">
        <f>IF(Y9="","",IF(Y9-AA9&gt;0,"○",IF(Y9-AA9=0,"△","●")))</f>
      </c>
      <c r="BL9" s="1">
        <f>AC9*100+AK9</f>
        <v>400</v>
      </c>
    </row>
    <row r="10" spans="2:64" ht="14.25">
      <c r="B10" s="20"/>
      <c r="C10" s="205"/>
      <c r="D10" s="205"/>
      <c r="E10" s="205"/>
      <c r="F10" s="205"/>
      <c r="G10" s="205"/>
      <c r="H10" s="205"/>
      <c r="I10" s="21"/>
      <c r="J10" s="201"/>
      <c r="K10" s="175"/>
      <c r="L10" s="203"/>
      <c r="M10" s="177"/>
      <c r="N10" s="167"/>
      <c r="O10" s="173"/>
      <c r="P10" s="177"/>
      <c r="Q10" s="167"/>
      <c r="R10" s="173"/>
      <c r="S10" s="177"/>
      <c r="T10" s="167"/>
      <c r="U10" s="173"/>
      <c r="V10" s="177"/>
      <c r="W10" s="167"/>
      <c r="X10" s="173"/>
      <c r="Y10" s="177"/>
      <c r="Z10" s="167"/>
      <c r="AA10" s="173"/>
      <c r="AB10" s="25"/>
      <c r="AC10" s="175"/>
      <c r="AD10" s="24"/>
      <c r="AE10" s="22"/>
      <c r="AF10" s="165"/>
      <c r="AG10" s="24"/>
      <c r="AH10" s="22"/>
      <c r="AI10" s="165"/>
      <c r="AJ10" s="24"/>
      <c r="AK10" s="160"/>
      <c r="AL10" s="161"/>
      <c r="AM10" s="23"/>
      <c r="AN10" s="163"/>
      <c r="AO10" s="222"/>
      <c r="AP10" s="223"/>
      <c r="AQ10" s="12"/>
      <c r="AR10" s="2"/>
      <c r="AS10" s="2"/>
      <c r="AT10" s="2"/>
      <c r="AU10" s="2"/>
      <c r="AV10" s="2"/>
      <c r="AW10" s="2"/>
      <c r="BL10" s="19"/>
    </row>
    <row r="11" spans="2:64" ht="14.25">
      <c r="B11" s="30"/>
      <c r="C11" s="204" t="str">
        <f>'R戦入力用'!C13</f>
        <v>新田</v>
      </c>
      <c r="D11" s="204"/>
      <c r="E11" s="204"/>
      <c r="F11" s="204"/>
      <c r="G11" s="204"/>
      <c r="H11" s="204"/>
      <c r="I11" s="31"/>
      <c r="J11" s="158">
        <f>X3</f>
        <v>0</v>
      </c>
      <c r="K11" s="174" t="str">
        <f>IF(J11="","",IF(J11-L11&gt;0,"○",IF(J11-L11=0,"△","●")))</f>
        <v>△</v>
      </c>
      <c r="L11" s="202">
        <f>V3</f>
        <v>0</v>
      </c>
      <c r="M11" s="176">
        <f>X5</f>
        <v>0</v>
      </c>
      <c r="N11" s="166" t="str">
        <f>IF(M11="","",IF(M11-O11&gt;0,"○",IF(M11-O11=0,"△","●")))</f>
        <v>△</v>
      </c>
      <c r="O11" s="172">
        <f>V5</f>
        <v>0</v>
      </c>
      <c r="P11" s="176">
        <f>X7</f>
        <v>0</v>
      </c>
      <c r="Q11" s="166" t="str">
        <f>IF(P11="","",IF(P11-R11&gt;0,"○",IF(P11-R11=0,"△","●")))</f>
        <v>△</v>
      </c>
      <c r="R11" s="172">
        <f>V7</f>
        <v>0</v>
      </c>
      <c r="S11" s="176">
        <f>X9</f>
        <v>0</v>
      </c>
      <c r="T11" s="166" t="str">
        <f>IF(S11="","",IF(S11-U11&gt;0,"○",IF(S11-U11=0,"△","●")))</f>
        <v>△</v>
      </c>
      <c r="U11" s="172">
        <f>V9</f>
        <v>0</v>
      </c>
      <c r="V11" s="34"/>
      <c r="W11" s="35"/>
      <c r="X11" s="36"/>
      <c r="Y11" s="176"/>
      <c r="Z11" s="166"/>
      <c r="AA11" s="172"/>
      <c r="AB11" s="32"/>
      <c r="AC11" s="174">
        <f>AS11*3+AU11</f>
        <v>4</v>
      </c>
      <c r="AD11" s="33"/>
      <c r="AE11" s="4"/>
      <c r="AF11" s="164">
        <f>SUM(J11+M11+P11+S11+Y11)</f>
        <v>0</v>
      </c>
      <c r="AG11" s="9"/>
      <c r="AH11" s="4"/>
      <c r="AI11" s="164">
        <f>L11+O11+R11+U11</f>
        <v>0</v>
      </c>
      <c r="AJ11" s="9"/>
      <c r="AK11" s="158">
        <f>AF11-AI11</f>
        <v>0</v>
      </c>
      <c r="AL11" s="159"/>
      <c r="AM11" s="8"/>
      <c r="AN11" s="162"/>
      <c r="AO11" s="220">
        <f>RANK(BL11,$BL$3:$BL13)</f>
        <v>1</v>
      </c>
      <c r="AP11" s="221"/>
      <c r="AQ11" s="12"/>
      <c r="AR11" s="2"/>
      <c r="AS11" s="13">
        <f>COUNTIF(BB11:BJ11,"○")</f>
        <v>0</v>
      </c>
      <c r="AT11" s="14"/>
      <c r="AU11" s="15">
        <f>COUNTIF(BB11:BJ11,"△")</f>
        <v>4</v>
      </c>
      <c r="AV11" s="14"/>
      <c r="AW11" s="16">
        <f>COUNTIF(BB11:BJ11,"●")</f>
        <v>0</v>
      </c>
      <c r="AY11">
        <v>3</v>
      </c>
      <c r="BB11" s="18" t="str">
        <f>IF(J11="","",IF(J11-L11&gt;0,"○",IF(J11-L11=0,"△","●")))</f>
        <v>△</v>
      </c>
      <c r="BD11" s="18" t="str">
        <f>IF(M11="","",IF(M11-O11&gt;0,"○",IF(M11-O11=0,"△","●")))</f>
        <v>△</v>
      </c>
      <c r="BF11" s="18" t="str">
        <f>IF(P11="","",IF(P11-R11&gt;0,"○",IF(P11-R11=0,"△","●")))</f>
        <v>△</v>
      </c>
      <c r="BH11" s="18" t="str">
        <f>IF(S11="","",IF(S11-U11&gt;0,"○",IF(S11-U11=0,"△","●")))</f>
        <v>△</v>
      </c>
      <c r="BJ11" s="18">
        <f>IF(Y11="","",IF(Y11-AA11&gt;0,"○",IF(Y11-AA11=0,"△","●")))</f>
      </c>
      <c r="BL11" s="1">
        <f>AC11*100+AK11</f>
        <v>400</v>
      </c>
    </row>
    <row r="12" spans="2:64" ht="14.25">
      <c r="B12" s="30"/>
      <c r="C12" s="205"/>
      <c r="D12" s="205"/>
      <c r="E12" s="205"/>
      <c r="F12" s="205"/>
      <c r="G12" s="205"/>
      <c r="H12" s="205"/>
      <c r="I12" s="31"/>
      <c r="J12" s="201"/>
      <c r="K12" s="175"/>
      <c r="L12" s="203"/>
      <c r="M12" s="177"/>
      <c r="N12" s="167"/>
      <c r="O12" s="173"/>
      <c r="P12" s="177"/>
      <c r="Q12" s="167"/>
      <c r="R12" s="173"/>
      <c r="S12" s="177"/>
      <c r="T12" s="167"/>
      <c r="U12" s="173"/>
      <c r="V12" s="34"/>
      <c r="W12" s="35"/>
      <c r="X12" s="36"/>
      <c r="Y12" s="177"/>
      <c r="Z12" s="167"/>
      <c r="AA12" s="173"/>
      <c r="AB12" s="32"/>
      <c r="AC12" s="175"/>
      <c r="AD12" s="33"/>
      <c r="AE12" s="22"/>
      <c r="AF12" s="165"/>
      <c r="AG12" s="24"/>
      <c r="AH12" s="22"/>
      <c r="AI12" s="165"/>
      <c r="AJ12" s="24"/>
      <c r="AK12" s="160"/>
      <c r="AL12" s="161"/>
      <c r="AM12" s="23"/>
      <c r="AN12" s="163"/>
      <c r="AO12" s="222"/>
      <c r="AP12" s="223"/>
      <c r="AQ12" s="12"/>
      <c r="AR12" s="2"/>
      <c r="AS12" s="2"/>
      <c r="AT12" s="2"/>
      <c r="AU12" s="2"/>
      <c r="AV12" s="2"/>
      <c r="AW12" s="2"/>
      <c r="BL12" s="19"/>
    </row>
    <row r="13" spans="2:64" ht="14.25">
      <c r="B13" s="6"/>
      <c r="C13" s="178"/>
      <c r="D13" s="178"/>
      <c r="E13" s="178"/>
      <c r="F13" s="178"/>
      <c r="G13" s="178"/>
      <c r="H13" s="178"/>
      <c r="I13" s="7"/>
      <c r="J13" s="158"/>
      <c r="K13" s="174"/>
      <c r="L13" s="202"/>
      <c r="M13" s="158"/>
      <c r="N13" s="174"/>
      <c r="O13" s="202"/>
      <c r="P13" s="158"/>
      <c r="Q13" s="174"/>
      <c r="R13" s="202"/>
      <c r="S13" s="158"/>
      <c r="T13" s="174"/>
      <c r="U13" s="202"/>
      <c r="V13" s="158"/>
      <c r="W13" s="174"/>
      <c r="X13" s="202"/>
      <c r="Y13" s="28"/>
      <c r="Z13" s="28"/>
      <c r="AA13" s="28"/>
      <c r="AB13" s="10"/>
      <c r="AC13" s="174"/>
      <c r="AD13" s="9"/>
      <c r="AE13" s="4"/>
      <c r="AF13" s="164"/>
      <c r="AG13" s="9"/>
      <c r="AH13" s="4"/>
      <c r="AI13" s="164"/>
      <c r="AJ13" s="9"/>
      <c r="AK13" s="158"/>
      <c r="AL13" s="159"/>
      <c r="AM13" s="8"/>
      <c r="AN13" s="162"/>
      <c r="AO13" s="154"/>
      <c r="AP13" s="155"/>
      <c r="AS13" s="13">
        <f>COUNTIF(BB13:BJ13,"○")</f>
        <v>0</v>
      </c>
      <c r="AT13" s="14"/>
      <c r="AU13" s="15">
        <f>COUNTIF(BB13:BJ13,"△")</f>
        <v>0</v>
      </c>
      <c r="AV13" s="14"/>
      <c r="AW13" s="16">
        <f>COUNTIF(BB13:BJ13,"●")</f>
        <v>0</v>
      </c>
      <c r="AY13">
        <v>3</v>
      </c>
      <c r="BB13" s="18">
        <f>IF(J13="","",IF(J13-L13&gt;0,"○",IF(J13-L13=0,"△","●")))</f>
      </c>
      <c r="BD13" s="18">
        <f>IF(M13="","",IF(M13-O13&gt;0,"○",IF(M13-O13=0,"△","●")))</f>
      </c>
      <c r="BF13" s="18">
        <f>IF(P13="","",IF(P13-R13&gt;0,"○",IF(P13-R13=0,"△","●")))</f>
      </c>
      <c r="BH13" s="18">
        <f>IF(S13="","",IF(S13-U13&gt;0,"○",IF(S13-U13=0,"△","●")))</f>
      </c>
      <c r="BJ13" s="18">
        <f>IF(V13="","",IF(V13-X13&gt;0,"○",IF(V13-X13=0,"△","●")))</f>
      </c>
      <c r="BL13" s="1">
        <f>AC13*100+AK13</f>
        <v>0</v>
      </c>
    </row>
    <row r="14" spans="2:42" ht="14.25">
      <c r="B14" s="20"/>
      <c r="C14" s="179"/>
      <c r="D14" s="179"/>
      <c r="E14" s="179"/>
      <c r="F14" s="179"/>
      <c r="G14" s="179"/>
      <c r="H14" s="179"/>
      <c r="I14" s="21"/>
      <c r="J14" s="201"/>
      <c r="K14" s="175"/>
      <c r="L14" s="203"/>
      <c r="M14" s="201"/>
      <c r="N14" s="175"/>
      <c r="O14" s="203"/>
      <c r="P14" s="201"/>
      <c r="Q14" s="175"/>
      <c r="R14" s="203"/>
      <c r="S14" s="201"/>
      <c r="T14" s="175"/>
      <c r="U14" s="203"/>
      <c r="V14" s="201"/>
      <c r="W14" s="175"/>
      <c r="X14" s="203"/>
      <c r="Y14" s="29"/>
      <c r="Z14" s="29"/>
      <c r="AA14" s="29"/>
      <c r="AB14" s="25"/>
      <c r="AC14" s="175"/>
      <c r="AD14" s="24"/>
      <c r="AE14" s="22"/>
      <c r="AF14" s="165"/>
      <c r="AG14" s="24"/>
      <c r="AH14" s="22"/>
      <c r="AI14" s="165"/>
      <c r="AJ14" s="24"/>
      <c r="AK14" s="160"/>
      <c r="AL14" s="161"/>
      <c r="AM14" s="23"/>
      <c r="AN14" s="163"/>
      <c r="AO14" s="156"/>
      <c r="AP14" s="157"/>
    </row>
    <row r="15" spans="2:42" ht="14.25">
      <c r="B15" s="104"/>
      <c r="C15" s="104"/>
      <c r="D15" s="104"/>
      <c r="E15" s="104"/>
      <c r="F15" s="104"/>
      <c r="G15" s="104"/>
      <c r="H15" s="104"/>
      <c r="I15" s="104"/>
      <c r="J15" s="105"/>
      <c r="K15" s="106"/>
      <c r="L15" s="107"/>
      <c r="M15" s="105"/>
      <c r="N15" s="106"/>
      <c r="O15" s="107"/>
      <c r="P15" s="105"/>
      <c r="Q15" s="106"/>
      <c r="R15" s="107"/>
      <c r="S15" s="105"/>
      <c r="T15" s="106"/>
      <c r="U15" s="107"/>
      <c r="V15" s="105"/>
      <c r="W15" s="106"/>
      <c r="X15" s="107"/>
      <c r="Y15" s="107"/>
      <c r="Z15" s="107"/>
      <c r="AA15" s="107"/>
      <c r="AB15" s="108"/>
      <c r="AC15" s="106"/>
      <c r="AD15" s="106"/>
      <c r="AE15" s="106"/>
      <c r="AF15" s="109"/>
      <c r="AG15" s="106"/>
      <c r="AH15" s="106"/>
      <c r="AI15" s="109"/>
      <c r="AJ15" s="106"/>
      <c r="AK15" s="110"/>
      <c r="AL15" s="110"/>
      <c r="AM15" s="106"/>
      <c r="AN15" s="111"/>
      <c r="AO15" s="112"/>
      <c r="AP15" s="112"/>
    </row>
    <row r="17" spans="2:49" ht="16.5" customHeight="1">
      <c r="B17" s="2" t="s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2"/>
      <c r="AR17" s="2"/>
      <c r="AS17" s="2"/>
      <c r="AT17" s="2"/>
      <c r="AU17" s="2"/>
      <c r="AV17" s="2"/>
      <c r="AW17" s="2"/>
    </row>
    <row r="18" spans="2:51" ht="16.5" customHeight="1">
      <c r="B18" s="192" t="str">
        <f>'R戦入力用'!B20</f>
        <v>Ｂブロック</v>
      </c>
      <c r="C18" s="193"/>
      <c r="D18" s="193"/>
      <c r="E18" s="193"/>
      <c r="F18" s="193"/>
      <c r="G18" s="193"/>
      <c r="H18" s="193"/>
      <c r="I18" s="193"/>
      <c r="J18" s="190" t="str">
        <f>'R戦入力用'!J20</f>
        <v>ＶＦ甲府</v>
      </c>
      <c r="K18" s="191"/>
      <c r="L18" s="194"/>
      <c r="M18" s="190" t="str">
        <f>'R戦入力用'!M20</f>
        <v>VF甲府U-12</v>
      </c>
      <c r="N18" s="191"/>
      <c r="O18" s="194"/>
      <c r="P18" s="190" t="str">
        <f>'R戦入力用'!P20</f>
        <v>伊勢</v>
      </c>
      <c r="Q18" s="191"/>
      <c r="R18" s="194"/>
      <c r="S18" s="190" t="str">
        <f>'R戦入力用'!S20</f>
        <v>青桐</v>
      </c>
      <c r="T18" s="191"/>
      <c r="U18" s="194"/>
      <c r="V18" s="190" t="str">
        <f>'R戦入力用'!V20</f>
        <v>ｼﾞｮｶｰﾚ</v>
      </c>
      <c r="W18" s="191"/>
      <c r="X18" s="194"/>
      <c r="Y18" s="190" t="str">
        <f>'R戦入力用'!Y20</f>
        <v>Ｕｽﾎﾟ</v>
      </c>
      <c r="Z18" s="191"/>
      <c r="AA18" s="194"/>
      <c r="AB18" s="188" t="s">
        <v>1</v>
      </c>
      <c r="AC18" s="189"/>
      <c r="AD18" s="189"/>
      <c r="AE18" s="188" t="s">
        <v>2</v>
      </c>
      <c r="AF18" s="189"/>
      <c r="AG18" s="189"/>
      <c r="AH18" s="188" t="s">
        <v>3</v>
      </c>
      <c r="AI18" s="189"/>
      <c r="AJ18" s="189"/>
      <c r="AK18" s="188" t="s">
        <v>4</v>
      </c>
      <c r="AL18" s="189"/>
      <c r="AM18" s="189"/>
      <c r="AN18" s="182" t="s">
        <v>5</v>
      </c>
      <c r="AO18" s="183"/>
      <c r="AP18" s="184"/>
      <c r="AQ18" s="5"/>
      <c r="AR18" s="2"/>
      <c r="AS18" s="2" t="s">
        <v>6</v>
      </c>
      <c r="AT18" s="2"/>
      <c r="AU18" s="2" t="s">
        <v>7</v>
      </c>
      <c r="AV18" s="2"/>
      <c r="AW18" s="2" t="s">
        <v>8</v>
      </c>
      <c r="AY18" t="s">
        <v>5</v>
      </c>
    </row>
    <row r="19" spans="2:64" ht="16.5" customHeight="1">
      <c r="B19" s="6"/>
      <c r="C19" s="204" t="str">
        <f>'R戦入力用'!C21</f>
        <v>貢川</v>
      </c>
      <c r="D19" s="204"/>
      <c r="E19" s="204"/>
      <c r="F19" s="204"/>
      <c r="G19" s="204"/>
      <c r="H19" s="204"/>
      <c r="I19" s="7"/>
      <c r="J19" s="182"/>
      <c r="K19" s="174"/>
      <c r="L19" s="186"/>
      <c r="M19" s="176">
        <f>'R戦入力用'!M21</f>
        <v>0</v>
      </c>
      <c r="N19" s="166" t="str">
        <f>IF(M19="","",IF(M19-O19&gt;0,"○",IF(M19-O19=0,"△","●")))</f>
        <v>△</v>
      </c>
      <c r="O19" s="172">
        <f>'R戦入力用'!O21</f>
        <v>0</v>
      </c>
      <c r="P19" s="176">
        <f>'R戦入力用'!P21</f>
        <v>0</v>
      </c>
      <c r="Q19" s="166" t="str">
        <f>IF(P19="","",IF(P19-R19&gt;0,"○",IF(P19-R19=0,"△","●")))</f>
        <v>△</v>
      </c>
      <c r="R19" s="172">
        <f>'R戦入力用'!R21</f>
        <v>0</v>
      </c>
      <c r="S19" s="176">
        <f>'R戦入力用'!S21</f>
        <v>0</v>
      </c>
      <c r="T19" s="166" t="str">
        <f>IF(S19="","",IF(S19-U19&gt;0,"○",IF(S19-U19=0,"△","●")))</f>
        <v>△</v>
      </c>
      <c r="U19" s="172">
        <f>'R戦入力用'!U21</f>
        <v>0</v>
      </c>
      <c r="V19" s="176">
        <f>'R戦入力用'!V21</f>
        <v>0</v>
      </c>
      <c r="W19" s="166" t="str">
        <f>IF(V19="","",IF(V19-X19&gt;0,"○",IF(V19-X19=0,"△","●")))</f>
        <v>△</v>
      </c>
      <c r="X19" s="172">
        <f>'R戦入力用'!X21</f>
        <v>0</v>
      </c>
      <c r="Y19" s="176">
        <f>'R戦入力用'!Y21</f>
        <v>0</v>
      </c>
      <c r="Z19" s="166" t="str">
        <f>IF(Y19="","",IF(Y19-AA19&gt;0,"○",IF(Y19-AA19=0,"△","●")))</f>
        <v>△</v>
      </c>
      <c r="AA19" s="172">
        <f>'R戦入力用'!AA21</f>
        <v>0</v>
      </c>
      <c r="AB19" s="10"/>
      <c r="AC19" s="164">
        <f>AS19*3+AU19</f>
        <v>5</v>
      </c>
      <c r="AD19" s="9"/>
      <c r="AE19" s="4"/>
      <c r="AF19" s="164">
        <f>SUM(M19+P19+S19+V19+Y19)</f>
        <v>0</v>
      </c>
      <c r="AG19" s="9"/>
      <c r="AH19" s="4"/>
      <c r="AI19" s="164">
        <f>SUM(O19+R19+U19+X19+AA19)</f>
        <v>0</v>
      </c>
      <c r="AJ19" s="9"/>
      <c r="AK19" s="158">
        <f>AF19-AI19</f>
        <v>0</v>
      </c>
      <c r="AL19" s="159"/>
      <c r="AM19" s="8"/>
      <c r="AN19" s="11"/>
      <c r="AO19" s="206">
        <f>RANK(BL19,$BL$19:$BL29)</f>
        <v>1</v>
      </c>
      <c r="AP19" s="207"/>
      <c r="AQ19" s="12"/>
      <c r="AR19" s="2"/>
      <c r="AS19" s="13">
        <f>COUNTIF(BB19:BJ19,"○")</f>
        <v>0</v>
      </c>
      <c r="AT19" s="14"/>
      <c r="AU19" s="15">
        <f>COUNTIF(BB19:BJ19,"△")</f>
        <v>5</v>
      </c>
      <c r="AV19" s="14"/>
      <c r="AW19" s="16">
        <f>COUNTIF(BB19:BJ19,"●")</f>
        <v>0</v>
      </c>
      <c r="AX19" s="17"/>
      <c r="AY19">
        <v>1</v>
      </c>
      <c r="BB19" s="18" t="str">
        <f>IF(M19="","",IF(M19-O19&gt;0,"○",IF(M19-O19=0,"△","●")))</f>
        <v>△</v>
      </c>
      <c r="BD19" s="18" t="str">
        <f>IF(P19="","",IF(P19-R19&gt;0,"○",IF(P19-R19=0,"△","●")))</f>
        <v>△</v>
      </c>
      <c r="BE19" s="18"/>
      <c r="BF19" s="18" t="str">
        <f>IF(S19="","",IF(S19-U19&gt;0,"○",IF(S19-U19=0,"△","●")))</f>
        <v>△</v>
      </c>
      <c r="BH19" s="18" t="str">
        <f>IF(V19="","",IF(V19-X19&gt;0,"○",IF(V19-X19=0,"△","●")))</f>
        <v>△</v>
      </c>
      <c r="BJ19" s="18" t="str">
        <f>IF(Y19="","",IF(Y19-AA19&gt;0,"○",IF(Y19-AA19=0,"△","●")))</f>
        <v>△</v>
      </c>
      <c r="BL19" s="1">
        <f>AC19*100+AK19</f>
        <v>500</v>
      </c>
    </row>
    <row r="20" spans="2:64" ht="16.5" customHeight="1">
      <c r="B20" s="20"/>
      <c r="C20" s="205"/>
      <c r="D20" s="205"/>
      <c r="E20" s="205"/>
      <c r="F20" s="205"/>
      <c r="G20" s="205"/>
      <c r="H20" s="205"/>
      <c r="I20" s="21"/>
      <c r="J20" s="185"/>
      <c r="K20" s="175"/>
      <c r="L20" s="187"/>
      <c r="M20" s="177"/>
      <c r="N20" s="167"/>
      <c r="O20" s="173"/>
      <c r="P20" s="177"/>
      <c r="Q20" s="167"/>
      <c r="R20" s="173"/>
      <c r="S20" s="177"/>
      <c r="T20" s="167"/>
      <c r="U20" s="173"/>
      <c r="V20" s="177"/>
      <c r="W20" s="167"/>
      <c r="X20" s="173"/>
      <c r="Y20" s="177"/>
      <c r="Z20" s="167"/>
      <c r="AA20" s="173"/>
      <c r="AB20" s="25"/>
      <c r="AC20" s="165"/>
      <c r="AD20" s="24"/>
      <c r="AE20" s="22"/>
      <c r="AF20" s="165"/>
      <c r="AG20" s="24"/>
      <c r="AH20" s="22"/>
      <c r="AI20" s="165"/>
      <c r="AJ20" s="24"/>
      <c r="AK20" s="160"/>
      <c r="AL20" s="161"/>
      <c r="AM20" s="23"/>
      <c r="AN20" s="26"/>
      <c r="AO20" s="208"/>
      <c r="AP20" s="209"/>
      <c r="AQ20" s="12"/>
      <c r="AR20" s="2"/>
      <c r="AS20" s="2"/>
      <c r="AT20" s="2"/>
      <c r="AU20" s="2"/>
      <c r="AV20" s="2"/>
      <c r="AW20" s="2"/>
      <c r="BL20" s="1"/>
    </row>
    <row r="21" spans="2:64" ht="16.5" customHeight="1">
      <c r="B21" s="6"/>
      <c r="C21" s="210" t="str">
        <f>'R戦入力用'!C23</f>
        <v>VF甲府U-12</v>
      </c>
      <c r="D21" s="210"/>
      <c r="E21" s="210"/>
      <c r="F21" s="210"/>
      <c r="G21" s="210"/>
      <c r="H21" s="210"/>
      <c r="I21" s="7"/>
      <c r="J21" s="158">
        <f>O19</f>
        <v>0</v>
      </c>
      <c r="K21" s="174" t="str">
        <f>IF(J21="","",IF(J21-L21&gt;0,"○",IF(J21-L21=0,"△","●")))</f>
        <v>△</v>
      </c>
      <c r="L21" s="202">
        <f>M19</f>
        <v>0</v>
      </c>
      <c r="M21" s="176"/>
      <c r="N21" s="166"/>
      <c r="O21" s="172"/>
      <c r="P21" s="176">
        <f>'R戦入力用'!P23</f>
        <v>0</v>
      </c>
      <c r="Q21" s="166" t="str">
        <f>IF(P21="","",IF(P21-R21&gt;0,"○",IF(P21-R21=0,"△","●")))</f>
        <v>△</v>
      </c>
      <c r="R21" s="172">
        <f>'R戦入力用'!R23</f>
        <v>0</v>
      </c>
      <c r="S21" s="176">
        <f>'R戦入力用'!S23</f>
        <v>0</v>
      </c>
      <c r="T21" s="166" t="str">
        <f>IF(S21="","",IF(S21-U21&gt;0,"○",IF(S21-U21=0,"△","●")))</f>
        <v>△</v>
      </c>
      <c r="U21" s="172">
        <f>'R戦入力用'!U23</f>
        <v>0</v>
      </c>
      <c r="V21" s="176">
        <f>'R戦入力用'!V23</f>
        <v>0</v>
      </c>
      <c r="W21" s="166" t="str">
        <f>IF(V21="","",IF(V21-X21&gt;0,"○",IF(V21-X21=0,"△","●")))</f>
        <v>△</v>
      </c>
      <c r="X21" s="172">
        <f>'R戦入力用'!X23</f>
        <v>0</v>
      </c>
      <c r="Y21" s="176">
        <f>'R戦入力用'!Y23</f>
        <v>0</v>
      </c>
      <c r="Z21" s="166" t="str">
        <f>IF(Y21="","",IF(Y21-AA21&gt;0,"○",IF(Y21-AA21=0,"△","●")))</f>
        <v>△</v>
      </c>
      <c r="AA21" s="172">
        <f>'R戦入力用'!AA23</f>
        <v>0</v>
      </c>
      <c r="AB21" s="10"/>
      <c r="AC21" s="164">
        <f>AS21*3+AU21</f>
        <v>5</v>
      </c>
      <c r="AD21" s="9"/>
      <c r="AE21" s="4"/>
      <c r="AF21" s="164">
        <f>SUM(J21+P21+S21+V21+Y21)</f>
        <v>0</v>
      </c>
      <c r="AG21" s="9"/>
      <c r="AH21" s="4"/>
      <c r="AI21" s="164">
        <f>SUM(L21+R21+U21+X21+AA21)</f>
        <v>0</v>
      </c>
      <c r="AJ21" s="9"/>
      <c r="AK21" s="158">
        <f>AF21-AI21</f>
        <v>0</v>
      </c>
      <c r="AL21" s="159"/>
      <c r="AM21" s="8"/>
      <c r="AN21" s="11"/>
      <c r="AO21" s="154">
        <f>RANK(BL21,$BL$19:$BL29)</f>
        <v>1</v>
      </c>
      <c r="AP21" s="155"/>
      <c r="AQ21" s="27"/>
      <c r="AR21" s="2"/>
      <c r="AS21" s="13">
        <f>COUNTIF(BB21:BJ21,"○")</f>
        <v>0</v>
      </c>
      <c r="AT21" s="14"/>
      <c r="AU21" s="15">
        <f>COUNTIF(BB21:BJ21,"△")</f>
        <v>5</v>
      </c>
      <c r="AV21" s="14"/>
      <c r="AW21" s="16">
        <f>COUNTIF(BB21:BJ21,"●")</f>
        <v>0</v>
      </c>
      <c r="AY21">
        <v>2</v>
      </c>
      <c r="BB21" s="18" t="str">
        <f>IF(J21="","",IF(J21-L21&gt;0,"○",IF(J21-L21=0,"△","●")))</f>
        <v>△</v>
      </c>
      <c r="BD21" s="18" t="str">
        <f>IF(P21="","",IF(P21-R21&gt;0,"○",IF(P21-R21=0,"△","●")))</f>
        <v>△</v>
      </c>
      <c r="BE21" s="18">
        <f>IF(O21="","",IF(O21-R21&gt;0,"○",IF(O21-R21=0,"△","●")))</f>
      </c>
      <c r="BF21" s="18" t="str">
        <f>IF(S21="","",IF(S21-U21&gt;0,"○",IF(S21-U21=0,"△","●")))</f>
        <v>△</v>
      </c>
      <c r="BH21" s="18" t="str">
        <f>IF(V21="","",IF(V21-X21&gt;0,"○",IF(V21-X21=0,"△","●")))</f>
        <v>△</v>
      </c>
      <c r="BJ21" s="18" t="str">
        <f>IF(Y21="","",IF(Y21-AA21&gt;0,"○",IF(Y21-AA21=0,"△","●")))</f>
        <v>△</v>
      </c>
      <c r="BL21" s="1">
        <f>AC21*100+AK21</f>
        <v>500</v>
      </c>
    </row>
    <row r="22" spans="2:64" ht="16.5" customHeight="1">
      <c r="B22" s="20"/>
      <c r="C22" s="211"/>
      <c r="D22" s="211"/>
      <c r="E22" s="211"/>
      <c r="F22" s="211"/>
      <c r="G22" s="211"/>
      <c r="H22" s="211"/>
      <c r="I22" s="21"/>
      <c r="J22" s="201"/>
      <c r="K22" s="175"/>
      <c r="L22" s="203"/>
      <c r="M22" s="177"/>
      <c r="N22" s="167"/>
      <c r="O22" s="173"/>
      <c r="P22" s="177"/>
      <c r="Q22" s="167"/>
      <c r="R22" s="173"/>
      <c r="S22" s="177"/>
      <c r="T22" s="167"/>
      <c r="U22" s="173"/>
      <c r="V22" s="177"/>
      <c r="W22" s="167"/>
      <c r="X22" s="173"/>
      <c r="Y22" s="177"/>
      <c r="Z22" s="167"/>
      <c r="AA22" s="173"/>
      <c r="AB22" s="25"/>
      <c r="AC22" s="165"/>
      <c r="AD22" s="24"/>
      <c r="AE22" s="22"/>
      <c r="AF22" s="165"/>
      <c r="AG22" s="24"/>
      <c r="AH22" s="22"/>
      <c r="AI22" s="165"/>
      <c r="AJ22" s="24"/>
      <c r="AK22" s="160"/>
      <c r="AL22" s="161"/>
      <c r="AM22" s="23"/>
      <c r="AN22" s="26"/>
      <c r="AO22" s="156"/>
      <c r="AP22" s="157"/>
      <c r="AQ22" s="12"/>
      <c r="AR22" s="2"/>
      <c r="AS22" s="2"/>
      <c r="AT22" s="2"/>
      <c r="AU22" s="15"/>
      <c r="AV22" s="2"/>
      <c r="AW22" s="2"/>
      <c r="BL22" s="1"/>
    </row>
    <row r="23" spans="2:64" ht="16.5" customHeight="1">
      <c r="B23" s="6"/>
      <c r="C23" s="204" t="str">
        <f>'R戦入力用'!C25</f>
        <v>伊勢</v>
      </c>
      <c r="D23" s="204"/>
      <c r="E23" s="204"/>
      <c r="F23" s="204"/>
      <c r="G23" s="204"/>
      <c r="H23" s="204"/>
      <c r="I23" s="7"/>
      <c r="J23" s="158">
        <f>R19</f>
        <v>0</v>
      </c>
      <c r="K23" s="174" t="str">
        <f>IF(J23="","",IF(J23-L23&gt;0,"○",IF(J23-L23=0,"△","●")))</f>
        <v>△</v>
      </c>
      <c r="L23" s="202">
        <f>P19</f>
        <v>0</v>
      </c>
      <c r="M23" s="176">
        <f>R21</f>
        <v>0</v>
      </c>
      <c r="N23" s="166" t="str">
        <f>IF(M23="","",IF(M23-O23&gt;0,"○",IF(M23-O23=0,"△","●")))</f>
        <v>△</v>
      </c>
      <c r="O23" s="172">
        <f>P21</f>
        <v>0</v>
      </c>
      <c r="P23" s="176"/>
      <c r="Q23" s="166"/>
      <c r="R23" s="172"/>
      <c r="S23" s="176">
        <f>'R戦入力用'!S25</f>
        <v>0</v>
      </c>
      <c r="T23" s="166" t="str">
        <f>IF(S23="","",IF(S23-U23&gt;0,"○",IF(S23-U23=0,"△","●")))</f>
        <v>△</v>
      </c>
      <c r="U23" s="172">
        <f>'R戦入力用'!U25</f>
        <v>0</v>
      </c>
      <c r="V23" s="176">
        <f>'R戦入力用'!V25</f>
        <v>0</v>
      </c>
      <c r="W23" s="166" t="str">
        <f>IF(V23="","",IF(V23-X23&gt;0,"○",IF(V23-X23=0,"△","●")))</f>
        <v>△</v>
      </c>
      <c r="X23" s="172">
        <f>'R戦入力用'!X25</f>
        <v>0</v>
      </c>
      <c r="Y23" s="176">
        <f>'R戦入力用'!Y25</f>
        <v>0</v>
      </c>
      <c r="Z23" s="166" t="str">
        <f>IF(Y23="","",IF(Y23-AA23&gt;0,"○",IF(Y23-AA23=0,"△","●")))</f>
        <v>△</v>
      </c>
      <c r="AA23" s="172">
        <f>'R戦入力用'!AA25</f>
        <v>0</v>
      </c>
      <c r="AB23" s="10"/>
      <c r="AC23" s="174">
        <f>AS23*3+AU23</f>
        <v>5</v>
      </c>
      <c r="AD23" s="9"/>
      <c r="AE23" s="4"/>
      <c r="AF23" s="164">
        <f>SUM(J23+M23+S23+V23+Y23)</f>
        <v>0</v>
      </c>
      <c r="AG23" s="9"/>
      <c r="AH23" s="4"/>
      <c r="AI23" s="164">
        <f>L23+O23+U23+X23+AA23</f>
        <v>0</v>
      </c>
      <c r="AJ23" s="9"/>
      <c r="AK23" s="158">
        <f>AF23-AI23</f>
        <v>0</v>
      </c>
      <c r="AL23" s="159"/>
      <c r="AM23" s="8"/>
      <c r="AN23" s="162"/>
      <c r="AO23" s="154">
        <f>RANK(BL23,$BL$19:$BL29)</f>
        <v>1</v>
      </c>
      <c r="AP23" s="155"/>
      <c r="AQ23" s="12"/>
      <c r="AR23" s="2"/>
      <c r="AS23" s="13">
        <f>COUNTIF(BB23:BJ23,"○")</f>
        <v>0</v>
      </c>
      <c r="AT23" s="14"/>
      <c r="AU23" s="15">
        <f>COUNTIF(BB23:BJ23,"△")</f>
        <v>5</v>
      </c>
      <c r="AV23" s="14"/>
      <c r="AW23" s="16">
        <f>COUNTIF(BB23:BJ23,"●")</f>
        <v>0</v>
      </c>
      <c r="AY23">
        <v>3</v>
      </c>
      <c r="BB23" s="18" t="str">
        <f>IF(J23="","",IF(J23-L23&gt;0,"○",IF(J23-L23=0,"△","●")))</f>
        <v>△</v>
      </c>
      <c r="BD23" s="18" t="str">
        <f>IF(M23="","",IF(M23-O23&gt;0,"○",IF(M23-O23=0,"△","●")))</f>
        <v>△</v>
      </c>
      <c r="BF23" s="18" t="str">
        <f>IF(S23="","",IF(S23-U23&gt;0,"○",IF(S23-U23=0,"△","●")))</f>
        <v>△</v>
      </c>
      <c r="BH23" s="18" t="str">
        <f>IF(V23="","",IF(V23-X23&gt;0,"○",IF(V23-X23=0,"△","●")))</f>
        <v>△</v>
      </c>
      <c r="BJ23" s="18" t="str">
        <f>IF(Y23="","",IF(Y23-AA23&gt;0,"○",IF(Y23-AA23=0,"△","●")))</f>
        <v>△</v>
      </c>
      <c r="BL23" s="1">
        <f>AC23*100+AK23</f>
        <v>500</v>
      </c>
    </row>
    <row r="24" spans="2:64" ht="16.5" customHeight="1">
      <c r="B24" s="20"/>
      <c r="C24" s="205"/>
      <c r="D24" s="205"/>
      <c r="E24" s="205"/>
      <c r="F24" s="205"/>
      <c r="G24" s="205"/>
      <c r="H24" s="205"/>
      <c r="I24" s="21"/>
      <c r="J24" s="201"/>
      <c r="K24" s="175"/>
      <c r="L24" s="203"/>
      <c r="M24" s="177"/>
      <c r="N24" s="167"/>
      <c r="O24" s="173"/>
      <c r="P24" s="177"/>
      <c r="Q24" s="167"/>
      <c r="R24" s="173"/>
      <c r="S24" s="177"/>
      <c r="T24" s="167"/>
      <c r="U24" s="173"/>
      <c r="V24" s="177"/>
      <c r="W24" s="167"/>
      <c r="X24" s="173"/>
      <c r="Y24" s="177"/>
      <c r="Z24" s="167"/>
      <c r="AA24" s="173"/>
      <c r="AB24" s="25"/>
      <c r="AC24" s="175"/>
      <c r="AD24" s="24"/>
      <c r="AE24" s="22"/>
      <c r="AF24" s="165"/>
      <c r="AG24" s="24"/>
      <c r="AH24" s="22"/>
      <c r="AI24" s="165"/>
      <c r="AJ24" s="24"/>
      <c r="AK24" s="160"/>
      <c r="AL24" s="161"/>
      <c r="AM24" s="23"/>
      <c r="AN24" s="163"/>
      <c r="AO24" s="156"/>
      <c r="AP24" s="157"/>
      <c r="AQ24" s="12"/>
      <c r="AR24" s="2"/>
      <c r="AS24" s="2"/>
      <c r="AT24" s="2"/>
      <c r="AU24" s="15"/>
      <c r="AV24" s="2"/>
      <c r="AW24" s="2"/>
      <c r="BL24" s="19"/>
    </row>
    <row r="25" spans="2:64" ht="16.5" customHeight="1">
      <c r="B25" s="6"/>
      <c r="C25" s="204" t="str">
        <f>'R戦入力用'!C27</f>
        <v>大国01</v>
      </c>
      <c r="D25" s="204"/>
      <c r="E25" s="204"/>
      <c r="F25" s="204"/>
      <c r="G25" s="204"/>
      <c r="H25" s="204"/>
      <c r="I25" s="7"/>
      <c r="J25" s="158">
        <f>U19</f>
        <v>0</v>
      </c>
      <c r="K25" s="174" t="str">
        <f>IF(J25="","",IF(J25-L25&gt;0,"○",IF(J25-L25=0,"△","●")))</f>
        <v>△</v>
      </c>
      <c r="L25" s="202">
        <f>S19</f>
        <v>0</v>
      </c>
      <c r="M25" s="176">
        <f>U21</f>
        <v>0</v>
      </c>
      <c r="N25" s="166" t="str">
        <f>IF(M25="","",IF(M25-O25&gt;0,"○",IF(M25-O25=0,"△","●")))</f>
        <v>△</v>
      </c>
      <c r="O25" s="172">
        <f>S21</f>
        <v>0</v>
      </c>
      <c r="P25" s="176">
        <f>U23</f>
        <v>0</v>
      </c>
      <c r="Q25" s="166" t="str">
        <f>IF(P25="","",IF(P25-R25&gt;0,"○",IF(P25-R25=0,"△","●")))</f>
        <v>△</v>
      </c>
      <c r="R25" s="172">
        <f>S23</f>
        <v>0</v>
      </c>
      <c r="S25" s="176"/>
      <c r="T25" s="166"/>
      <c r="U25" s="172"/>
      <c r="V25" s="176">
        <f>'R戦入力用'!V27</f>
        <v>0</v>
      </c>
      <c r="W25" s="166" t="str">
        <f>IF(V25="","",IF(V25-X25&gt;0,"○",IF(V25-X25=0,"△","●")))</f>
        <v>△</v>
      </c>
      <c r="X25" s="172">
        <f>'R戦入力用'!X27</f>
        <v>0</v>
      </c>
      <c r="Y25" s="176">
        <f>'R戦入力用'!Y27</f>
        <v>0</v>
      </c>
      <c r="Z25" s="166" t="str">
        <f>IF(Y25="","",IF(Y25-AA25&gt;0,"○",IF(Y25-AA25=0,"△","●")))</f>
        <v>△</v>
      </c>
      <c r="AA25" s="172">
        <f>'R戦入力用'!AA27</f>
        <v>0</v>
      </c>
      <c r="AB25" s="10"/>
      <c r="AC25" s="164">
        <f>AS25*3+AU25</f>
        <v>5</v>
      </c>
      <c r="AD25" s="9"/>
      <c r="AE25" s="4"/>
      <c r="AF25" s="164">
        <f>SUM(J25+M25+P25+V25+Y25)</f>
        <v>0</v>
      </c>
      <c r="AG25" s="9"/>
      <c r="AH25" s="4"/>
      <c r="AI25" s="164">
        <f>L25+O25+R25+X25+AA25</f>
        <v>0</v>
      </c>
      <c r="AJ25" s="9"/>
      <c r="AK25" s="158">
        <f>AF25-AI25</f>
        <v>0</v>
      </c>
      <c r="AL25" s="159"/>
      <c r="AM25" s="8"/>
      <c r="AN25" s="162"/>
      <c r="AO25" s="154">
        <f>RANK(BL25,$BL$19:$BL29)</f>
        <v>1</v>
      </c>
      <c r="AP25" s="155"/>
      <c r="AQ25" s="12"/>
      <c r="AR25" s="2"/>
      <c r="AS25" s="13">
        <f>COUNTIF(BB25:BJ25,"○")</f>
        <v>0</v>
      </c>
      <c r="AT25" s="14"/>
      <c r="AU25" s="15">
        <f>COUNTIF(BB25:BJ25,"△")</f>
        <v>5</v>
      </c>
      <c r="AV25" s="14"/>
      <c r="AW25" s="16">
        <f>COUNTIF(BB25:BJ25,"●")</f>
        <v>0</v>
      </c>
      <c r="AY25">
        <v>3</v>
      </c>
      <c r="BB25" s="18" t="str">
        <f>IF(J25="","",IF(J25-L25&gt;0,"○",IF(J25-L25=0,"△","●")))</f>
        <v>△</v>
      </c>
      <c r="BD25" s="18" t="str">
        <f>IF(M25="","",IF(M25-O25&gt;0,"○",IF(M25-O25=0,"△","●")))</f>
        <v>△</v>
      </c>
      <c r="BF25" s="18" t="str">
        <f>IF(P25="","",IF(P25-R25&gt;0,"○",IF(P25-R25=0,"△","●")))</f>
        <v>△</v>
      </c>
      <c r="BH25" s="18" t="str">
        <f>IF(V25="","",IF(V25-X25&gt;0,"○",IF(V25-X25=0,"△","●")))</f>
        <v>△</v>
      </c>
      <c r="BJ25" s="18" t="str">
        <f>IF(Y25="","",IF(Y25-AA25&gt;0,"○",IF(Y25-AA25=0,"△","●")))</f>
        <v>△</v>
      </c>
      <c r="BL25" s="1">
        <f>AC25*100+AK25</f>
        <v>500</v>
      </c>
    </row>
    <row r="26" spans="2:64" ht="16.5" customHeight="1">
      <c r="B26" s="20"/>
      <c r="C26" s="205"/>
      <c r="D26" s="205"/>
      <c r="E26" s="205"/>
      <c r="F26" s="205"/>
      <c r="G26" s="205"/>
      <c r="H26" s="205"/>
      <c r="I26" s="21"/>
      <c r="J26" s="201"/>
      <c r="K26" s="175"/>
      <c r="L26" s="203"/>
      <c r="M26" s="177"/>
      <c r="N26" s="167"/>
      <c r="O26" s="173"/>
      <c r="P26" s="177"/>
      <c r="Q26" s="167"/>
      <c r="R26" s="173"/>
      <c r="S26" s="177"/>
      <c r="T26" s="167"/>
      <c r="U26" s="173"/>
      <c r="V26" s="177"/>
      <c r="W26" s="167"/>
      <c r="X26" s="173"/>
      <c r="Y26" s="177"/>
      <c r="Z26" s="167"/>
      <c r="AA26" s="173"/>
      <c r="AB26" s="25"/>
      <c r="AC26" s="165"/>
      <c r="AD26" s="24"/>
      <c r="AE26" s="22"/>
      <c r="AF26" s="165"/>
      <c r="AG26" s="24"/>
      <c r="AH26" s="22"/>
      <c r="AI26" s="165"/>
      <c r="AJ26" s="24"/>
      <c r="AK26" s="160"/>
      <c r="AL26" s="161"/>
      <c r="AM26" s="23"/>
      <c r="AN26" s="163"/>
      <c r="AO26" s="156"/>
      <c r="AP26" s="157"/>
      <c r="AQ26" s="12"/>
      <c r="AR26" s="2"/>
      <c r="AS26" s="2"/>
      <c r="AT26" s="2"/>
      <c r="AU26" s="2"/>
      <c r="AV26" s="2"/>
      <c r="AW26" s="2"/>
      <c r="BL26" s="19"/>
    </row>
    <row r="27" spans="2:64" ht="16.5" customHeight="1">
      <c r="B27" s="30"/>
      <c r="C27" s="204" t="str">
        <f>'R戦入力用'!C29</f>
        <v>中道セレソン</v>
      </c>
      <c r="D27" s="204"/>
      <c r="E27" s="204"/>
      <c r="F27" s="204"/>
      <c r="G27" s="204"/>
      <c r="H27" s="204"/>
      <c r="I27" s="31"/>
      <c r="J27" s="158">
        <f>X19</f>
        <v>0</v>
      </c>
      <c r="K27" s="174" t="str">
        <f>IF(J27="","",IF(J27-L27&gt;0,"○",IF(J27-L27=0,"△","●")))</f>
        <v>△</v>
      </c>
      <c r="L27" s="202">
        <f>V19</f>
        <v>0</v>
      </c>
      <c r="M27" s="176">
        <f>X21</f>
        <v>0</v>
      </c>
      <c r="N27" s="166" t="str">
        <f>IF(M27="","",IF(M27-O27&gt;0,"○",IF(M27-O27=0,"△","●")))</f>
        <v>△</v>
      </c>
      <c r="O27" s="172">
        <f>V21</f>
        <v>0</v>
      </c>
      <c r="P27" s="176">
        <f>X23</f>
        <v>0</v>
      </c>
      <c r="Q27" s="166" t="str">
        <f>IF(P27="","",IF(P27-R27&gt;0,"○",IF(P27-R27=0,"△","●")))</f>
        <v>△</v>
      </c>
      <c r="R27" s="172">
        <f>V23</f>
        <v>0</v>
      </c>
      <c r="S27" s="176">
        <f>X25</f>
        <v>0</v>
      </c>
      <c r="T27" s="166" t="str">
        <f>IF(S27="","",IF(S27-U27&gt;0,"○",IF(S27-U27=0,"△","●")))</f>
        <v>△</v>
      </c>
      <c r="U27" s="172">
        <f>V25</f>
        <v>0</v>
      </c>
      <c r="V27" s="34"/>
      <c r="W27" s="35"/>
      <c r="X27" s="36"/>
      <c r="Y27" s="176">
        <f>'R戦入力用'!Y29</f>
        <v>0</v>
      </c>
      <c r="Z27" s="166" t="str">
        <f>IF(Y27="","",IF(Y27-AA27&gt;0,"○",IF(Y27-AA27=0,"△","●")))</f>
        <v>△</v>
      </c>
      <c r="AA27" s="172">
        <f>'R戦入力用'!AA29</f>
        <v>0</v>
      </c>
      <c r="AB27" s="32"/>
      <c r="AC27" s="174">
        <f>AS27*3+AU27</f>
        <v>5</v>
      </c>
      <c r="AD27" s="33"/>
      <c r="AE27" s="4"/>
      <c r="AF27" s="164">
        <f>SUM(J27+M27+P27+S27+Y27)</f>
        <v>0</v>
      </c>
      <c r="AG27" s="9"/>
      <c r="AH27" s="4"/>
      <c r="AI27" s="164">
        <f>L27+O27+R27+AA27</f>
        <v>0</v>
      </c>
      <c r="AJ27" s="9"/>
      <c r="AK27" s="158">
        <f>AF27-AI27</f>
        <v>0</v>
      </c>
      <c r="AL27" s="159"/>
      <c r="AM27" s="8"/>
      <c r="AN27" s="162"/>
      <c r="AO27" s="154">
        <f>RANK(BL27,$BL$19:$BL29)</f>
        <v>1</v>
      </c>
      <c r="AP27" s="155"/>
      <c r="AQ27" s="12"/>
      <c r="AR27" s="2"/>
      <c r="AS27" s="13">
        <f>COUNTIF(BB27:BJ27,"○")</f>
        <v>0</v>
      </c>
      <c r="AT27" s="14"/>
      <c r="AU27" s="15">
        <f>COUNTIF(BB27:BJ27,"△")</f>
        <v>5</v>
      </c>
      <c r="AV27" s="14"/>
      <c r="AW27" s="16">
        <f>COUNTIF(BB27:BJ27,"●")</f>
        <v>0</v>
      </c>
      <c r="AY27">
        <v>3</v>
      </c>
      <c r="BB27" s="18" t="str">
        <f>IF(J27="","",IF(J27-L27&gt;0,"○",IF(J27-L27=0,"△","●")))</f>
        <v>△</v>
      </c>
      <c r="BD27" s="18" t="str">
        <f>IF(M27="","",IF(M27-O27&gt;0,"○",IF(M27-O27=0,"△","●")))</f>
        <v>△</v>
      </c>
      <c r="BF27" s="18" t="str">
        <f>IF(P27="","",IF(P27-R27&gt;0,"○",IF(P27-R27=0,"△","●")))</f>
        <v>△</v>
      </c>
      <c r="BH27" s="18" t="str">
        <f>IF(S27="","",IF(S27-U27&gt;0,"○",IF(S27-U27=0,"△","●")))</f>
        <v>△</v>
      </c>
      <c r="BJ27" s="18" t="str">
        <f>IF(Y27="","",IF(Y27-AA27&gt;0,"○",IF(Y27-AA27=0,"△","●")))</f>
        <v>△</v>
      </c>
      <c r="BL27" s="1">
        <f>AC27*100+AK27</f>
        <v>500</v>
      </c>
    </row>
    <row r="28" spans="2:64" ht="16.5" customHeight="1">
      <c r="B28" s="30"/>
      <c r="C28" s="205"/>
      <c r="D28" s="205"/>
      <c r="E28" s="205"/>
      <c r="F28" s="205"/>
      <c r="G28" s="205"/>
      <c r="H28" s="205"/>
      <c r="I28" s="31"/>
      <c r="J28" s="201"/>
      <c r="K28" s="175"/>
      <c r="L28" s="203"/>
      <c r="M28" s="177"/>
      <c r="N28" s="167"/>
      <c r="O28" s="173"/>
      <c r="P28" s="177"/>
      <c r="Q28" s="167"/>
      <c r="R28" s="173"/>
      <c r="S28" s="177"/>
      <c r="T28" s="167"/>
      <c r="U28" s="173"/>
      <c r="V28" s="34"/>
      <c r="W28" s="35"/>
      <c r="X28" s="36"/>
      <c r="Y28" s="177"/>
      <c r="Z28" s="167"/>
      <c r="AA28" s="173"/>
      <c r="AB28" s="32"/>
      <c r="AC28" s="175"/>
      <c r="AD28" s="33"/>
      <c r="AE28" s="22"/>
      <c r="AF28" s="165"/>
      <c r="AG28" s="24"/>
      <c r="AH28" s="22"/>
      <c r="AI28" s="165"/>
      <c r="AJ28" s="24"/>
      <c r="AK28" s="160"/>
      <c r="AL28" s="161"/>
      <c r="AM28" s="23"/>
      <c r="AN28" s="163"/>
      <c r="AO28" s="156"/>
      <c r="AP28" s="157"/>
      <c r="AQ28" s="12"/>
      <c r="AR28" s="2"/>
      <c r="AS28" s="2"/>
      <c r="AT28" s="2"/>
      <c r="AU28" s="2"/>
      <c r="AV28" s="2"/>
      <c r="AW28" s="2"/>
      <c r="BL28" s="19"/>
    </row>
    <row r="29" spans="2:64" ht="16.5" customHeight="1">
      <c r="B29" s="6"/>
      <c r="C29" s="204" t="str">
        <f>'R戦入力用'!C31</f>
        <v>大里</v>
      </c>
      <c r="D29" s="204"/>
      <c r="E29" s="204"/>
      <c r="F29" s="204"/>
      <c r="G29" s="204"/>
      <c r="H29" s="204"/>
      <c r="I29" s="7"/>
      <c r="J29" s="158">
        <f>AA19</f>
        <v>0</v>
      </c>
      <c r="K29" s="174" t="str">
        <f>IF(J29="","",IF(J29-L29&gt;0,"○",IF(J29-L29=0,"△","●")))</f>
        <v>△</v>
      </c>
      <c r="L29" s="202">
        <f>Y19</f>
        <v>0</v>
      </c>
      <c r="M29" s="158">
        <f>AA21</f>
        <v>0</v>
      </c>
      <c r="N29" s="174" t="str">
        <f>IF(M29="","",IF(M29-O29&gt;0,"○",IF(M29-O29=0,"△","●")))</f>
        <v>△</v>
      </c>
      <c r="O29" s="202">
        <f>Y21</f>
        <v>0</v>
      </c>
      <c r="P29" s="158">
        <f>AA23</f>
        <v>0</v>
      </c>
      <c r="Q29" s="174" t="str">
        <f>IF(P29="","",IF(P29-R29&gt;0,"○",IF(P29-R29=0,"△","●")))</f>
        <v>△</v>
      </c>
      <c r="R29" s="202">
        <f>Y23</f>
        <v>0</v>
      </c>
      <c r="S29" s="158">
        <f>AA25</f>
        <v>0</v>
      </c>
      <c r="T29" s="174" t="str">
        <f>IF(S29="","",IF(S29-U29&gt;0,"○",IF(S29-U29=0,"△","●")))</f>
        <v>△</v>
      </c>
      <c r="U29" s="202">
        <f>Y25</f>
        <v>0</v>
      </c>
      <c r="V29" s="158">
        <f>AA27</f>
        <v>0</v>
      </c>
      <c r="W29" s="174" t="str">
        <f>IF(V29="","",IF(V29-X29&gt;0,"○",IF(V29-X29=0,"△","●")))</f>
        <v>△</v>
      </c>
      <c r="X29" s="202">
        <f>Y27</f>
        <v>0</v>
      </c>
      <c r="Y29" s="28"/>
      <c r="Z29" s="28"/>
      <c r="AA29" s="28"/>
      <c r="AB29" s="10"/>
      <c r="AC29" s="164">
        <f>AS29*3+AU29</f>
        <v>5</v>
      </c>
      <c r="AD29" s="9"/>
      <c r="AE29" s="4"/>
      <c r="AF29" s="164">
        <f>SUM(J29+M29+P29+S29+V29)</f>
        <v>0</v>
      </c>
      <c r="AG29" s="9"/>
      <c r="AH29" s="4"/>
      <c r="AI29" s="164">
        <f>L29+O29+R29+U29+X29</f>
        <v>0</v>
      </c>
      <c r="AJ29" s="9"/>
      <c r="AK29" s="158">
        <f>AF29-AI29</f>
        <v>0</v>
      </c>
      <c r="AL29" s="159"/>
      <c r="AM29" s="8"/>
      <c r="AN29" s="162"/>
      <c r="AO29" s="212">
        <f>RANK(BL29,$BL$19:$BL29)</f>
        <v>1</v>
      </c>
      <c r="AP29" s="213"/>
      <c r="AS29" s="13">
        <f>COUNTIF(BB29:BJ29,"○")</f>
        <v>0</v>
      </c>
      <c r="AT29" s="14"/>
      <c r="AU29" s="15">
        <f>COUNTIF(BB29:BJ29,"△")</f>
        <v>5</v>
      </c>
      <c r="AV29" s="14"/>
      <c r="AW29" s="16">
        <f>COUNTIF(BB29:BJ29,"●")</f>
        <v>0</v>
      </c>
      <c r="AY29">
        <v>3</v>
      </c>
      <c r="BB29" s="18" t="str">
        <f>IF(J29="","",IF(J29-L29&gt;0,"○",IF(J29-L29=0,"△","●")))</f>
        <v>△</v>
      </c>
      <c r="BD29" s="18" t="str">
        <f>IF(M29="","",IF(M29-O29&gt;0,"○",IF(M29-O29=0,"△","●")))</f>
        <v>△</v>
      </c>
      <c r="BF29" s="18" t="str">
        <f>IF(P29="","",IF(P29-R29&gt;0,"○",IF(P29-R29=0,"△","●")))</f>
        <v>△</v>
      </c>
      <c r="BH29" s="18" t="str">
        <f>IF(S29="","",IF(S29-U29&gt;0,"○",IF(S29-U29=0,"△","●")))</f>
        <v>△</v>
      </c>
      <c r="BJ29" s="18" t="str">
        <f>IF(V29="","",IF(V29-X29&gt;0,"○",IF(V29-X29=0,"△","●")))</f>
        <v>△</v>
      </c>
      <c r="BL29" s="1">
        <f>AC29*100+AK29</f>
        <v>500</v>
      </c>
    </row>
    <row r="30" spans="2:42" ht="16.5" customHeight="1">
      <c r="B30" s="20"/>
      <c r="C30" s="205"/>
      <c r="D30" s="205"/>
      <c r="E30" s="205"/>
      <c r="F30" s="205"/>
      <c r="G30" s="205"/>
      <c r="H30" s="205"/>
      <c r="I30" s="21"/>
      <c r="J30" s="201"/>
      <c r="K30" s="175"/>
      <c r="L30" s="203"/>
      <c r="M30" s="201"/>
      <c r="N30" s="175"/>
      <c r="O30" s="203"/>
      <c r="P30" s="201"/>
      <c r="Q30" s="175"/>
      <c r="R30" s="203"/>
      <c r="S30" s="201"/>
      <c r="T30" s="175"/>
      <c r="U30" s="203"/>
      <c r="V30" s="201"/>
      <c r="W30" s="175"/>
      <c r="X30" s="203"/>
      <c r="Y30" s="29"/>
      <c r="Z30" s="29"/>
      <c r="AA30" s="29"/>
      <c r="AB30" s="25"/>
      <c r="AC30" s="165"/>
      <c r="AD30" s="24"/>
      <c r="AE30" s="22"/>
      <c r="AF30" s="165"/>
      <c r="AG30" s="24"/>
      <c r="AH30" s="22"/>
      <c r="AI30" s="165"/>
      <c r="AJ30" s="24"/>
      <c r="AK30" s="160"/>
      <c r="AL30" s="161"/>
      <c r="AM30" s="23"/>
      <c r="AN30" s="163"/>
      <c r="AO30" s="214"/>
      <c r="AP30" s="215"/>
    </row>
    <row r="31" ht="15.75" customHeight="1"/>
    <row r="32" ht="15.75" customHeight="1"/>
    <row r="33" ht="15.75" customHeight="1"/>
    <row r="34" spans="2:49" ht="16.5" customHeight="1">
      <c r="B34" s="2" t="s"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"/>
      <c r="AR34" s="2"/>
      <c r="AS34" s="2"/>
      <c r="AT34" s="2"/>
      <c r="AU34" s="2"/>
      <c r="AV34" s="2"/>
      <c r="AW34" s="2"/>
    </row>
    <row r="35" spans="2:51" ht="16.5" customHeight="1">
      <c r="B35" s="192" t="str">
        <f>'R戦入力用'!B37</f>
        <v>Ｃブロック</v>
      </c>
      <c r="C35" s="193"/>
      <c r="D35" s="193"/>
      <c r="E35" s="193"/>
      <c r="F35" s="193"/>
      <c r="G35" s="193"/>
      <c r="H35" s="193"/>
      <c r="I35" s="193"/>
      <c r="J35" s="190" t="str">
        <f>'R戦入力用'!J37</f>
        <v>Uスポーツクラブ</v>
      </c>
      <c r="K35" s="191"/>
      <c r="L35" s="194"/>
      <c r="M35" s="190" t="str">
        <f>'R戦入力用'!M37</f>
        <v>新紺屋朝日</v>
      </c>
      <c r="N35" s="191"/>
      <c r="O35" s="194"/>
      <c r="P35" s="190" t="str">
        <f>'R戦入力用'!P37</f>
        <v>相川</v>
      </c>
      <c r="Q35" s="191"/>
      <c r="R35" s="194"/>
      <c r="S35" s="190" t="str">
        <f>'R戦入力用'!S37</f>
        <v>国母SC</v>
      </c>
      <c r="T35" s="191"/>
      <c r="U35" s="194"/>
      <c r="V35" s="190" t="str">
        <f>'R戦入力用'!V37</f>
        <v>大国</v>
      </c>
      <c r="W35" s="191"/>
      <c r="X35" s="194"/>
      <c r="Y35" s="190" t="str">
        <f>'R戦入力用'!Y37</f>
        <v>羽黒</v>
      </c>
      <c r="Z35" s="191"/>
      <c r="AA35" s="194"/>
      <c r="AB35" s="188" t="s">
        <v>1</v>
      </c>
      <c r="AC35" s="189"/>
      <c r="AD35" s="189"/>
      <c r="AE35" s="188" t="s">
        <v>2</v>
      </c>
      <c r="AF35" s="189"/>
      <c r="AG35" s="189"/>
      <c r="AH35" s="188" t="s">
        <v>3</v>
      </c>
      <c r="AI35" s="189"/>
      <c r="AJ35" s="189"/>
      <c r="AK35" s="188" t="s">
        <v>4</v>
      </c>
      <c r="AL35" s="189"/>
      <c r="AM35" s="189"/>
      <c r="AN35" s="182" t="s">
        <v>5</v>
      </c>
      <c r="AO35" s="183"/>
      <c r="AP35" s="184"/>
      <c r="AQ35" s="5"/>
      <c r="AR35" s="2"/>
      <c r="AS35" s="2" t="s">
        <v>6</v>
      </c>
      <c r="AT35" s="2"/>
      <c r="AU35" s="2" t="s">
        <v>7</v>
      </c>
      <c r="AV35" s="2"/>
      <c r="AW35" s="2" t="s">
        <v>8</v>
      </c>
      <c r="AY35" t="s">
        <v>5</v>
      </c>
    </row>
    <row r="36" spans="2:64" ht="16.5" customHeight="1">
      <c r="B36" s="6"/>
      <c r="C36" s="204" t="str">
        <f>'R戦入力用'!C38</f>
        <v>Uスポーツクラブ</v>
      </c>
      <c r="D36" s="204"/>
      <c r="E36" s="204"/>
      <c r="F36" s="204"/>
      <c r="G36" s="204"/>
      <c r="H36" s="204"/>
      <c r="I36" s="7"/>
      <c r="J36" s="182"/>
      <c r="K36" s="174"/>
      <c r="L36" s="186"/>
      <c r="M36" s="176">
        <f>'R戦入力用'!M38</f>
        <v>0</v>
      </c>
      <c r="N36" s="166" t="str">
        <f>IF(M36="","",IF(M36-O36&gt;0,"○",IF(M36-O36=0,"△","●")))</f>
        <v>△</v>
      </c>
      <c r="O36" s="172">
        <f>'R戦入力用'!O38</f>
        <v>0</v>
      </c>
      <c r="P36" s="176">
        <f>'R戦入力用'!P38</f>
        <v>0</v>
      </c>
      <c r="Q36" s="166" t="str">
        <f>IF(P36="","",IF(P36-R36&gt;0,"○",IF(P36-R36=0,"△","●")))</f>
        <v>△</v>
      </c>
      <c r="R36" s="172">
        <f>'R戦入力用'!R38</f>
        <v>0</v>
      </c>
      <c r="S36" s="176">
        <f>'R戦入力用'!S38</f>
        <v>0</v>
      </c>
      <c r="T36" s="166" t="str">
        <f>IF(S36="","",IF(S36-U36&gt;0,"○",IF(S36-U36=0,"△","●")))</f>
        <v>△</v>
      </c>
      <c r="U36" s="172">
        <f>'R戦入力用'!U38</f>
        <v>0</v>
      </c>
      <c r="V36" s="176">
        <f>'R戦入力用'!V38</f>
        <v>0</v>
      </c>
      <c r="W36" s="166" t="str">
        <f>IF(V36="","",IF(V36-X36&gt;0,"○",IF(V36-X36=0,"△","●")))</f>
        <v>△</v>
      </c>
      <c r="X36" s="172">
        <f>'R戦入力用'!X38</f>
        <v>0</v>
      </c>
      <c r="Y36" s="176">
        <f>'R戦入力用'!Y38</f>
        <v>0</v>
      </c>
      <c r="Z36" s="166" t="str">
        <f>IF(Y36="","",IF(Y36-AA36&gt;0,"○",IF(Y36-AA36=0,"△","●")))</f>
        <v>△</v>
      </c>
      <c r="AA36" s="172">
        <f>'R戦入力用'!AA38</f>
        <v>0</v>
      </c>
      <c r="AB36" s="10"/>
      <c r="AC36" s="164">
        <f>AS36*3+AU36</f>
        <v>5</v>
      </c>
      <c r="AD36" s="9"/>
      <c r="AE36" s="4"/>
      <c r="AF36" s="164">
        <f>SUM(M36+P36+S36+V36+Y36)</f>
        <v>0</v>
      </c>
      <c r="AG36" s="9"/>
      <c r="AH36" s="4"/>
      <c r="AI36" s="164">
        <f>SUM(O36+R36+U36+X36+AA36)</f>
        <v>0</v>
      </c>
      <c r="AJ36" s="9"/>
      <c r="AK36" s="158">
        <f>AF36-AI36</f>
        <v>0</v>
      </c>
      <c r="AL36" s="159"/>
      <c r="AM36" s="8"/>
      <c r="AN36" s="11"/>
      <c r="AO36" s="154">
        <f>RANK(BL36,$BL$36:$BL46)</f>
        <v>1</v>
      </c>
      <c r="AP36" s="155"/>
      <c r="AQ36" s="12"/>
      <c r="AR36" s="2"/>
      <c r="AS36" s="13">
        <f>COUNTIF(BB36:BJ36,"○")</f>
        <v>0</v>
      </c>
      <c r="AT36" s="14"/>
      <c r="AU36" s="15">
        <f>COUNTIF(BB36:BJ36,"△")</f>
        <v>5</v>
      </c>
      <c r="AV36" s="14"/>
      <c r="AW36" s="16">
        <f>COUNTIF(BB36:BJ36,"●")</f>
        <v>0</v>
      </c>
      <c r="AX36" s="17"/>
      <c r="AY36">
        <v>1</v>
      </c>
      <c r="BB36" s="18" t="str">
        <f>IF(M36="","",IF(M36-O36&gt;0,"○",IF(M36-O36=0,"△","●")))</f>
        <v>△</v>
      </c>
      <c r="BD36" s="18" t="str">
        <f>IF(P36="","",IF(P36-R36&gt;0,"○",IF(P36-R36=0,"△","●")))</f>
        <v>△</v>
      </c>
      <c r="BE36" s="18"/>
      <c r="BF36" s="18" t="str">
        <f>IF(S36="","",IF(S36-U36&gt;0,"○",IF(S36-U36=0,"△","●")))</f>
        <v>△</v>
      </c>
      <c r="BH36" s="18" t="str">
        <f>IF(V36="","",IF(V36-X36&gt;0,"○",IF(V36-X36=0,"△","●")))</f>
        <v>△</v>
      </c>
      <c r="BJ36" s="18" t="str">
        <f>IF(Y36="","",IF(Y36-AA36&gt;0,"○",IF(Y36-AA36=0,"△","●")))</f>
        <v>△</v>
      </c>
      <c r="BL36" s="1">
        <f>AC36*100+AK36</f>
        <v>500</v>
      </c>
    </row>
    <row r="37" spans="2:64" ht="16.5" customHeight="1">
      <c r="B37" s="20"/>
      <c r="C37" s="205"/>
      <c r="D37" s="205"/>
      <c r="E37" s="205"/>
      <c r="F37" s="205"/>
      <c r="G37" s="205"/>
      <c r="H37" s="205"/>
      <c r="I37" s="21"/>
      <c r="J37" s="185"/>
      <c r="K37" s="175"/>
      <c r="L37" s="187"/>
      <c r="M37" s="177"/>
      <c r="N37" s="167"/>
      <c r="O37" s="173"/>
      <c r="P37" s="177"/>
      <c r="Q37" s="167"/>
      <c r="R37" s="173"/>
      <c r="S37" s="177"/>
      <c r="T37" s="167"/>
      <c r="U37" s="173"/>
      <c r="V37" s="177"/>
      <c r="W37" s="167"/>
      <c r="X37" s="173"/>
      <c r="Y37" s="177"/>
      <c r="Z37" s="167"/>
      <c r="AA37" s="173"/>
      <c r="AB37" s="25"/>
      <c r="AC37" s="165"/>
      <c r="AD37" s="24"/>
      <c r="AE37" s="22"/>
      <c r="AF37" s="165"/>
      <c r="AG37" s="24"/>
      <c r="AH37" s="22"/>
      <c r="AI37" s="165"/>
      <c r="AJ37" s="24"/>
      <c r="AK37" s="160"/>
      <c r="AL37" s="161"/>
      <c r="AM37" s="23"/>
      <c r="AN37" s="26"/>
      <c r="AO37" s="156"/>
      <c r="AP37" s="157"/>
      <c r="AQ37" s="12"/>
      <c r="AR37" s="2"/>
      <c r="AS37" s="2"/>
      <c r="AT37" s="2"/>
      <c r="AU37" s="2"/>
      <c r="AV37" s="2"/>
      <c r="AW37" s="2"/>
      <c r="BL37" s="1"/>
    </row>
    <row r="38" spans="2:64" ht="16.5" customHeight="1">
      <c r="B38" s="6"/>
      <c r="C38" s="210" t="str">
        <f>'R戦入力用'!C40</f>
        <v>新紺屋朝日</v>
      </c>
      <c r="D38" s="210"/>
      <c r="E38" s="210"/>
      <c r="F38" s="210"/>
      <c r="G38" s="210"/>
      <c r="H38" s="210"/>
      <c r="I38" s="7"/>
      <c r="J38" s="158">
        <f>O36</f>
        <v>0</v>
      </c>
      <c r="K38" s="174" t="str">
        <f>IF(J38="","",IF(J38-L38&gt;0,"○",IF(J38-L38=0,"△","●")))</f>
        <v>△</v>
      </c>
      <c r="L38" s="202">
        <f>M36</f>
        <v>0</v>
      </c>
      <c r="M38" s="176"/>
      <c r="N38" s="166"/>
      <c r="O38" s="172"/>
      <c r="P38" s="176">
        <f>'R戦入力用'!P40</f>
        <v>0</v>
      </c>
      <c r="Q38" s="166" t="str">
        <f>IF(P38="","",IF(P38-R38&gt;0,"○",IF(P38-R38=0,"△","●")))</f>
        <v>△</v>
      </c>
      <c r="R38" s="172">
        <f>'R戦入力用'!R40</f>
        <v>0</v>
      </c>
      <c r="S38" s="176">
        <f>'R戦入力用'!S40</f>
        <v>0</v>
      </c>
      <c r="T38" s="166" t="str">
        <f>IF(S38="","",IF(S38-U38&gt;0,"○",IF(S38-U38=0,"△","●")))</f>
        <v>△</v>
      </c>
      <c r="U38" s="172">
        <f>'R戦入力用'!U40</f>
        <v>0</v>
      </c>
      <c r="V38" s="176">
        <f>'R戦入力用'!V40</f>
        <v>0</v>
      </c>
      <c r="W38" s="166" t="str">
        <f>IF(V38="","",IF(V38-X38&gt;0,"○",IF(V38-X38=0,"△","●")))</f>
        <v>△</v>
      </c>
      <c r="X38" s="172">
        <f>'R戦入力用'!X40</f>
        <v>0</v>
      </c>
      <c r="Y38" s="176">
        <f>'R戦入力用'!Y40</f>
        <v>0</v>
      </c>
      <c r="Z38" s="166" t="str">
        <f>IF(Y38="","",IF(Y38-AA38&gt;0,"○",IF(Y38-AA38=0,"△","●")))</f>
        <v>△</v>
      </c>
      <c r="AA38" s="172">
        <f>'R戦入力用'!AA40</f>
        <v>0</v>
      </c>
      <c r="AB38" s="10"/>
      <c r="AC38" s="164">
        <f>AS38*3+AU38</f>
        <v>5</v>
      </c>
      <c r="AD38" s="9"/>
      <c r="AE38" s="4"/>
      <c r="AF38" s="164">
        <f>SUM(J38+P38+S38+V38+Y38)</f>
        <v>0</v>
      </c>
      <c r="AG38" s="9"/>
      <c r="AH38" s="4"/>
      <c r="AI38" s="164">
        <f>SUM(L38+R38+U38+X38+AA38)</f>
        <v>0</v>
      </c>
      <c r="AJ38" s="9"/>
      <c r="AK38" s="158">
        <f>AF38-AI38</f>
        <v>0</v>
      </c>
      <c r="AL38" s="159"/>
      <c r="AM38" s="8"/>
      <c r="AN38" s="11"/>
      <c r="AO38" s="212">
        <f>RANK(BL38,$BL$36:$BL46)</f>
        <v>1</v>
      </c>
      <c r="AP38" s="213"/>
      <c r="AQ38" s="27"/>
      <c r="AR38" s="2"/>
      <c r="AS38" s="13">
        <f>COUNTIF(BB38:BJ38,"○")</f>
        <v>0</v>
      </c>
      <c r="AT38" s="14"/>
      <c r="AU38" s="15">
        <f>COUNTIF(BB38:BJ38,"△")</f>
        <v>5</v>
      </c>
      <c r="AV38" s="14"/>
      <c r="AW38" s="16">
        <f>COUNTIF(BB38:BJ38,"●")</f>
        <v>0</v>
      </c>
      <c r="AY38">
        <v>2</v>
      </c>
      <c r="BB38" s="18" t="str">
        <f>IF(J38="","",IF(J38-L38&gt;0,"○",IF(J38-L38=0,"△","●")))</f>
        <v>△</v>
      </c>
      <c r="BD38" s="18" t="str">
        <f>IF(P38="","",IF(P38-R38&gt;0,"○",IF(P38-R38=0,"△","●")))</f>
        <v>△</v>
      </c>
      <c r="BE38" s="18">
        <f>IF(O38="","",IF(O38-R38&gt;0,"○",IF(O38-R38=0,"△","●")))</f>
      </c>
      <c r="BF38" s="18" t="str">
        <f>IF(S38="","",IF(S38-U38&gt;0,"○",IF(S38-U38=0,"△","●")))</f>
        <v>△</v>
      </c>
      <c r="BH38" s="18" t="str">
        <f>IF(V38="","",IF(V38-X38&gt;0,"○",IF(V38-X38=0,"△","●")))</f>
        <v>△</v>
      </c>
      <c r="BJ38" s="18" t="str">
        <f>IF(Y38="","",IF(Y38-AA38&gt;0,"○",IF(Y38-AA38=0,"△","●")))</f>
        <v>△</v>
      </c>
      <c r="BL38" s="1">
        <f>AC38*100+AK38</f>
        <v>500</v>
      </c>
    </row>
    <row r="39" spans="2:64" ht="16.5" customHeight="1">
      <c r="B39" s="20"/>
      <c r="C39" s="211"/>
      <c r="D39" s="211"/>
      <c r="E39" s="211"/>
      <c r="F39" s="211"/>
      <c r="G39" s="211"/>
      <c r="H39" s="211"/>
      <c r="I39" s="21"/>
      <c r="J39" s="201"/>
      <c r="K39" s="175"/>
      <c r="L39" s="203"/>
      <c r="M39" s="177"/>
      <c r="N39" s="167"/>
      <c r="O39" s="173"/>
      <c r="P39" s="177"/>
      <c r="Q39" s="167"/>
      <c r="R39" s="173"/>
      <c r="S39" s="177"/>
      <c r="T39" s="167"/>
      <c r="U39" s="173"/>
      <c r="V39" s="177"/>
      <c r="W39" s="167"/>
      <c r="X39" s="173"/>
      <c r="Y39" s="177"/>
      <c r="Z39" s="167"/>
      <c r="AA39" s="173"/>
      <c r="AB39" s="25"/>
      <c r="AC39" s="165"/>
      <c r="AD39" s="24"/>
      <c r="AE39" s="22"/>
      <c r="AF39" s="165"/>
      <c r="AG39" s="24"/>
      <c r="AH39" s="22"/>
      <c r="AI39" s="165"/>
      <c r="AJ39" s="24"/>
      <c r="AK39" s="160"/>
      <c r="AL39" s="161"/>
      <c r="AM39" s="23"/>
      <c r="AN39" s="26"/>
      <c r="AO39" s="214"/>
      <c r="AP39" s="215"/>
      <c r="AQ39" s="12"/>
      <c r="AR39" s="2"/>
      <c r="AS39" s="2"/>
      <c r="AT39" s="2"/>
      <c r="AU39" s="15"/>
      <c r="AV39" s="2"/>
      <c r="AW39" s="2"/>
      <c r="BL39" s="1"/>
    </row>
    <row r="40" spans="2:64" ht="16.5" customHeight="1">
      <c r="B40" s="6"/>
      <c r="C40" s="204" t="str">
        <f>'R戦入力用'!C42</f>
        <v>甲府東</v>
      </c>
      <c r="D40" s="204"/>
      <c r="E40" s="204"/>
      <c r="F40" s="204"/>
      <c r="G40" s="204"/>
      <c r="H40" s="204"/>
      <c r="I40" s="7"/>
      <c r="J40" s="158">
        <f>R36</f>
        <v>0</v>
      </c>
      <c r="K40" s="174" t="str">
        <f>IF(J40="","",IF(J40-L40&gt;0,"○",IF(J40-L40=0,"△","●")))</f>
        <v>△</v>
      </c>
      <c r="L40" s="202">
        <f>P36</f>
        <v>0</v>
      </c>
      <c r="M40" s="176">
        <f>R38</f>
        <v>0</v>
      </c>
      <c r="N40" s="166" t="str">
        <f>IF(M40="","",IF(M40-O40&gt;0,"○",IF(M40-O40=0,"△","●")))</f>
        <v>△</v>
      </c>
      <c r="O40" s="172">
        <f>P38</f>
        <v>0</v>
      </c>
      <c r="P40" s="176"/>
      <c r="Q40" s="166"/>
      <c r="R40" s="172"/>
      <c r="S40" s="176">
        <f>'R戦入力用'!S42</f>
        <v>0</v>
      </c>
      <c r="T40" s="166" t="str">
        <f>IF(S40="","",IF(S40-U40&gt;0,"○",IF(S40-U40=0,"△","●")))</f>
        <v>△</v>
      </c>
      <c r="U40" s="172">
        <f>'R戦入力用'!U42</f>
        <v>0</v>
      </c>
      <c r="V40" s="176">
        <f>'R戦入力用'!V42</f>
        <v>0</v>
      </c>
      <c r="W40" s="166" t="str">
        <f>IF(V40="","",IF(V40-X40&gt;0,"○",IF(V40-X40=0,"△","●")))</f>
        <v>△</v>
      </c>
      <c r="X40" s="216">
        <f>'R戦入力用'!X42</f>
        <v>0</v>
      </c>
      <c r="Y40" s="176">
        <f>'R戦入力用'!Y42</f>
        <v>0</v>
      </c>
      <c r="Z40" s="166" t="str">
        <f>IF(Y40="","",IF(Y40-AA40&gt;0,"○",IF(Y40-AA40=0,"△","●")))</f>
        <v>△</v>
      </c>
      <c r="AA40" s="172">
        <f>'R戦入力用'!AA42</f>
        <v>0</v>
      </c>
      <c r="AB40" s="10"/>
      <c r="AC40" s="174">
        <f>AS40*3+AU40</f>
        <v>5</v>
      </c>
      <c r="AD40" s="9"/>
      <c r="AE40" s="4"/>
      <c r="AF40" s="164">
        <f>SUM(J40+M40+S40+V40+Y40)</f>
        <v>0</v>
      </c>
      <c r="AG40" s="9"/>
      <c r="AH40" s="4"/>
      <c r="AI40" s="164">
        <f>L40+O40+U40+X40+AA40</f>
        <v>0</v>
      </c>
      <c r="AJ40" s="9"/>
      <c r="AK40" s="158">
        <f>AF40-AI40</f>
        <v>0</v>
      </c>
      <c r="AL40" s="159"/>
      <c r="AM40" s="8"/>
      <c r="AN40" s="162"/>
      <c r="AO40" s="154">
        <f>RANK(BL40,$BL$36:$BL46)</f>
        <v>1</v>
      </c>
      <c r="AP40" s="155"/>
      <c r="AQ40" s="12"/>
      <c r="AR40" s="2"/>
      <c r="AS40" s="13">
        <f>COUNTIF(BB40:BJ40,"○")</f>
        <v>0</v>
      </c>
      <c r="AT40" s="14"/>
      <c r="AU40" s="15">
        <f>COUNTIF(BB40:BJ40,"△")</f>
        <v>5</v>
      </c>
      <c r="AV40" s="14"/>
      <c r="AW40" s="16">
        <f>COUNTIF(BB40:BJ40,"●")</f>
        <v>0</v>
      </c>
      <c r="AY40">
        <v>3</v>
      </c>
      <c r="BB40" s="18" t="str">
        <f>IF(J40="","",IF(J40-L40&gt;0,"○",IF(J40-L40=0,"△","●")))</f>
        <v>△</v>
      </c>
      <c r="BD40" s="18" t="str">
        <f>IF(M40="","",IF(M40-O40&gt;0,"○",IF(M40-O40=0,"△","●")))</f>
        <v>△</v>
      </c>
      <c r="BF40" s="18" t="str">
        <f>IF(S40="","",IF(S40-U40&gt;0,"○",IF(S40-U40=0,"△","●")))</f>
        <v>△</v>
      </c>
      <c r="BH40" s="18" t="str">
        <f>IF(V40="","",IF(V40-X40&gt;0,"○",IF(V40-X40=0,"△","●")))</f>
        <v>△</v>
      </c>
      <c r="BJ40" s="18" t="str">
        <f>IF(Y40="","",IF(Y40-AA40&gt;0,"○",IF(Y40-AA40=0,"△","●")))</f>
        <v>△</v>
      </c>
      <c r="BL40" s="1">
        <f>AC40*100+AK40</f>
        <v>500</v>
      </c>
    </row>
    <row r="41" spans="2:64" ht="16.5" customHeight="1">
      <c r="B41" s="20"/>
      <c r="C41" s="205"/>
      <c r="D41" s="205"/>
      <c r="E41" s="205"/>
      <c r="F41" s="205"/>
      <c r="G41" s="205"/>
      <c r="H41" s="205"/>
      <c r="I41" s="21"/>
      <c r="J41" s="201"/>
      <c r="K41" s="175"/>
      <c r="L41" s="203"/>
      <c r="M41" s="177"/>
      <c r="N41" s="167"/>
      <c r="O41" s="173"/>
      <c r="P41" s="177"/>
      <c r="Q41" s="167"/>
      <c r="R41" s="173"/>
      <c r="S41" s="177"/>
      <c r="T41" s="167"/>
      <c r="U41" s="173"/>
      <c r="V41" s="177"/>
      <c r="W41" s="167"/>
      <c r="X41" s="217"/>
      <c r="Y41" s="177"/>
      <c r="Z41" s="167"/>
      <c r="AA41" s="173"/>
      <c r="AB41" s="25"/>
      <c r="AC41" s="175"/>
      <c r="AD41" s="24"/>
      <c r="AE41" s="22"/>
      <c r="AF41" s="165"/>
      <c r="AG41" s="24"/>
      <c r="AH41" s="22"/>
      <c r="AI41" s="165"/>
      <c r="AJ41" s="24"/>
      <c r="AK41" s="160"/>
      <c r="AL41" s="161"/>
      <c r="AM41" s="23"/>
      <c r="AN41" s="163"/>
      <c r="AO41" s="156"/>
      <c r="AP41" s="157"/>
      <c r="AQ41" s="12"/>
      <c r="AR41" s="2"/>
      <c r="AS41" s="2"/>
      <c r="AT41" s="2"/>
      <c r="AU41" s="15"/>
      <c r="AV41" s="2"/>
      <c r="AW41" s="2"/>
      <c r="BL41" s="19"/>
    </row>
    <row r="42" spans="2:64" ht="16.5" customHeight="1">
      <c r="B42" s="6"/>
      <c r="C42" s="204" t="str">
        <f>'R戦入力用'!C44</f>
        <v>国母SC</v>
      </c>
      <c r="D42" s="204"/>
      <c r="E42" s="204"/>
      <c r="F42" s="204"/>
      <c r="G42" s="204"/>
      <c r="H42" s="204"/>
      <c r="I42" s="7"/>
      <c r="J42" s="158">
        <f>U36</f>
        <v>0</v>
      </c>
      <c r="K42" s="174" t="str">
        <f>IF(J42="","",IF(J42-L42&gt;0,"○",IF(J42-L42=0,"△","●")))</f>
        <v>△</v>
      </c>
      <c r="L42" s="202">
        <f>S36</f>
        <v>0</v>
      </c>
      <c r="M42" s="176">
        <f>U38</f>
        <v>0</v>
      </c>
      <c r="N42" s="166" t="str">
        <f>IF(M42="","",IF(M42-O42&gt;0,"○",IF(M42-O42=0,"△","●")))</f>
        <v>△</v>
      </c>
      <c r="O42" s="172">
        <f>S38</f>
        <v>0</v>
      </c>
      <c r="P42" s="176">
        <f>U40</f>
        <v>0</v>
      </c>
      <c r="Q42" s="166" t="str">
        <f>IF(P42="","",IF(P42-R42&gt;0,"○",IF(P42-R42=0,"△","●")))</f>
        <v>△</v>
      </c>
      <c r="R42" s="172">
        <f>S40</f>
        <v>0</v>
      </c>
      <c r="S42" s="176"/>
      <c r="T42" s="166"/>
      <c r="U42" s="172"/>
      <c r="V42" s="176">
        <f>'R戦入力用'!V44</f>
        <v>0</v>
      </c>
      <c r="W42" s="166" t="str">
        <f>IF(V42="","",IF(V42-X42&gt;0,"○",IF(V42-X42=0,"△","●")))</f>
        <v>△</v>
      </c>
      <c r="X42" s="172">
        <f>'R戦入力用'!X44</f>
        <v>0</v>
      </c>
      <c r="Y42" s="176">
        <f>'R戦入力用'!Y44</f>
        <v>0</v>
      </c>
      <c r="Z42" s="166" t="str">
        <f>IF(Y42="","",IF(Y42-AA42&gt;0,"○",IF(Y42-AA42=0,"△","●")))</f>
        <v>△</v>
      </c>
      <c r="AA42" s="172">
        <f>'R戦入力用'!AA44</f>
        <v>0</v>
      </c>
      <c r="AB42" s="10"/>
      <c r="AC42" s="164">
        <f>AS42*3+AU42</f>
        <v>5</v>
      </c>
      <c r="AD42" s="9"/>
      <c r="AE42" s="4"/>
      <c r="AF42" s="164">
        <f>SUM(J42+M42+P42+V42+Y42)</f>
        <v>0</v>
      </c>
      <c r="AG42" s="9"/>
      <c r="AH42" s="4"/>
      <c r="AI42" s="164">
        <f>L42+O42+R42+X42+AA42</f>
        <v>0</v>
      </c>
      <c r="AJ42" s="9"/>
      <c r="AK42" s="158">
        <f>AF42-AI42</f>
        <v>0</v>
      </c>
      <c r="AL42" s="159"/>
      <c r="AM42" s="8"/>
      <c r="AN42" s="162"/>
      <c r="AO42" s="154">
        <f>RANK(BL42,$BL$36:$BL46)</f>
        <v>1</v>
      </c>
      <c r="AP42" s="155"/>
      <c r="AQ42" s="12"/>
      <c r="AR42" s="2"/>
      <c r="AS42" s="13">
        <f>COUNTIF(BB42:BJ42,"○")</f>
        <v>0</v>
      </c>
      <c r="AT42" s="14"/>
      <c r="AU42" s="15">
        <f>COUNTIF(BB42:BJ42,"△")</f>
        <v>5</v>
      </c>
      <c r="AV42" s="14"/>
      <c r="AW42" s="16">
        <f>COUNTIF(BB42:BJ42,"●")</f>
        <v>0</v>
      </c>
      <c r="AY42">
        <v>3</v>
      </c>
      <c r="BB42" s="18" t="str">
        <f>IF(J42="","",IF(J42-L42&gt;0,"○",IF(J42-L42=0,"△","●")))</f>
        <v>△</v>
      </c>
      <c r="BD42" s="18" t="str">
        <f>IF(M42="","",IF(M42-O42&gt;0,"○",IF(M42-O42=0,"△","●")))</f>
        <v>△</v>
      </c>
      <c r="BF42" s="18" t="str">
        <f>IF(P42="","",IF(P42-R42&gt;0,"○",IF(P42-R42=0,"△","●")))</f>
        <v>△</v>
      </c>
      <c r="BH42" s="18" t="str">
        <f>IF(V42="","",IF(V42-X42&gt;0,"○",IF(V42-X42=0,"△","●")))</f>
        <v>△</v>
      </c>
      <c r="BJ42" s="18" t="str">
        <f>IF(Y42="","",IF(Y42-AA42&gt;0,"○",IF(Y42-AA42=0,"△","●")))</f>
        <v>△</v>
      </c>
      <c r="BL42" s="1">
        <f>AC42*100+AK42</f>
        <v>500</v>
      </c>
    </row>
    <row r="43" spans="2:64" ht="16.5" customHeight="1">
      <c r="B43" s="20"/>
      <c r="C43" s="205"/>
      <c r="D43" s="205"/>
      <c r="E43" s="205"/>
      <c r="F43" s="205"/>
      <c r="G43" s="205"/>
      <c r="H43" s="205"/>
      <c r="I43" s="21"/>
      <c r="J43" s="201"/>
      <c r="K43" s="175"/>
      <c r="L43" s="203"/>
      <c r="M43" s="177"/>
      <c r="N43" s="167"/>
      <c r="O43" s="173"/>
      <c r="P43" s="177"/>
      <c r="Q43" s="167"/>
      <c r="R43" s="173"/>
      <c r="S43" s="177"/>
      <c r="T43" s="167"/>
      <c r="U43" s="173"/>
      <c r="V43" s="177"/>
      <c r="W43" s="167"/>
      <c r="X43" s="173"/>
      <c r="Y43" s="177"/>
      <c r="Z43" s="167"/>
      <c r="AA43" s="173"/>
      <c r="AB43" s="25"/>
      <c r="AC43" s="165"/>
      <c r="AD43" s="24"/>
      <c r="AE43" s="22"/>
      <c r="AF43" s="165"/>
      <c r="AG43" s="24"/>
      <c r="AH43" s="22"/>
      <c r="AI43" s="165"/>
      <c r="AJ43" s="24"/>
      <c r="AK43" s="160"/>
      <c r="AL43" s="161"/>
      <c r="AM43" s="23"/>
      <c r="AN43" s="163"/>
      <c r="AO43" s="156"/>
      <c r="AP43" s="157"/>
      <c r="AQ43" s="12"/>
      <c r="AR43" s="2"/>
      <c r="AS43" s="2"/>
      <c r="AT43" s="2"/>
      <c r="AU43" s="2"/>
      <c r="AV43" s="2"/>
      <c r="AW43" s="2"/>
      <c r="BL43" s="19"/>
    </row>
    <row r="44" spans="2:64" ht="16.5" customHeight="1">
      <c r="B44" s="30"/>
      <c r="C44" s="204" t="str">
        <f>'R戦入力用'!C46</f>
        <v>里垣FC</v>
      </c>
      <c r="D44" s="204"/>
      <c r="E44" s="204"/>
      <c r="F44" s="204"/>
      <c r="G44" s="204"/>
      <c r="H44" s="204"/>
      <c r="I44" s="31"/>
      <c r="J44" s="158">
        <f>X36</f>
        <v>0</v>
      </c>
      <c r="K44" s="174" t="str">
        <f>IF(J44="","",IF(J44-L44&gt;0,"○",IF(J44-L44=0,"△","●")))</f>
        <v>△</v>
      </c>
      <c r="L44" s="202">
        <f>V36</f>
        <v>0</v>
      </c>
      <c r="M44" s="176">
        <f>X38</f>
        <v>0</v>
      </c>
      <c r="N44" s="166" t="str">
        <f>IF(M44="","",IF(M44-O44&gt;0,"○",IF(M44-O44=0,"△","●")))</f>
        <v>△</v>
      </c>
      <c r="O44" s="172">
        <f>V38</f>
        <v>0</v>
      </c>
      <c r="P44" s="197">
        <f>X40</f>
        <v>0</v>
      </c>
      <c r="Q44" s="166" t="str">
        <f>IF(P44="","",IF(P44-R44&gt;0,"○",IF(P44-R44=0,"△","●")))</f>
        <v>△</v>
      </c>
      <c r="R44" s="172">
        <f>V40</f>
        <v>0</v>
      </c>
      <c r="S44" s="176">
        <f>X42</f>
        <v>0</v>
      </c>
      <c r="T44" s="166" t="str">
        <f>IF(S44="","",IF(S44-U44&gt;0,"○",IF(S44-U44=0,"△","●")))</f>
        <v>△</v>
      </c>
      <c r="U44" s="172">
        <f>V42</f>
        <v>0</v>
      </c>
      <c r="V44" s="34"/>
      <c r="W44" s="35"/>
      <c r="X44" s="36"/>
      <c r="Y44" s="176">
        <f>'R戦入力用'!Y46</f>
        <v>0</v>
      </c>
      <c r="Z44" s="166" t="str">
        <f>IF(Y44="","",IF(Y44-AA44&gt;0,"○",IF(Y44-AA44=0,"△","●")))</f>
        <v>△</v>
      </c>
      <c r="AA44" s="172">
        <f>'R戦入力用'!AA46</f>
        <v>0</v>
      </c>
      <c r="AB44" s="32"/>
      <c r="AC44" s="164">
        <f>AS44*3+AU44</f>
        <v>5</v>
      </c>
      <c r="AD44" s="33"/>
      <c r="AE44" s="4"/>
      <c r="AF44" s="164">
        <f>SUM(J44+M44+P44+S44+Y44)</f>
        <v>0</v>
      </c>
      <c r="AG44" s="9"/>
      <c r="AH44" s="4"/>
      <c r="AI44" s="164">
        <f>SUM(O44+R44+U44+L44+AA44)</f>
        <v>0</v>
      </c>
      <c r="AJ44" s="9"/>
      <c r="AK44" s="158">
        <f>AF44-AI44</f>
        <v>0</v>
      </c>
      <c r="AL44" s="159"/>
      <c r="AM44" s="8"/>
      <c r="AN44" s="162"/>
      <c r="AO44" s="206">
        <f>RANK(BL44,$BL$36:$BL46)</f>
        <v>1</v>
      </c>
      <c r="AP44" s="207"/>
      <c r="AQ44" s="12"/>
      <c r="AR44" s="2"/>
      <c r="AS44" s="13">
        <f>COUNTIF(BB44:BJ44,"○")</f>
        <v>0</v>
      </c>
      <c r="AT44" s="14"/>
      <c r="AU44" s="15">
        <f>COUNTIF(BB44:BJ44,"△")</f>
        <v>5</v>
      </c>
      <c r="AV44" s="14"/>
      <c r="AW44" s="16">
        <f>COUNTIF(BB44:BJ44,"●")</f>
        <v>0</v>
      </c>
      <c r="AY44">
        <v>3</v>
      </c>
      <c r="BB44" s="18" t="str">
        <f>IF(J44="","",IF(J44-L44&gt;0,"○",IF(J44-L44=0,"△","●")))</f>
        <v>△</v>
      </c>
      <c r="BD44" s="18" t="str">
        <f>IF(M44="","",IF(M44-O44&gt;0,"○",IF(M44-O44=0,"△","●")))</f>
        <v>△</v>
      </c>
      <c r="BF44" s="18" t="str">
        <f>IF(P44="","",IF(P44-R44&gt;0,"○",IF(P44-R44=0,"△","●")))</f>
        <v>△</v>
      </c>
      <c r="BH44" s="18" t="str">
        <f>IF(S44="","",IF(S44-U44&gt;0,"○",IF(S44-U44=0,"△","●")))</f>
        <v>△</v>
      </c>
      <c r="BJ44" s="18" t="str">
        <f>IF(Y44="","",IF(Y44-AA44&gt;0,"○",IF(Y44-AA44=0,"△","●")))</f>
        <v>△</v>
      </c>
      <c r="BL44" s="1">
        <f>AC44*100+AK44</f>
        <v>500</v>
      </c>
    </row>
    <row r="45" spans="2:64" ht="16.5" customHeight="1">
      <c r="B45" s="30"/>
      <c r="C45" s="205"/>
      <c r="D45" s="205"/>
      <c r="E45" s="205"/>
      <c r="F45" s="205"/>
      <c r="G45" s="205"/>
      <c r="H45" s="205"/>
      <c r="I45" s="31"/>
      <c r="J45" s="201"/>
      <c r="K45" s="175"/>
      <c r="L45" s="203"/>
      <c r="M45" s="177"/>
      <c r="N45" s="167"/>
      <c r="O45" s="173"/>
      <c r="P45" s="198"/>
      <c r="Q45" s="167"/>
      <c r="R45" s="173"/>
      <c r="S45" s="177"/>
      <c r="T45" s="167"/>
      <c r="U45" s="173"/>
      <c r="V45" s="34"/>
      <c r="W45" s="35"/>
      <c r="X45" s="36"/>
      <c r="Y45" s="177"/>
      <c r="Z45" s="167"/>
      <c r="AA45" s="173"/>
      <c r="AB45" s="32"/>
      <c r="AC45" s="165"/>
      <c r="AD45" s="33"/>
      <c r="AE45" s="22"/>
      <c r="AF45" s="165"/>
      <c r="AG45" s="24"/>
      <c r="AH45" s="22"/>
      <c r="AI45" s="165"/>
      <c r="AJ45" s="24"/>
      <c r="AK45" s="160"/>
      <c r="AL45" s="161"/>
      <c r="AM45" s="23"/>
      <c r="AN45" s="163"/>
      <c r="AO45" s="208"/>
      <c r="AP45" s="209"/>
      <c r="AQ45" s="12"/>
      <c r="AR45" s="2"/>
      <c r="AS45" s="2"/>
      <c r="AT45" s="2"/>
      <c r="AU45" s="2"/>
      <c r="AV45" s="2"/>
      <c r="AW45" s="2"/>
      <c r="BL45" s="19"/>
    </row>
    <row r="46" spans="2:64" ht="16.5" customHeight="1">
      <c r="B46" s="6"/>
      <c r="C46" s="204" t="str">
        <f>'R戦入力用'!C48</f>
        <v>羽黒</v>
      </c>
      <c r="D46" s="204"/>
      <c r="E46" s="204"/>
      <c r="F46" s="204"/>
      <c r="G46" s="204"/>
      <c r="H46" s="204"/>
      <c r="I46" s="7"/>
      <c r="J46" s="158">
        <f>AA36</f>
        <v>0</v>
      </c>
      <c r="K46" s="174" t="str">
        <f>IF(J46="","",IF(J46-L46&gt;0,"○",IF(J46-L46=0,"△","●")))</f>
        <v>△</v>
      </c>
      <c r="L46" s="202">
        <f>Y36</f>
        <v>0</v>
      </c>
      <c r="M46" s="158">
        <f>AA38</f>
        <v>0</v>
      </c>
      <c r="N46" s="174" t="str">
        <f>IF(M46="","",IF(M46-O46&gt;0,"○",IF(M46-O46=0,"△","●")))</f>
        <v>△</v>
      </c>
      <c r="O46" s="202">
        <f>Y38</f>
        <v>0</v>
      </c>
      <c r="P46" s="158">
        <f>AA40</f>
        <v>0</v>
      </c>
      <c r="Q46" s="174" t="str">
        <f>IF(P46="","",IF(P46-R46&gt;0,"○",IF(P46-R46=0,"△","●")))</f>
        <v>△</v>
      </c>
      <c r="R46" s="202">
        <f>Y40</f>
        <v>0</v>
      </c>
      <c r="S46" s="158">
        <f>AA42</f>
        <v>0</v>
      </c>
      <c r="T46" s="174" t="str">
        <f>IF(S46="","",IF(S46-U46&gt;0,"○",IF(S46-U46=0,"△","●")))</f>
        <v>△</v>
      </c>
      <c r="U46" s="202">
        <f>Y42</f>
        <v>0</v>
      </c>
      <c r="V46" s="158">
        <f>AA44</f>
        <v>0</v>
      </c>
      <c r="W46" s="174" t="str">
        <f>IF(V46="","",IF(V46-X46&gt;0,"○",IF(V46-X46=0,"△","●")))</f>
        <v>△</v>
      </c>
      <c r="X46" s="202">
        <f>Y44</f>
        <v>0</v>
      </c>
      <c r="Y46" s="28"/>
      <c r="Z46" s="28"/>
      <c r="AA46" s="28"/>
      <c r="AB46" s="10"/>
      <c r="AC46" s="174">
        <f>AS46*3+AU46</f>
        <v>5</v>
      </c>
      <c r="AD46" s="9"/>
      <c r="AE46" s="4"/>
      <c r="AF46" s="164">
        <f>SUM(J46+M46+P46+S46+V46)</f>
        <v>0</v>
      </c>
      <c r="AG46" s="9"/>
      <c r="AH46" s="4"/>
      <c r="AI46" s="164">
        <f>L46+O46+R46+U46+X46</f>
        <v>0</v>
      </c>
      <c r="AJ46" s="9"/>
      <c r="AK46" s="158">
        <f>AF46-AI46</f>
        <v>0</v>
      </c>
      <c r="AL46" s="159"/>
      <c r="AM46" s="8"/>
      <c r="AN46" s="162"/>
      <c r="AO46" s="154">
        <f>RANK(BL46,$BL$36:$BL46)</f>
        <v>1</v>
      </c>
      <c r="AP46" s="155"/>
      <c r="AS46" s="13">
        <f>COUNTIF(BB46:BJ46,"○")</f>
        <v>0</v>
      </c>
      <c r="AT46" s="14"/>
      <c r="AU46" s="15">
        <f>COUNTIF(BB46:BJ46,"△")</f>
        <v>5</v>
      </c>
      <c r="AV46" s="14"/>
      <c r="AW46" s="16">
        <f>COUNTIF(BB46:BJ46,"●")</f>
        <v>0</v>
      </c>
      <c r="AY46">
        <v>3</v>
      </c>
      <c r="BB46" s="18" t="str">
        <f>IF(J46="","",IF(J46-L46&gt;0,"○",IF(J46-L46=0,"△","●")))</f>
        <v>△</v>
      </c>
      <c r="BD46" s="18" t="str">
        <f>IF(M46="","",IF(M46-O46&gt;0,"○",IF(M46-O46=0,"△","●")))</f>
        <v>△</v>
      </c>
      <c r="BF46" s="18" t="str">
        <f>IF(P46="","",IF(P46-R46&gt;0,"○",IF(P46-R46=0,"△","●")))</f>
        <v>△</v>
      </c>
      <c r="BH46" s="18" t="str">
        <f>IF(S46="","",IF(S46-U46&gt;0,"○",IF(S46-U46=0,"△","●")))</f>
        <v>△</v>
      </c>
      <c r="BJ46" s="18" t="str">
        <f>IF(V46="","",IF(V46-X46&gt;0,"○",IF(V46-X46=0,"△","●")))</f>
        <v>△</v>
      </c>
      <c r="BL46" s="1">
        <f>AC46*100+AK46</f>
        <v>500</v>
      </c>
    </row>
    <row r="47" spans="2:42" ht="16.5" customHeight="1">
      <c r="B47" s="20"/>
      <c r="C47" s="205"/>
      <c r="D47" s="205"/>
      <c r="E47" s="205"/>
      <c r="F47" s="205"/>
      <c r="G47" s="205"/>
      <c r="H47" s="205"/>
      <c r="I47" s="21"/>
      <c r="J47" s="201"/>
      <c r="K47" s="175"/>
      <c r="L47" s="203"/>
      <c r="M47" s="201"/>
      <c r="N47" s="175"/>
      <c r="O47" s="203"/>
      <c r="P47" s="201"/>
      <c r="Q47" s="175"/>
      <c r="R47" s="203"/>
      <c r="S47" s="201"/>
      <c r="T47" s="175"/>
      <c r="U47" s="203"/>
      <c r="V47" s="201"/>
      <c r="W47" s="175"/>
      <c r="X47" s="203"/>
      <c r="Y47" s="29"/>
      <c r="Z47" s="29"/>
      <c r="AA47" s="29"/>
      <c r="AB47" s="25"/>
      <c r="AC47" s="175"/>
      <c r="AD47" s="24"/>
      <c r="AE47" s="22"/>
      <c r="AF47" s="165"/>
      <c r="AG47" s="24"/>
      <c r="AH47" s="22"/>
      <c r="AI47" s="165"/>
      <c r="AJ47" s="24"/>
      <c r="AK47" s="160"/>
      <c r="AL47" s="161"/>
      <c r="AM47" s="23"/>
      <c r="AN47" s="163"/>
      <c r="AO47" s="156"/>
      <c r="AP47" s="157"/>
    </row>
    <row r="50" spans="2:49" ht="17.25">
      <c r="B50" s="2" t="s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2"/>
      <c r="AR50" s="2"/>
      <c r="AS50" s="2"/>
      <c r="AT50" s="2"/>
      <c r="AU50" s="2"/>
      <c r="AV50" s="2"/>
      <c r="AW50" s="2"/>
    </row>
    <row r="51" spans="2:51" ht="17.25">
      <c r="B51" s="192" t="str">
        <f>'R戦入力用'!B53</f>
        <v>Ｄブロック</v>
      </c>
      <c r="C51" s="193"/>
      <c r="D51" s="193"/>
      <c r="E51" s="193"/>
      <c r="F51" s="193"/>
      <c r="G51" s="193"/>
      <c r="H51" s="193"/>
      <c r="I51" s="193"/>
      <c r="J51" s="190" t="str">
        <f>'R戦入力用'!J53</f>
        <v>里垣</v>
      </c>
      <c r="K51" s="191"/>
      <c r="L51" s="194"/>
      <c r="M51" s="190" t="str">
        <f>'R戦入力用'!M53</f>
        <v>玉諸</v>
      </c>
      <c r="N51" s="191"/>
      <c r="O51" s="194"/>
      <c r="P51" s="190" t="str">
        <f>'R戦入力用'!P53</f>
        <v>舞鶴</v>
      </c>
      <c r="Q51" s="191"/>
      <c r="R51" s="194"/>
      <c r="S51" s="190" t="str">
        <f>'R戦入力用'!S53</f>
        <v>舞鶴JFC</v>
      </c>
      <c r="T51" s="191"/>
      <c r="U51" s="194"/>
      <c r="V51" s="190" t="str">
        <f>'R戦入力用'!V53</f>
        <v>国母</v>
      </c>
      <c r="W51" s="191"/>
      <c r="X51" s="194"/>
      <c r="Y51" s="190" t="str">
        <f>'R戦入力用'!Y53</f>
        <v>千塚</v>
      </c>
      <c r="Z51" s="191"/>
      <c r="AA51" s="194"/>
      <c r="AB51" s="188" t="s">
        <v>1</v>
      </c>
      <c r="AC51" s="189"/>
      <c r="AD51" s="189"/>
      <c r="AE51" s="188" t="s">
        <v>2</v>
      </c>
      <c r="AF51" s="189"/>
      <c r="AG51" s="189"/>
      <c r="AH51" s="188" t="s">
        <v>3</v>
      </c>
      <c r="AI51" s="189"/>
      <c r="AJ51" s="189"/>
      <c r="AK51" s="188" t="s">
        <v>4</v>
      </c>
      <c r="AL51" s="189"/>
      <c r="AM51" s="189"/>
      <c r="AN51" s="182" t="s">
        <v>5</v>
      </c>
      <c r="AO51" s="183"/>
      <c r="AP51" s="184"/>
      <c r="AQ51" s="5"/>
      <c r="AR51" s="2"/>
      <c r="AS51" s="2" t="s">
        <v>6</v>
      </c>
      <c r="AT51" s="2"/>
      <c r="AU51" s="2" t="s">
        <v>7</v>
      </c>
      <c r="AV51" s="2"/>
      <c r="AW51" s="2" t="s">
        <v>8</v>
      </c>
      <c r="AY51" t="s">
        <v>5</v>
      </c>
    </row>
    <row r="52" spans="2:64" ht="16.5" customHeight="1">
      <c r="B52" s="6"/>
      <c r="C52" s="204" t="str">
        <f>'R戦入力用'!C54</f>
        <v>池田</v>
      </c>
      <c r="D52" s="204"/>
      <c r="E52" s="204"/>
      <c r="F52" s="204"/>
      <c r="G52" s="204"/>
      <c r="H52" s="204"/>
      <c r="I52" s="7"/>
      <c r="J52" s="182"/>
      <c r="K52" s="174"/>
      <c r="L52" s="186"/>
      <c r="M52" s="176">
        <f>'R戦入力用'!M54</f>
        <v>0</v>
      </c>
      <c r="N52" s="166" t="str">
        <f>IF(M52="","",IF(M52-O52&gt;0,"○",IF(M52-O52=0,"△","●")))</f>
        <v>△</v>
      </c>
      <c r="O52" s="172">
        <f>'R戦入力用'!O54</f>
        <v>0</v>
      </c>
      <c r="P52" s="176">
        <f>'R戦入力用'!P54</f>
        <v>0</v>
      </c>
      <c r="Q52" s="166" t="str">
        <f>IF(P52="","",IF(P52-R52&gt;0,"○",IF(P52-R52=0,"△","●")))</f>
        <v>△</v>
      </c>
      <c r="R52" s="172">
        <f>'R戦入力用'!R54</f>
        <v>0</v>
      </c>
      <c r="S52" s="176">
        <f>'R戦入力用'!S54</f>
        <v>0</v>
      </c>
      <c r="T52" s="166" t="str">
        <f>IF(S52="","",IF(S52-U52&gt;0,"○",IF(S52-U52=0,"△","●")))</f>
        <v>△</v>
      </c>
      <c r="U52" s="172">
        <f>'R戦入力用'!U54</f>
        <v>0</v>
      </c>
      <c r="V52" s="176">
        <f>'R戦入力用'!V54</f>
        <v>0</v>
      </c>
      <c r="W52" s="166" t="str">
        <f>IF(V52="","",IF(V52-X52&gt;0,"○",IF(V52-X52=0,"△","●")))</f>
        <v>△</v>
      </c>
      <c r="X52" s="172">
        <f>'R戦入力用'!X54</f>
        <v>0</v>
      </c>
      <c r="Y52" s="176">
        <f>'R戦入力用'!Y54</f>
        <v>0</v>
      </c>
      <c r="Z52" s="166" t="str">
        <f>IF(Y52="","",IF(Y52-AA52&gt;0,"○",IF(Y52-AA52=0,"△","●")))</f>
        <v>△</v>
      </c>
      <c r="AA52" s="172">
        <f>'R戦入力用'!AA54</f>
        <v>0</v>
      </c>
      <c r="AB52" s="10"/>
      <c r="AC52" s="164">
        <f>AS52*3+AU52</f>
        <v>5</v>
      </c>
      <c r="AD52" s="9"/>
      <c r="AE52" s="4"/>
      <c r="AF52" s="164">
        <f>SUM(M52+P52+S52+V52+Y52)</f>
        <v>0</v>
      </c>
      <c r="AG52" s="9"/>
      <c r="AH52" s="4"/>
      <c r="AI52" s="164">
        <f>SUM(O52+R52+U52+X52+AA52)</f>
        <v>0</v>
      </c>
      <c r="AJ52" s="9"/>
      <c r="AK52" s="158">
        <f>AF52-AI52</f>
        <v>0</v>
      </c>
      <c r="AL52" s="159"/>
      <c r="AM52" s="8"/>
      <c r="AN52" s="11"/>
      <c r="AO52" s="154">
        <f>RANK(BL52,$BL$52:$BL62)</f>
        <v>1</v>
      </c>
      <c r="AP52" s="155"/>
      <c r="AQ52" s="12"/>
      <c r="AR52" s="2"/>
      <c r="AS52" s="13">
        <f>COUNTIF(BB52:BJ52,"○")</f>
        <v>0</v>
      </c>
      <c r="AT52" s="14"/>
      <c r="AU52" s="15">
        <f>COUNTIF(BB52:BJ52,"△")</f>
        <v>5</v>
      </c>
      <c r="AV52" s="14"/>
      <c r="AW52" s="16">
        <f>COUNTIF(BB52:BJ52,"●")</f>
        <v>0</v>
      </c>
      <c r="AX52" s="17"/>
      <c r="AY52">
        <v>1</v>
      </c>
      <c r="BB52" s="18" t="str">
        <f>IF(M52="","",IF(M52-O52&gt;0,"○",IF(M52-O52=0,"△","●")))</f>
        <v>△</v>
      </c>
      <c r="BD52" s="18" t="str">
        <f>IF(P52="","",IF(P52-R52&gt;0,"○",IF(P52-R52=0,"△","●")))</f>
        <v>△</v>
      </c>
      <c r="BE52" s="18"/>
      <c r="BF52" s="18" t="str">
        <f>IF(S52="","",IF(S52-U52&gt;0,"○",IF(S52-U52=0,"△","●")))</f>
        <v>△</v>
      </c>
      <c r="BH52" s="18" t="str">
        <f>IF(V52="","",IF(V52-X52&gt;0,"○",IF(V52-X52=0,"△","●")))</f>
        <v>△</v>
      </c>
      <c r="BJ52" s="18" t="str">
        <f>IF(Y52="","",IF(Y52-AA52&gt;0,"○",IF(Y52-AA52=0,"△","●")))</f>
        <v>△</v>
      </c>
      <c r="BL52" s="1">
        <f>AC52*100+AK52</f>
        <v>500</v>
      </c>
    </row>
    <row r="53" spans="2:64" ht="16.5" customHeight="1">
      <c r="B53" s="20"/>
      <c r="C53" s="205"/>
      <c r="D53" s="205"/>
      <c r="E53" s="205"/>
      <c r="F53" s="205"/>
      <c r="G53" s="205"/>
      <c r="H53" s="205"/>
      <c r="I53" s="21"/>
      <c r="J53" s="185"/>
      <c r="K53" s="175"/>
      <c r="L53" s="187"/>
      <c r="M53" s="177"/>
      <c r="N53" s="167"/>
      <c r="O53" s="173"/>
      <c r="P53" s="177"/>
      <c r="Q53" s="167"/>
      <c r="R53" s="173"/>
      <c r="S53" s="177"/>
      <c r="T53" s="167"/>
      <c r="U53" s="173"/>
      <c r="V53" s="177"/>
      <c r="W53" s="167"/>
      <c r="X53" s="173"/>
      <c r="Y53" s="177"/>
      <c r="Z53" s="167"/>
      <c r="AA53" s="173"/>
      <c r="AB53" s="25"/>
      <c r="AC53" s="165"/>
      <c r="AD53" s="24"/>
      <c r="AE53" s="22"/>
      <c r="AF53" s="165"/>
      <c r="AG53" s="24"/>
      <c r="AH53" s="22"/>
      <c r="AI53" s="165"/>
      <c r="AJ53" s="24"/>
      <c r="AK53" s="160"/>
      <c r="AL53" s="161"/>
      <c r="AM53" s="23"/>
      <c r="AN53" s="26"/>
      <c r="AO53" s="156"/>
      <c r="AP53" s="157"/>
      <c r="AQ53" s="12"/>
      <c r="AR53" s="2"/>
      <c r="AS53" s="2"/>
      <c r="AT53" s="2"/>
      <c r="AU53" s="2"/>
      <c r="AV53" s="2"/>
      <c r="AW53" s="2"/>
      <c r="BL53" s="1"/>
    </row>
    <row r="54" spans="2:64" ht="16.5" customHeight="1">
      <c r="B54" s="6"/>
      <c r="C54" s="210" t="str">
        <f>'R戦入力用'!C56</f>
        <v>玉諸</v>
      </c>
      <c r="D54" s="210"/>
      <c r="E54" s="210"/>
      <c r="F54" s="210"/>
      <c r="G54" s="210"/>
      <c r="H54" s="210"/>
      <c r="I54" s="7"/>
      <c r="J54" s="158">
        <f>O52</f>
        <v>0</v>
      </c>
      <c r="K54" s="174" t="str">
        <f>IF(J54="","",IF(J54-L54&gt;0,"○",IF(J54-L54=0,"△","●")))</f>
        <v>△</v>
      </c>
      <c r="L54" s="202">
        <f>M52</f>
        <v>0</v>
      </c>
      <c r="M54" s="176"/>
      <c r="N54" s="166"/>
      <c r="O54" s="172"/>
      <c r="P54" s="176">
        <f>'R戦入力用'!P56</f>
        <v>0</v>
      </c>
      <c r="Q54" s="166" t="str">
        <f>IF(P54="","",IF(P54-R54&gt;0,"○",IF(P54-R54=0,"△","●")))</f>
        <v>△</v>
      </c>
      <c r="R54" s="172">
        <f>'R戦入力用'!R56</f>
        <v>0</v>
      </c>
      <c r="S54" s="176">
        <f>'R戦入力用'!S56</f>
        <v>0</v>
      </c>
      <c r="T54" s="166" t="str">
        <f>IF(S54="","",IF(S54-U54&gt;0,"○",IF(S54-U54=0,"△","●")))</f>
        <v>△</v>
      </c>
      <c r="U54" s="172">
        <f>'R戦入力用'!U56</f>
        <v>0</v>
      </c>
      <c r="V54" s="176">
        <f>'R戦入力用'!V56</f>
        <v>0</v>
      </c>
      <c r="W54" s="166" t="str">
        <f>IF(V54="","",IF(V54-X54&gt;0,"○",IF(V54-X54=0,"△","●")))</f>
        <v>△</v>
      </c>
      <c r="X54" s="172">
        <f>'R戦入力用'!X56</f>
        <v>0</v>
      </c>
      <c r="Y54" s="176">
        <f>'R戦入力用'!Y56</f>
        <v>0</v>
      </c>
      <c r="Z54" s="166" t="str">
        <f>IF(Y54="","",IF(Y54-AA54&gt;0,"○",IF(Y54-AA54=0,"△","●")))</f>
        <v>△</v>
      </c>
      <c r="AA54" s="172">
        <f>'R戦入力用'!AA56</f>
        <v>0</v>
      </c>
      <c r="AB54" s="10"/>
      <c r="AC54" s="164">
        <f>AS54*3+AU54</f>
        <v>5</v>
      </c>
      <c r="AD54" s="9"/>
      <c r="AE54" s="4"/>
      <c r="AF54" s="164">
        <f>SUM(J54+P54+S54+V54+Y54)</f>
        <v>0</v>
      </c>
      <c r="AG54" s="9"/>
      <c r="AH54" s="4"/>
      <c r="AI54" s="164">
        <f>SUM(L54+R54+U54+X54+AA54)</f>
        <v>0</v>
      </c>
      <c r="AJ54" s="9"/>
      <c r="AK54" s="158">
        <f>AF54-AI54</f>
        <v>0</v>
      </c>
      <c r="AL54" s="159"/>
      <c r="AM54" s="8"/>
      <c r="AN54" s="11"/>
      <c r="AO54" s="206">
        <f>RANK(BL54,$BL$52:$BL62)</f>
        <v>1</v>
      </c>
      <c r="AP54" s="207"/>
      <c r="AQ54" s="27"/>
      <c r="AR54" s="2"/>
      <c r="AS54" s="13">
        <f>COUNTIF(BB54:BJ54,"○")</f>
        <v>0</v>
      </c>
      <c r="AT54" s="14"/>
      <c r="AU54" s="15">
        <f>COUNTIF(BB54:BJ54,"△")</f>
        <v>5</v>
      </c>
      <c r="AV54" s="14"/>
      <c r="AW54" s="16">
        <f>COUNTIF(BB54:BJ54,"●")</f>
        <v>0</v>
      </c>
      <c r="AY54">
        <v>2</v>
      </c>
      <c r="BB54" s="18" t="str">
        <f>IF(J54="","",IF(J54-L54&gt;0,"○",IF(J54-L54=0,"△","●")))</f>
        <v>△</v>
      </c>
      <c r="BD54" s="18" t="str">
        <f>IF(P54="","",IF(P54-R54&gt;0,"○",IF(P54-R54=0,"△","●")))</f>
        <v>△</v>
      </c>
      <c r="BE54" s="18">
        <f>IF(O54="","",IF(O54-R54&gt;0,"○",IF(O54-R54=0,"△","●")))</f>
      </c>
      <c r="BF54" s="18" t="str">
        <f>IF(S54="","",IF(S54-U54&gt;0,"○",IF(S54-U54=0,"△","●")))</f>
        <v>△</v>
      </c>
      <c r="BH54" s="18" t="str">
        <f>IF(V54="","",IF(V54-X54&gt;0,"○",IF(V54-X54=0,"△","●")))</f>
        <v>△</v>
      </c>
      <c r="BJ54" s="18" t="str">
        <f>IF(Y54="","",IF(Y54-AA54&gt;0,"○",IF(Y54-AA54=0,"△","●")))</f>
        <v>△</v>
      </c>
      <c r="BL54" s="1">
        <f>AC54*100+AK54</f>
        <v>500</v>
      </c>
    </row>
    <row r="55" spans="2:64" ht="16.5" customHeight="1">
      <c r="B55" s="20"/>
      <c r="C55" s="211"/>
      <c r="D55" s="211"/>
      <c r="E55" s="211"/>
      <c r="F55" s="211"/>
      <c r="G55" s="211"/>
      <c r="H55" s="211"/>
      <c r="I55" s="21"/>
      <c r="J55" s="201"/>
      <c r="K55" s="175"/>
      <c r="L55" s="203"/>
      <c r="M55" s="177"/>
      <c r="N55" s="167"/>
      <c r="O55" s="173"/>
      <c r="P55" s="177"/>
      <c r="Q55" s="167"/>
      <c r="R55" s="173"/>
      <c r="S55" s="177"/>
      <c r="T55" s="167"/>
      <c r="U55" s="173"/>
      <c r="V55" s="177"/>
      <c r="W55" s="167"/>
      <c r="X55" s="173"/>
      <c r="Y55" s="177"/>
      <c r="Z55" s="167"/>
      <c r="AA55" s="173"/>
      <c r="AB55" s="25"/>
      <c r="AC55" s="165"/>
      <c r="AD55" s="24"/>
      <c r="AE55" s="22"/>
      <c r="AF55" s="165"/>
      <c r="AG55" s="24"/>
      <c r="AH55" s="22"/>
      <c r="AI55" s="165"/>
      <c r="AJ55" s="24"/>
      <c r="AK55" s="160"/>
      <c r="AL55" s="161"/>
      <c r="AM55" s="23"/>
      <c r="AN55" s="26"/>
      <c r="AO55" s="208"/>
      <c r="AP55" s="209"/>
      <c r="AQ55" s="12"/>
      <c r="AR55" s="2"/>
      <c r="AS55" s="2"/>
      <c r="AT55" s="2"/>
      <c r="AU55" s="15"/>
      <c r="AV55" s="2"/>
      <c r="AW55" s="2"/>
      <c r="BL55" s="1"/>
    </row>
    <row r="56" spans="2:64" ht="16.5" customHeight="1">
      <c r="B56" s="6"/>
      <c r="C56" s="204" t="str">
        <f>'R戦入力用'!C58</f>
        <v>石田</v>
      </c>
      <c r="D56" s="204"/>
      <c r="E56" s="204"/>
      <c r="F56" s="204"/>
      <c r="G56" s="204"/>
      <c r="H56" s="204"/>
      <c r="I56" s="7"/>
      <c r="J56" s="158">
        <f>R52</f>
        <v>0</v>
      </c>
      <c r="K56" s="174" t="str">
        <f>IF(J56="","",IF(J56-L56&gt;0,"○",IF(J56-L56=0,"△","●")))</f>
        <v>△</v>
      </c>
      <c r="L56" s="202">
        <f>P52</f>
        <v>0</v>
      </c>
      <c r="M56" s="176">
        <f>R54</f>
        <v>0</v>
      </c>
      <c r="N56" s="166" t="str">
        <f>IF(M56="","",IF(M56-O56&gt;0,"○",IF(M56-O56=0,"△","●")))</f>
        <v>△</v>
      </c>
      <c r="O56" s="172">
        <f>P54</f>
        <v>0</v>
      </c>
      <c r="P56" s="176"/>
      <c r="Q56" s="166"/>
      <c r="R56" s="172"/>
      <c r="S56" s="176">
        <f>'R戦入力用'!S58</f>
        <v>0</v>
      </c>
      <c r="T56" s="166" t="str">
        <f>IF(S56="","",IF(S56-U56&gt;0,"○",IF(S56-U56=0,"△","●")))</f>
        <v>△</v>
      </c>
      <c r="U56" s="172">
        <f>'R戦入力用'!U58</f>
        <v>0</v>
      </c>
      <c r="V56" s="176">
        <f>'R戦入力用'!V58</f>
        <v>0</v>
      </c>
      <c r="W56" s="166" t="str">
        <f>IF(V56="","",IF(V56-X56&gt;0,"○",IF(V56-X56=0,"△","●")))</f>
        <v>△</v>
      </c>
      <c r="X56" s="172">
        <f>'R戦入力用'!X58</f>
        <v>0</v>
      </c>
      <c r="Y56" s="176">
        <f>'R戦入力用'!Y58</f>
        <v>0</v>
      </c>
      <c r="Z56" s="166" t="str">
        <f>IF(Y56="","",IF(Y56-AA56&gt;0,"○",IF(Y56-AA56=0,"△","●")))</f>
        <v>△</v>
      </c>
      <c r="AA56" s="172">
        <f>'R戦入力用'!AA58</f>
        <v>0</v>
      </c>
      <c r="AB56" s="10"/>
      <c r="AC56" s="164">
        <f>AS56*3+AU56</f>
        <v>5</v>
      </c>
      <c r="AD56" s="9"/>
      <c r="AE56" s="4"/>
      <c r="AF56" s="164">
        <f>SUM(J56+M56+S56+V56+Y56)</f>
        <v>0</v>
      </c>
      <c r="AG56" s="9"/>
      <c r="AH56" s="4"/>
      <c r="AI56" s="164">
        <f>L56+O56+U56+X56+AA56</f>
        <v>0</v>
      </c>
      <c r="AJ56" s="9"/>
      <c r="AK56" s="158">
        <f>AF56-AI56</f>
        <v>0</v>
      </c>
      <c r="AL56" s="159"/>
      <c r="AM56" s="8"/>
      <c r="AN56" s="162"/>
      <c r="AO56" s="206">
        <f>RANK(BL56,$BL$52:$BL62)</f>
        <v>1</v>
      </c>
      <c r="AP56" s="207"/>
      <c r="AQ56" s="12"/>
      <c r="AR56" s="2"/>
      <c r="AS56" s="13">
        <f>COUNTIF(BB56:BJ56,"○")</f>
        <v>0</v>
      </c>
      <c r="AT56" s="14"/>
      <c r="AU56" s="15">
        <f>COUNTIF(BB56:BJ56,"△")</f>
        <v>5</v>
      </c>
      <c r="AV56" s="14"/>
      <c r="AW56" s="16">
        <f>COUNTIF(BB56:BJ56,"●")</f>
        <v>0</v>
      </c>
      <c r="AY56">
        <v>3</v>
      </c>
      <c r="BB56" s="18" t="str">
        <f>IF(J56="","",IF(J56-L56&gt;0,"○",IF(J56-L56=0,"△","●")))</f>
        <v>△</v>
      </c>
      <c r="BD56" s="18" t="str">
        <f>IF(M56="","",IF(M56-O56&gt;0,"○",IF(M56-O56=0,"△","●")))</f>
        <v>△</v>
      </c>
      <c r="BF56" s="18" t="str">
        <f>IF(S56="","",IF(S56-U56&gt;0,"○",IF(S56-U56=0,"△","●")))</f>
        <v>△</v>
      </c>
      <c r="BH56" s="18" t="str">
        <f>IF(V56="","",IF(V56-X56&gt;0,"○",IF(V56-X56=0,"△","●")))</f>
        <v>△</v>
      </c>
      <c r="BJ56" s="18" t="str">
        <f>IF(Y56="","",IF(Y56-AA56&gt;0,"○",IF(Y56-AA56=0,"△","●")))</f>
        <v>△</v>
      </c>
      <c r="BL56" s="1">
        <f>AC56*100+AK56</f>
        <v>500</v>
      </c>
    </row>
    <row r="57" spans="2:64" ht="16.5" customHeight="1">
      <c r="B57" s="20"/>
      <c r="C57" s="205"/>
      <c r="D57" s="205"/>
      <c r="E57" s="205"/>
      <c r="F57" s="205"/>
      <c r="G57" s="205"/>
      <c r="H57" s="205"/>
      <c r="I57" s="21"/>
      <c r="J57" s="201"/>
      <c r="K57" s="175"/>
      <c r="L57" s="203"/>
      <c r="M57" s="177"/>
      <c r="N57" s="167"/>
      <c r="O57" s="173"/>
      <c r="P57" s="177"/>
      <c r="Q57" s="167"/>
      <c r="R57" s="173"/>
      <c r="S57" s="177"/>
      <c r="T57" s="167"/>
      <c r="U57" s="173"/>
      <c r="V57" s="177"/>
      <c r="W57" s="167"/>
      <c r="X57" s="173"/>
      <c r="Y57" s="177"/>
      <c r="Z57" s="167"/>
      <c r="AA57" s="173"/>
      <c r="AB57" s="25"/>
      <c r="AC57" s="165"/>
      <c r="AD57" s="24"/>
      <c r="AE57" s="22"/>
      <c r="AF57" s="165"/>
      <c r="AG57" s="24"/>
      <c r="AH57" s="22"/>
      <c r="AI57" s="165"/>
      <c r="AJ57" s="24"/>
      <c r="AK57" s="160"/>
      <c r="AL57" s="161"/>
      <c r="AM57" s="23"/>
      <c r="AN57" s="163"/>
      <c r="AO57" s="208"/>
      <c r="AP57" s="209"/>
      <c r="AQ57" s="12"/>
      <c r="AR57" s="2"/>
      <c r="AS57" s="2"/>
      <c r="AT57" s="2"/>
      <c r="AU57" s="15"/>
      <c r="AV57" s="2"/>
      <c r="AW57" s="2"/>
      <c r="BL57" s="19"/>
    </row>
    <row r="58" spans="2:64" ht="16.5" customHeight="1">
      <c r="B58" s="6"/>
      <c r="C58" s="204" t="str">
        <f>'R戦入力用'!C60</f>
        <v>舞鶴JFC</v>
      </c>
      <c r="D58" s="204"/>
      <c r="E58" s="204"/>
      <c r="F58" s="204"/>
      <c r="G58" s="204"/>
      <c r="H58" s="204"/>
      <c r="I58" s="7"/>
      <c r="J58" s="158">
        <f>U52</f>
        <v>0</v>
      </c>
      <c r="K58" s="174" t="str">
        <f>IF(J58="","",IF(J58-L58&gt;0,"○",IF(J58-L58=0,"△","●")))</f>
        <v>△</v>
      </c>
      <c r="L58" s="202">
        <f>S52</f>
        <v>0</v>
      </c>
      <c r="M58" s="176">
        <f>U54</f>
        <v>0</v>
      </c>
      <c r="N58" s="166" t="str">
        <f>IF(M58="","",IF(M58-O58&gt;0,"○",IF(M58-O58=0,"△","●")))</f>
        <v>△</v>
      </c>
      <c r="O58" s="172">
        <f>S54</f>
        <v>0</v>
      </c>
      <c r="P58" s="176">
        <f>U56</f>
        <v>0</v>
      </c>
      <c r="Q58" s="166" t="str">
        <f>IF(P58="","",IF(P58-R58&gt;0,"○",IF(P58-R58=0,"△","●")))</f>
        <v>△</v>
      </c>
      <c r="R58" s="172">
        <f>S56</f>
        <v>0</v>
      </c>
      <c r="S58" s="176"/>
      <c r="T58" s="166"/>
      <c r="U58" s="172"/>
      <c r="V58" s="176">
        <f>'R戦入力用'!V60</f>
        <v>0</v>
      </c>
      <c r="W58" s="166" t="str">
        <f>IF(V58="","",IF(V58-X58&gt;0,"○",IF(V58-X58=0,"△","●")))</f>
        <v>△</v>
      </c>
      <c r="X58" s="172">
        <f>'R戦入力用'!X60</f>
        <v>0</v>
      </c>
      <c r="Y58" s="176">
        <f>'R戦入力用'!Y60</f>
        <v>0</v>
      </c>
      <c r="Z58" s="166" t="str">
        <f>IF(Y58="","",IF(Y58-AA58&gt;0,"○",IF(Y58-AA58=0,"△","●")))</f>
        <v>△</v>
      </c>
      <c r="AA58" s="172">
        <f>'R戦入力用'!AA60</f>
        <v>0</v>
      </c>
      <c r="AB58" s="10"/>
      <c r="AC58" s="174">
        <f>AS58*3+AU58</f>
        <v>5</v>
      </c>
      <c r="AD58" s="9"/>
      <c r="AE58" s="4"/>
      <c r="AF58" s="164">
        <f>SUM(J58+M58+P58+V58+Y58)</f>
        <v>0</v>
      </c>
      <c r="AG58" s="9"/>
      <c r="AH58" s="4"/>
      <c r="AI58" s="164">
        <f>L58+O58+R58+X58+AA58</f>
        <v>0</v>
      </c>
      <c r="AJ58" s="9"/>
      <c r="AK58" s="158">
        <f>AF58-AI58</f>
        <v>0</v>
      </c>
      <c r="AL58" s="159"/>
      <c r="AM58" s="8"/>
      <c r="AN58" s="162"/>
      <c r="AO58" s="154">
        <f>RANK(BL58,$BL$52:$BL62)</f>
        <v>1</v>
      </c>
      <c r="AP58" s="155"/>
      <c r="AQ58" s="12"/>
      <c r="AR58" s="2"/>
      <c r="AS58" s="13">
        <f>COUNTIF(BB58:BJ58,"○")</f>
        <v>0</v>
      </c>
      <c r="AT58" s="14"/>
      <c r="AU58" s="15">
        <f>COUNTIF(BB58:BJ58,"△")</f>
        <v>5</v>
      </c>
      <c r="AV58" s="14"/>
      <c r="AW58" s="16">
        <f>COUNTIF(BB58:BJ58,"●")</f>
        <v>0</v>
      </c>
      <c r="AY58">
        <v>3</v>
      </c>
      <c r="BB58" s="18" t="str">
        <f>IF(J58="","",IF(J58-L58&gt;0,"○",IF(J58-L58=0,"△","●")))</f>
        <v>△</v>
      </c>
      <c r="BD58" s="18" t="str">
        <f>IF(M58="","",IF(M58-O58&gt;0,"○",IF(M58-O58=0,"△","●")))</f>
        <v>△</v>
      </c>
      <c r="BF58" s="18" t="str">
        <f>IF(P58="","",IF(P58-R58&gt;0,"○",IF(P58-R58=0,"△","●")))</f>
        <v>△</v>
      </c>
      <c r="BH58" s="18" t="str">
        <f>IF(V58="","",IF(V58-X58&gt;0,"○",IF(V58-X58=0,"△","●")))</f>
        <v>△</v>
      </c>
      <c r="BJ58" s="18" t="str">
        <f>IF(Y58="","",IF(Y58-AA58&gt;0,"○",IF(Y58-AA58=0,"△","●")))</f>
        <v>△</v>
      </c>
      <c r="BL58" s="1">
        <f>AC58*100+AK58</f>
        <v>500</v>
      </c>
    </row>
    <row r="59" spans="2:64" ht="16.5" customHeight="1">
      <c r="B59" s="20"/>
      <c r="C59" s="205"/>
      <c r="D59" s="205"/>
      <c r="E59" s="205"/>
      <c r="F59" s="205"/>
      <c r="G59" s="205"/>
      <c r="H59" s="205"/>
      <c r="I59" s="21"/>
      <c r="J59" s="201"/>
      <c r="K59" s="175"/>
      <c r="L59" s="203"/>
      <c r="M59" s="177"/>
      <c r="N59" s="167"/>
      <c r="O59" s="173"/>
      <c r="P59" s="177"/>
      <c r="Q59" s="167"/>
      <c r="R59" s="173"/>
      <c r="S59" s="177"/>
      <c r="T59" s="167"/>
      <c r="U59" s="173"/>
      <c r="V59" s="177"/>
      <c r="W59" s="167"/>
      <c r="X59" s="173"/>
      <c r="Y59" s="177"/>
      <c r="Z59" s="167"/>
      <c r="AA59" s="173"/>
      <c r="AB59" s="25"/>
      <c r="AC59" s="175"/>
      <c r="AD59" s="24"/>
      <c r="AE59" s="22"/>
      <c r="AF59" s="165"/>
      <c r="AG59" s="24"/>
      <c r="AH59" s="22"/>
      <c r="AI59" s="165"/>
      <c r="AJ59" s="24"/>
      <c r="AK59" s="160"/>
      <c r="AL59" s="161"/>
      <c r="AM59" s="23"/>
      <c r="AN59" s="163"/>
      <c r="AO59" s="156"/>
      <c r="AP59" s="157"/>
      <c r="AQ59" s="12"/>
      <c r="AR59" s="2"/>
      <c r="AS59" s="2"/>
      <c r="AT59" s="2"/>
      <c r="AU59" s="2"/>
      <c r="AV59" s="2"/>
      <c r="AW59" s="2"/>
      <c r="BL59" s="19"/>
    </row>
    <row r="60" spans="2:64" ht="16.5" customHeight="1">
      <c r="B60" s="30"/>
      <c r="C60" s="204" t="str">
        <f>'R戦入力用'!C62</f>
        <v>JFC青桐</v>
      </c>
      <c r="D60" s="204"/>
      <c r="E60" s="204"/>
      <c r="F60" s="204"/>
      <c r="G60" s="204"/>
      <c r="H60" s="204"/>
      <c r="I60" s="31"/>
      <c r="J60" s="158">
        <f>X52</f>
        <v>0</v>
      </c>
      <c r="K60" s="174" t="str">
        <f>IF(J60="","",IF(J60-L60&gt;0,"○",IF(J60-L60=0,"△","●")))</f>
        <v>△</v>
      </c>
      <c r="L60" s="202">
        <f>V52</f>
        <v>0</v>
      </c>
      <c r="M60" s="176">
        <f>X54</f>
        <v>0</v>
      </c>
      <c r="N60" s="166" t="str">
        <f>IF(M60="","",IF(M60-O60&gt;0,"○",IF(M60-O60=0,"△","●")))</f>
        <v>△</v>
      </c>
      <c r="O60" s="172">
        <f>V54</f>
        <v>0</v>
      </c>
      <c r="P60" s="176">
        <f>X56</f>
        <v>0</v>
      </c>
      <c r="Q60" s="166" t="str">
        <f>IF(P60="","",IF(P60-R60&gt;0,"○",IF(P60-R60=0,"△","●")))</f>
        <v>△</v>
      </c>
      <c r="R60" s="172">
        <f>V56</f>
        <v>0</v>
      </c>
      <c r="S60" s="176">
        <f>X58</f>
        <v>0</v>
      </c>
      <c r="T60" s="166" t="str">
        <f>IF(S60="","",IF(S60-U60&gt;0,"○",IF(S60-U60=0,"△","●")))</f>
        <v>△</v>
      </c>
      <c r="U60" s="172">
        <f>V58</f>
        <v>0</v>
      </c>
      <c r="V60" s="34"/>
      <c r="W60" s="35"/>
      <c r="X60" s="36"/>
      <c r="Y60" s="176">
        <f>'R戦入力用'!Y62</f>
        <v>0</v>
      </c>
      <c r="Z60" s="166" t="str">
        <f>IF(Y60="","",IF(Y60-AA60&gt;0,"○",IF(Y60-AA60=0,"△","●")))</f>
        <v>△</v>
      </c>
      <c r="AA60" s="172">
        <f>'R戦入力用'!AA62</f>
        <v>0</v>
      </c>
      <c r="AB60" s="32"/>
      <c r="AC60" s="174">
        <f>AS60*3+AU60</f>
        <v>5</v>
      </c>
      <c r="AD60" s="33"/>
      <c r="AE60" s="4"/>
      <c r="AF60" s="164">
        <f>SUM(J60+M60+P60+S60+Y60)</f>
        <v>0</v>
      </c>
      <c r="AG60" s="9"/>
      <c r="AH60" s="4"/>
      <c r="AI60" s="164">
        <f>L60+O60+U60+R60+AA60</f>
        <v>0</v>
      </c>
      <c r="AJ60" s="9"/>
      <c r="AK60" s="158">
        <f>AF60-AI60</f>
        <v>0</v>
      </c>
      <c r="AL60" s="159"/>
      <c r="AM60" s="8"/>
      <c r="AN60" s="162"/>
      <c r="AO60" s="154">
        <f>RANK(BL60,$BL$52:$BL62)</f>
        <v>1</v>
      </c>
      <c r="AP60" s="155"/>
      <c r="AQ60" s="12"/>
      <c r="AR60" s="2"/>
      <c r="AS60" s="13">
        <f>COUNTIF(BB60:BJ60,"○")</f>
        <v>0</v>
      </c>
      <c r="AT60" s="14"/>
      <c r="AU60" s="15">
        <f>COUNTIF(BB60:BJ60,"△")</f>
        <v>5</v>
      </c>
      <c r="AV60" s="14"/>
      <c r="AW60" s="16">
        <f>COUNTIF(BB60:BJ60,"●")</f>
        <v>0</v>
      </c>
      <c r="AY60">
        <v>3</v>
      </c>
      <c r="BB60" s="18" t="str">
        <f>IF(J60="","",IF(J60-L60&gt;0,"○",IF(J60-L60=0,"△","●")))</f>
        <v>△</v>
      </c>
      <c r="BD60" s="18" t="str">
        <f>IF(M60="","",IF(M60-O60&gt;0,"○",IF(M60-O60=0,"△","●")))</f>
        <v>△</v>
      </c>
      <c r="BF60" s="18" t="str">
        <f>IF(P60="","",IF(P60-R60&gt;0,"○",IF(P60-R60=0,"△","●")))</f>
        <v>△</v>
      </c>
      <c r="BH60" s="18" t="str">
        <f>IF(S60="","",IF(S60-U60&gt;0,"○",IF(S60-U60=0,"△","●")))</f>
        <v>△</v>
      </c>
      <c r="BJ60" s="18" t="str">
        <f>IF(Y60="","",IF(Y60-AA60&gt;0,"○",IF(Y60-AA60=0,"△","●")))</f>
        <v>△</v>
      </c>
      <c r="BL60" s="1">
        <f>AC60*100+AK60</f>
        <v>500</v>
      </c>
    </row>
    <row r="61" spans="2:64" ht="16.5" customHeight="1">
      <c r="B61" s="30"/>
      <c r="C61" s="205"/>
      <c r="D61" s="205"/>
      <c r="E61" s="205"/>
      <c r="F61" s="205"/>
      <c r="G61" s="205"/>
      <c r="H61" s="205"/>
      <c r="I61" s="31"/>
      <c r="J61" s="201"/>
      <c r="K61" s="175"/>
      <c r="L61" s="203"/>
      <c r="M61" s="177"/>
      <c r="N61" s="167"/>
      <c r="O61" s="173"/>
      <c r="P61" s="177"/>
      <c r="Q61" s="167"/>
      <c r="R61" s="173"/>
      <c r="S61" s="177"/>
      <c r="T61" s="167"/>
      <c r="U61" s="173"/>
      <c r="V61" s="34"/>
      <c r="W61" s="35"/>
      <c r="X61" s="36"/>
      <c r="Y61" s="177"/>
      <c r="Z61" s="167"/>
      <c r="AA61" s="173"/>
      <c r="AB61" s="32"/>
      <c r="AC61" s="175"/>
      <c r="AD61" s="33"/>
      <c r="AE61" s="22"/>
      <c r="AF61" s="165"/>
      <c r="AG61" s="24"/>
      <c r="AH61" s="22"/>
      <c r="AI61" s="165"/>
      <c r="AJ61" s="24"/>
      <c r="AK61" s="160"/>
      <c r="AL61" s="161"/>
      <c r="AM61" s="23"/>
      <c r="AN61" s="163"/>
      <c r="AO61" s="156"/>
      <c r="AP61" s="157"/>
      <c r="AQ61" s="12"/>
      <c r="AR61" s="2"/>
      <c r="AS61" s="2"/>
      <c r="AT61" s="2"/>
      <c r="AU61" s="2"/>
      <c r="AV61" s="2"/>
      <c r="AW61" s="2"/>
      <c r="BL61" s="19"/>
    </row>
    <row r="62" spans="2:64" ht="16.5" customHeight="1">
      <c r="B62" s="6"/>
      <c r="C62" s="204" t="str">
        <f>'R戦入力用'!C64</f>
        <v>千塚</v>
      </c>
      <c r="D62" s="204"/>
      <c r="E62" s="204"/>
      <c r="F62" s="204"/>
      <c r="G62" s="204"/>
      <c r="H62" s="204"/>
      <c r="I62" s="7"/>
      <c r="J62" s="158">
        <f>AA52</f>
        <v>0</v>
      </c>
      <c r="K62" s="174" t="str">
        <f>IF(J62="","",IF(J62-L62&gt;0,"○",IF(J62-L62=0,"△","●")))</f>
        <v>△</v>
      </c>
      <c r="L62" s="202">
        <f>Y52</f>
        <v>0</v>
      </c>
      <c r="M62" s="158">
        <f>AA54</f>
        <v>0</v>
      </c>
      <c r="N62" s="174" t="str">
        <f>IF(M62="","",IF(M62-O62&gt;0,"○",IF(M62-O62=0,"△","●")))</f>
        <v>△</v>
      </c>
      <c r="O62" s="202">
        <f>Y54</f>
        <v>0</v>
      </c>
      <c r="P62" s="158">
        <f>AA56</f>
        <v>0</v>
      </c>
      <c r="Q62" s="174" t="str">
        <f>IF(P62="","",IF(P62-R62&gt;0,"○",IF(P62-R62=0,"△","●")))</f>
        <v>△</v>
      </c>
      <c r="R62" s="202">
        <f>Y56</f>
        <v>0</v>
      </c>
      <c r="S62" s="158">
        <f>AA58</f>
        <v>0</v>
      </c>
      <c r="T62" s="174" t="str">
        <f>IF(S62="","",IF(S62-U62&gt;0,"○",IF(S62-U62=0,"△","●")))</f>
        <v>△</v>
      </c>
      <c r="U62" s="202">
        <f>Y58</f>
        <v>0</v>
      </c>
      <c r="V62" s="158">
        <f>AA60</f>
        <v>0</v>
      </c>
      <c r="W62" s="174" t="str">
        <f>IF(V62="","",IF(V62-X62&gt;0,"○",IF(V62-X62=0,"△","●")))</f>
        <v>△</v>
      </c>
      <c r="X62" s="202">
        <f>Y60</f>
        <v>0</v>
      </c>
      <c r="Y62" s="28"/>
      <c r="Z62" s="28"/>
      <c r="AA62" s="28"/>
      <c r="AB62" s="10"/>
      <c r="AC62" s="174">
        <f>AS62*3+AU62</f>
        <v>5</v>
      </c>
      <c r="AD62" s="9"/>
      <c r="AE62" s="4"/>
      <c r="AF62" s="164">
        <f>SUM(J62+M62+P62+S62+V62)</f>
        <v>0</v>
      </c>
      <c r="AG62" s="9"/>
      <c r="AH62" s="4"/>
      <c r="AI62" s="164">
        <f>L62+O62+R62+U62+X62</f>
        <v>0</v>
      </c>
      <c r="AJ62" s="9"/>
      <c r="AK62" s="158">
        <f>AF62-AI62</f>
        <v>0</v>
      </c>
      <c r="AL62" s="159"/>
      <c r="AM62" s="8"/>
      <c r="AN62" s="162"/>
      <c r="AO62" s="154">
        <f>RANK(BL62,$BL$52:$BL62)</f>
        <v>1</v>
      </c>
      <c r="AP62" s="155"/>
      <c r="AS62" s="13">
        <f>COUNTIF(BB62:BJ62,"○")</f>
        <v>0</v>
      </c>
      <c r="AT62" s="14"/>
      <c r="AU62" s="15">
        <f>COUNTIF(BB62:BJ62,"△")</f>
        <v>5</v>
      </c>
      <c r="AV62" s="14"/>
      <c r="AW62" s="16">
        <f>COUNTIF(BB62:BJ62,"●")</f>
        <v>0</v>
      </c>
      <c r="AY62">
        <v>3</v>
      </c>
      <c r="BB62" s="18" t="str">
        <f>IF(J62="","",IF(J62-L62&gt;0,"○",IF(J62-L62=0,"△","●")))</f>
        <v>△</v>
      </c>
      <c r="BD62" s="18" t="str">
        <f>IF(M62="","",IF(M62-O62&gt;0,"○",IF(M62-O62=0,"△","●")))</f>
        <v>△</v>
      </c>
      <c r="BF62" s="18" t="str">
        <f>IF(P62="","",IF(P62-R62&gt;0,"○",IF(P62-R62=0,"△","●")))</f>
        <v>△</v>
      </c>
      <c r="BH62" s="18" t="str">
        <f>IF(S62="","",IF(S62-U62&gt;0,"○",IF(S62-U62=0,"△","●")))</f>
        <v>△</v>
      </c>
      <c r="BJ62" s="18" t="str">
        <f>IF(V62="","",IF(V62-X62&gt;0,"○",IF(V62-X62=0,"△","●")))</f>
        <v>△</v>
      </c>
      <c r="BL62" s="1">
        <f>AC62*100+AK62</f>
        <v>500</v>
      </c>
    </row>
    <row r="63" spans="2:42" ht="16.5" customHeight="1">
      <c r="B63" s="20"/>
      <c r="C63" s="205"/>
      <c r="D63" s="205"/>
      <c r="E63" s="205"/>
      <c r="F63" s="205"/>
      <c r="G63" s="205"/>
      <c r="H63" s="205"/>
      <c r="I63" s="21"/>
      <c r="J63" s="201"/>
      <c r="K63" s="175"/>
      <c r="L63" s="203"/>
      <c r="M63" s="201"/>
      <c r="N63" s="175"/>
      <c r="O63" s="203"/>
      <c r="P63" s="201"/>
      <c r="Q63" s="175"/>
      <c r="R63" s="203"/>
      <c r="S63" s="201"/>
      <c r="T63" s="175"/>
      <c r="U63" s="203"/>
      <c r="V63" s="201"/>
      <c r="W63" s="175"/>
      <c r="X63" s="203"/>
      <c r="Y63" s="29"/>
      <c r="Z63" s="29"/>
      <c r="AA63" s="29"/>
      <c r="AB63" s="25"/>
      <c r="AC63" s="175"/>
      <c r="AD63" s="24"/>
      <c r="AE63" s="22"/>
      <c r="AF63" s="165"/>
      <c r="AG63" s="24"/>
      <c r="AH63" s="22"/>
      <c r="AI63" s="165"/>
      <c r="AJ63" s="24"/>
      <c r="AK63" s="160"/>
      <c r="AL63" s="161"/>
      <c r="AM63" s="23"/>
      <c r="AN63" s="163"/>
      <c r="AO63" s="156"/>
      <c r="AP63" s="157"/>
    </row>
    <row r="70" spans="3:52" ht="24">
      <c r="C70" s="199" t="s">
        <v>9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"/>
      <c r="AY70" s="19"/>
      <c r="AZ70" s="19"/>
    </row>
    <row r="71" spans="2:49" ht="17.25">
      <c r="B71" s="2" t="s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2"/>
      <c r="AR71" s="2"/>
      <c r="AS71" s="2"/>
      <c r="AT71" s="2"/>
      <c r="AU71" s="2"/>
      <c r="AV71" s="2"/>
      <c r="AW71" s="2"/>
    </row>
    <row r="72" spans="2:51" ht="17.25">
      <c r="B72" s="192" t="e">
        <f>R戦入力用!#REF!</f>
        <v>#REF!</v>
      </c>
      <c r="C72" s="193"/>
      <c r="D72" s="193"/>
      <c r="E72" s="193"/>
      <c r="F72" s="193"/>
      <c r="G72" s="193"/>
      <c r="H72" s="193"/>
      <c r="I72" s="193"/>
      <c r="J72" s="218" t="e">
        <f>C73</f>
        <v>#REF!</v>
      </c>
      <c r="K72" s="219"/>
      <c r="L72" s="224"/>
      <c r="M72" s="219" t="e">
        <f>C75</f>
        <v>#REF!</v>
      </c>
      <c r="N72" s="219"/>
      <c r="O72" s="219"/>
      <c r="P72" s="218" t="e">
        <f>C77</f>
        <v>#REF!</v>
      </c>
      <c r="Q72" s="219"/>
      <c r="R72" s="219"/>
      <c r="S72" s="218" t="e">
        <f>C79</f>
        <v>#REF!</v>
      </c>
      <c r="T72" s="219"/>
      <c r="U72" s="219"/>
      <c r="V72" s="218" t="e">
        <f>C81</f>
        <v>#REF!</v>
      </c>
      <c r="W72" s="219"/>
      <c r="X72" s="219"/>
      <c r="Y72" s="218" t="e">
        <f>C83</f>
        <v>#REF!</v>
      </c>
      <c r="Z72" s="219"/>
      <c r="AA72" s="219"/>
      <c r="AB72" s="188" t="s">
        <v>1</v>
      </c>
      <c r="AC72" s="189"/>
      <c r="AD72" s="189"/>
      <c r="AE72" s="188" t="s">
        <v>2</v>
      </c>
      <c r="AF72" s="189"/>
      <c r="AG72" s="189"/>
      <c r="AH72" s="188" t="s">
        <v>3</v>
      </c>
      <c r="AI72" s="189"/>
      <c r="AJ72" s="189"/>
      <c r="AK72" s="188" t="s">
        <v>4</v>
      </c>
      <c r="AL72" s="189"/>
      <c r="AM72" s="189"/>
      <c r="AN72" s="182" t="s">
        <v>5</v>
      </c>
      <c r="AO72" s="183"/>
      <c r="AP72" s="184"/>
      <c r="AQ72" s="5"/>
      <c r="AR72" s="2"/>
      <c r="AS72" s="2" t="s">
        <v>6</v>
      </c>
      <c r="AT72" s="2"/>
      <c r="AU72" s="2" t="s">
        <v>7</v>
      </c>
      <c r="AV72" s="2"/>
      <c r="AW72" s="2" t="s">
        <v>8</v>
      </c>
      <c r="AY72" t="s">
        <v>5</v>
      </c>
    </row>
    <row r="73" spans="2:64" ht="14.25">
      <c r="B73" s="6"/>
      <c r="C73" s="178" t="e">
        <f>R戦入力用!#REF!</f>
        <v>#REF!</v>
      </c>
      <c r="D73" s="178"/>
      <c r="E73" s="178"/>
      <c r="F73" s="178"/>
      <c r="G73" s="178"/>
      <c r="H73" s="178"/>
      <c r="I73" s="7"/>
      <c r="J73" s="182"/>
      <c r="K73" s="174"/>
      <c r="L73" s="186"/>
      <c r="M73" s="176" t="e">
        <f>R戦入力用!#REF!</f>
        <v>#REF!</v>
      </c>
      <c r="N73" s="166" t="e">
        <f>IF(M73="","",IF(M73-O73&gt;0,"○",IF(M73-O73=0,"△","●")))</f>
        <v>#REF!</v>
      </c>
      <c r="O73" s="172" t="e">
        <f>R戦入力用!#REF!</f>
        <v>#REF!</v>
      </c>
      <c r="P73" s="176" t="e">
        <f>R戦入力用!#REF!</f>
        <v>#REF!</v>
      </c>
      <c r="Q73" s="166" t="e">
        <f>IF(P73="","",IF(P73-R73&gt;0,"○",IF(P73-R73=0,"△","●")))</f>
        <v>#REF!</v>
      </c>
      <c r="R73" s="172" t="e">
        <f>R戦入力用!#REF!</f>
        <v>#REF!</v>
      </c>
      <c r="S73" s="176" t="e">
        <f>R戦入力用!#REF!</f>
        <v>#REF!</v>
      </c>
      <c r="T73" s="166" t="e">
        <f>IF(S73="","",IF(S73-U73&gt;0,"○",IF(S73-U73=0,"△","●")))</f>
        <v>#REF!</v>
      </c>
      <c r="U73" s="172" t="e">
        <f>R戦入力用!#REF!</f>
        <v>#REF!</v>
      </c>
      <c r="V73" s="176" t="e">
        <f>R戦入力用!#REF!</f>
        <v>#REF!</v>
      </c>
      <c r="W73" s="166" t="e">
        <f>IF(V73="","",IF(V73-X73&gt;0,"○",IF(V73-X73=0,"△","●")))</f>
        <v>#REF!</v>
      </c>
      <c r="X73" s="172" t="e">
        <f>R戦入力用!#REF!</f>
        <v>#REF!</v>
      </c>
      <c r="Y73" s="176" t="e">
        <f>R戦入力用!#REF!</f>
        <v>#REF!</v>
      </c>
      <c r="Z73" s="166" t="e">
        <f>IF(Y73="","",IF(Y73-AA73&gt;0,"○",IF(Y73-AA73=0,"△","●")))</f>
        <v>#REF!</v>
      </c>
      <c r="AA73" s="172" t="e">
        <f>R戦入力用!#REF!</f>
        <v>#REF!</v>
      </c>
      <c r="AB73" s="10"/>
      <c r="AC73" s="164">
        <f>AS73*3+AU73</f>
        <v>0</v>
      </c>
      <c r="AD73" s="9"/>
      <c r="AE73" s="4"/>
      <c r="AF73" s="164" t="e">
        <f>SUM(M73+P73+S73+V73+Y73)</f>
        <v>#REF!</v>
      </c>
      <c r="AG73" s="9"/>
      <c r="AH73" s="4"/>
      <c r="AI73" s="164" t="e">
        <f>SUM(O73+R73+U73+X73+AA73)</f>
        <v>#REF!</v>
      </c>
      <c r="AJ73" s="9"/>
      <c r="AK73" s="158" t="e">
        <f>AF73-AI73</f>
        <v>#REF!</v>
      </c>
      <c r="AL73" s="159"/>
      <c r="AM73" s="8"/>
      <c r="AN73" s="11"/>
      <c r="AO73" s="154" t="e">
        <f>RANK(BL73,$BL$73:$BL83)</f>
        <v>#REF!</v>
      </c>
      <c r="AP73" s="155"/>
      <c r="AQ73" s="12"/>
      <c r="AR73" s="2"/>
      <c r="AS73" s="13">
        <f>COUNTIF(BB73:BJ73,"○")</f>
        <v>0</v>
      </c>
      <c r="AT73" s="14"/>
      <c r="AU73" s="15">
        <f>COUNTIF(BB73:BJ73,"△")</f>
        <v>0</v>
      </c>
      <c r="AV73" s="14"/>
      <c r="AW73" s="16">
        <f>COUNTIF(BB73:BJ73,"●")</f>
        <v>0</v>
      </c>
      <c r="AX73" s="17"/>
      <c r="AY73">
        <v>1</v>
      </c>
      <c r="BB73" s="18" t="e">
        <f>IF(M73="","",IF(M73-O73&gt;0,"○",IF(M73-O73=0,"△","●")))</f>
        <v>#REF!</v>
      </c>
      <c r="BD73" s="18" t="e">
        <f>IF(P73="","",IF(P73-R73&gt;0,"○",IF(P73-R73=0,"△","●")))</f>
        <v>#REF!</v>
      </c>
      <c r="BE73" s="18"/>
      <c r="BF73" s="18" t="e">
        <f>IF(S73="","",IF(S73-U73&gt;0,"○",IF(S73-U73=0,"△","●")))</f>
        <v>#REF!</v>
      </c>
      <c r="BH73" s="18" t="e">
        <f>IF(V73="","",IF(V73-X73&gt;0,"○",IF(V73-X73=0,"△","●")))</f>
        <v>#REF!</v>
      </c>
      <c r="BJ73" s="18" t="e">
        <f>IF(Y73="","",IF(Y73-AA73&gt;0,"○",IF(Y73-AA73=0,"△","●")))</f>
        <v>#REF!</v>
      </c>
      <c r="BL73" s="1" t="e">
        <f>AC73*100+AK73</f>
        <v>#REF!</v>
      </c>
    </row>
    <row r="74" spans="2:64" ht="14.25">
      <c r="B74" s="20"/>
      <c r="C74" s="179"/>
      <c r="D74" s="179"/>
      <c r="E74" s="179"/>
      <c r="F74" s="179"/>
      <c r="G74" s="179"/>
      <c r="H74" s="179"/>
      <c r="I74" s="21"/>
      <c r="J74" s="185"/>
      <c r="K74" s="175"/>
      <c r="L74" s="187"/>
      <c r="M74" s="177"/>
      <c r="N74" s="167"/>
      <c r="O74" s="173"/>
      <c r="P74" s="177"/>
      <c r="Q74" s="167"/>
      <c r="R74" s="173"/>
      <c r="S74" s="177"/>
      <c r="T74" s="167"/>
      <c r="U74" s="173"/>
      <c r="V74" s="177"/>
      <c r="W74" s="167"/>
      <c r="X74" s="173"/>
      <c r="Y74" s="177"/>
      <c r="Z74" s="167"/>
      <c r="AA74" s="173"/>
      <c r="AB74" s="25"/>
      <c r="AC74" s="165"/>
      <c r="AD74" s="24"/>
      <c r="AE74" s="22"/>
      <c r="AF74" s="165"/>
      <c r="AG74" s="24"/>
      <c r="AH74" s="22"/>
      <c r="AI74" s="165"/>
      <c r="AJ74" s="24"/>
      <c r="AK74" s="160"/>
      <c r="AL74" s="161"/>
      <c r="AM74" s="23"/>
      <c r="AN74" s="26"/>
      <c r="AO74" s="156"/>
      <c r="AP74" s="157"/>
      <c r="AQ74" s="12"/>
      <c r="AR74" s="2"/>
      <c r="AS74" s="2"/>
      <c r="AT74" s="2"/>
      <c r="AU74" s="2"/>
      <c r="AV74" s="2"/>
      <c r="AW74" s="2"/>
      <c r="BL74" s="1"/>
    </row>
    <row r="75" spans="2:64" ht="14.25">
      <c r="B75" s="6"/>
      <c r="C75" s="180" t="e">
        <f>R戦入力用!#REF!</f>
        <v>#REF!</v>
      </c>
      <c r="D75" s="180"/>
      <c r="E75" s="180"/>
      <c r="F75" s="180"/>
      <c r="G75" s="180"/>
      <c r="H75" s="180"/>
      <c r="I75" s="7"/>
      <c r="J75" s="158" t="e">
        <f>O73</f>
        <v>#REF!</v>
      </c>
      <c r="K75" s="174" t="e">
        <f>IF(J75="","",IF(J75-L75&gt;0,"○",IF(J75-L75=0,"△","●")))</f>
        <v>#REF!</v>
      </c>
      <c r="L75" s="202" t="e">
        <f>M73</f>
        <v>#REF!</v>
      </c>
      <c r="M75" s="176"/>
      <c r="N75" s="166"/>
      <c r="O75" s="172"/>
      <c r="P75" s="176" t="e">
        <f>R戦入力用!#REF!</f>
        <v>#REF!</v>
      </c>
      <c r="Q75" s="166" t="e">
        <f>IF(P75="","",IF(P75-R75&gt;0,"○",IF(P75-R75=0,"△","●")))</f>
        <v>#REF!</v>
      </c>
      <c r="R75" s="172" t="e">
        <f>R戦入力用!#REF!</f>
        <v>#REF!</v>
      </c>
      <c r="S75" s="176" t="e">
        <f>R戦入力用!#REF!</f>
        <v>#REF!</v>
      </c>
      <c r="T75" s="166" t="e">
        <f>IF(S75="","",IF(S75-U75&gt;0,"○",IF(S75-U75=0,"△","●")))</f>
        <v>#REF!</v>
      </c>
      <c r="U75" s="172" t="e">
        <f>R戦入力用!#REF!</f>
        <v>#REF!</v>
      </c>
      <c r="V75" s="176" t="e">
        <f>R戦入力用!#REF!</f>
        <v>#REF!</v>
      </c>
      <c r="W75" s="166" t="e">
        <f>IF(V75="","",IF(V75-X75&gt;0,"○",IF(V75-X75=0,"△","●")))</f>
        <v>#REF!</v>
      </c>
      <c r="X75" s="172" t="e">
        <f>R戦入力用!#REF!</f>
        <v>#REF!</v>
      </c>
      <c r="Y75" s="176" t="e">
        <f>R戦入力用!#REF!</f>
        <v>#REF!</v>
      </c>
      <c r="Z75" s="166" t="e">
        <f>IF(Y75="","",IF(Y75-AA75&gt;0,"○",IF(Y75-AA75=0,"△","●")))</f>
        <v>#REF!</v>
      </c>
      <c r="AA75" s="172" t="e">
        <f>R戦入力用!#REF!</f>
        <v>#REF!</v>
      </c>
      <c r="AB75" s="10"/>
      <c r="AC75" s="164">
        <f>AS75*3+AU75</f>
        <v>0</v>
      </c>
      <c r="AD75" s="9"/>
      <c r="AE75" s="4"/>
      <c r="AF75" s="164" t="e">
        <f>SUM(J75+P75+S75+V75+Y75)</f>
        <v>#REF!</v>
      </c>
      <c r="AG75" s="9"/>
      <c r="AH75" s="4"/>
      <c r="AI75" s="164" t="e">
        <f>SUM(L75+R75+U75+X75+AA75)</f>
        <v>#REF!</v>
      </c>
      <c r="AJ75" s="9"/>
      <c r="AK75" s="158" t="e">
        <f>AF75-AI75</f>
        <v>#REF!</v>
      </c>
      <c r="AL75" s="159"/>
      <c r="AM75" s="8"/>
      <c r="AN75" s="11"/>
      <c r="AO75" s="154" t="e">
        <f>RANK(BL75,$BL$73:$BL83)</f>
        <v>#REF!</v>
      </c>
      <c r="AP75" s="155"/>
      <c r="AQ75" s="27"/>
      <c r="AR75" s="2"/>
      <c r="AS75" s="13">
        <f>COUNTIF(BB75:BJ75,"○")</f>
        <v>0</v>
      </c>
      <c r="AT75" s="14"/>
      <c r="AU75" s="15">
        <f>COUNTIF(BB75:BJ75,"△")</f>
        <v>0</v>
      </c>
      <c r="AV75" s="14"/>
      <c r="AW75" s="16">
        <f>COUNTIF(BB75:BJ75,"●")</f>
        <v>0</v>
      </c>
      <c r="AY75">
        <v>2</v>
      </c>
      <c r="BB75" s="18" t="e">
        <f>IF(J75="","",IF(J75-L75&gt;0,"○",IF(J75-L75=0,"△","●")))</f>
        <v>#REF!</v>
      </c>
      <c r="BD75" s="18" t="e">
        <f>IF(P75="","",IF(P75-R75&gt;0,"○",IF(P75-R75=0,"△","●")))</f>
        <v>#REF!</v>
      </c>
      <c r="BE75" s="18">
        <f>IF(O75="","",IF(O75-R75&gt;0,"○",IF(O75-R75=0,"△","●")))</f>
      </c>
      <c r="BF75" s="18" t="e">
        <f>IF(S75="","",IF(S75-U75&gt;0,"○",IF(S75-U75=0,"△","●")))</f>
        <v>#REF!</v>
      </c>
      <c r="BH75" s="18" t="e">
        <f>IF(V75="","",IF(V75-X75&gt;0,"○",IF(V75-X75=0,"△","●")))</f>
        <v>#REF!</v>
      </c>
      <c r="BJ75" s="18" t="e">
        <f>IF(Y75="","",IF(Y75-AA75&gt;0,"○",IF(Y75-AA75=0,"△","●")))</f>
        <v>#REF!</v>
      </c>
      <c r="BL75" s="1" t="e">
        <f>AC75*100+AK75</f>
        <v>#REF!</v>
      </c>
    </row>
    <row r="76" spans="2:64" ht="14.25">
      <c r="B76" s="20"/>
      <c r="C76" s="181"/>
      <c r="D76" s="181"/>
      <c r="E76" s="181"/>
      <c r="F76" s="181"/>
      <c r="G76" s="181"/>
      <c r="H76" s="181"/>
      <c r="I76" s="21"/>
      <c r="J76" s="201"/>
      <c r="K76" s="175"/>
      <c r="L76" s="203"/>
      <c r="M76" s="177"/>
      <c r="N76" s="167"/>
      <c r="O76" s="173"/>
      <c r="P76" s="177"/>
      <c r="Q76" s="167"/>
      <c r="R76" s="173"/>
      <c r="S76" s="177"/>
      <c r="T76" s="167"/>
      <c r="U76" s="173"/>
      <c r="V76" s="177"/>
      <c r="W76" s="167"/>
      <c r="X76" s="173"/>
      <c r="Y76" s="177"/>
      <c r="Z76" s="167"/>
      <c r="AA76" s="173"/>
      <c r="AB76" s="25"/>
      <c r="AC76" s="165"/>
      <c r="AD76" s="24"/>
      <c r="AE76" s="22"/>
      <c r="AF76" s="165"/>
      <c r="AG76" s="24"/>
      <c r="AH76" s="22"/>
      <c r="AI76" s="165"/>
      <c r="AJ76" s="24"/>
      <c r="AK76" s="160"/>
      <c r="AL76" s="161"/>
      <c r="AM76" s="23"/>
      <c r="AN76" s="26"/>
      <c r="AO76" s="156"/>
      <c r="AP76" s="157"/>
      <c r="AQ76" s="12"/>
      <c r="AR76" s="2"/>
      <c r="AS76" s="2"/>
      <c r="AT76" s="2"/>
      <c r="AU76" s="15"/>
      <c r="AV76" s="2"/>
      <c r="AW76" s="2"/>
      <c r="BL76" s="1"/>
    </row>
    <row r="77" spans="2:64" ht="14.25">
      <c r="B77" s="6"/>
      <c r="C77" s="178" t="e">
        <f>R戦入力用!#REF!</f>
        <v>#REF!</v>
      </c>
      <c r="D77" s="178"/>
      <c r="E77" s="178"/>
      <c r="F77" s="178"/>
      <c r="G77" s="178"/>
      <c r="H77" s="178"/>
      <c r="I77" s="7"/>
      <c r="J77" s="158" t="e">
        <f>R73</f>
        <v>#REF!</v>
      </c>
      <c r="K77" s="174" t="e">
        <f>IF(J77="","",IF(J77-L77&gt;0,"○",IF(J77-L77=0,"△","●")))</f>
        <v>#REF!</v>
      </c>
      <c r="L77" s="202" t="e">
        <f>P73</f>
        <v>#REF!</v>
      </c>
      <c r="M77" s="176" t="e">
        <f>R75</f>
        <v>#REF!</v>
      </c>
      <c r="N77" s="166" t="e">
        <f>IF(M77="","",IF(M77-O77&gt;0,"○",IF(M77-O77=0,"△","●")))</f>
        <v>#REF!</v>
      </c>
      <c r="O77" s="172" t="e">
        <f>P75</f>
        <v>#REF!</v>
      </c>
      <c r="P77" s="176"/>
      <c r="Q77" s="166"/>
      <c r="R77" s="172"/>
      <c r="S77" s="176" t="e">
        <f>R戦入力用!#REF!</f>
        <v>#REF!</v>
      </c>
      <c r="T77" s="166" t="e">
        <f>IF(S77="","",IF(S77-U77&gt;0,"○",IF(S77-U77=0,"△","●")))</f>
        <v>#REF!</v>
      </c>
      <c r="U77" s="172" t="e">
        <f>R戦入力用!#REF!</f>
        <v>#REF!</v>
      </c>
      <c r="V77" s="176" t="e">
        <f>R戦入力用!#REF!</f>
        <v>#REF!</v>
      </c>
      <c r="W77" s="166" t="e">
        <f>IF(V77="","",IF(V77-X77&gt;0,"○",IF(V77-X77=0,"△","●")))</f>
        <v>#REF!</v>
      </c>
      <c r="X77" s="172" t="e">
        <f>R戦入力用!#REF!</f>
        <v>#REF!</v>
      </c>
      <c r="Y77" s="176" t="e">
        <f>R戦入力用!#REF!</f>
        <v>#REF!</v>
      </c>
      <c r="Z77" s="166" t="e">
        <f>IF(Y77="","",IF(Y77-AA77&gt;0,"○",IF(Y77-AA77=0,"△","●")))</f>
        <v>#REF!</v>
      </c>
      <c r="AA77" s="172" t="e">
        <f>R戦入力用!#REF!</f>
        <v>#REF!</v>
      </c>
      <c r="AB77" s="10"/>
      <c r="AC77" s="174">
        <f>AS77*3+AU77</f>
        <v>0</v>
      </c>
      <c r="AD77" s="9"/>
      <c r="AE77" s="4"/>
      <c r="AF77" s="164" t="e">
        <f>SUM(J77+M77+S77+V77+Y77)</f>
        <v>#REF!</v>
      </c>
      <c r="AG77" s="9"/>
      <c r="AH77" s="4"/>
      <c r="AI77" s="164" t="e">
        <f>L77+O77+U77+X77+AA77</f>
        <v>#REF!</v>
      </c>
      <c r="AJ77" s="9"/>
      <c r="AK77" s="158" t="e">
        <f>AF77-AI77</f>
        <v>#REF!</v>
      </c>
      <c r="AL77" s="159"/>
      <c r="AM77" s="8"/>
      <c r="AN77" s="162"/>
      <c r="AO77" s="154" t="e">
        <f>RANK(BL77,$BL$73:$BL83)</f>
        <v>#REF!</v>
      </c>
      <c r="AP77" s="155"/>
      <c r="AQ77" s="12"/>
      <c r="AR77" s="2"/>
      <c r="AS77" s="13">
        <f>COUNTIF(BB77:BJ77,"○")</f>
        <v>0</v>
      </c>
      <c r="AT77" s="14"/>
      <c r="AU77" s="15">
        <f>COUNTIF(BB77:BJ77,"△")</f>
        <v>0</v>
      </c>
      <c r="AV77" s="14"/>
      <c r="AW77" s="16">
        <f>COUNTIF(BB77:BJ77,"●")</f>
        <v>0</v>
      </c>
      <c r="AY77">
        <v>3</v>
      </c>
      <c r="BB77" s="18" t="e">
        <f>IF(J77="","",IF(J77-L77&gt;0,"○",IF(J77-L77=0,"△","●")))</f>
        <v>#REF!</v>
      </c>
      <c r="BD77" s="18" t="e">
        <f>IF(M77="","",IF(M77-O77&gt;0,"○",IF(M77-O77=0,"△","●")))</f>
        <v>#REF!</v>
      </c>
      <c r="BF77" s="18" t="e">
        <f>IF(S77="","",IF(S77-U77&gt;0,"○",IF(S77-U77=0,"△","●")))</f>
        <v>#REF!</v>
      </c>
      <c r="BH77" s="18" t="e">
        <f>IF(V77="","",IF(V77-X77&gt;0,"○",IF(V77-X77=0,"△","●")))</f>
        <v>#REF!</v>
      </c>
      <c r="BJ77" s="18" t="e">
        <f>IF(Y77="","",IF(Y77-AA77&gt;0,"○",IF(Y77-AA77=0,"△","●")))</f>
        <v>#REF!</v>
      </c>
      <c r="BL77" s="1" t="e">
        <f>AC77*100+AK77</f>
        <v>#REF!</v>
      </c>
    </row>
    <row r="78" spans="2:64" ht="14.25">
      <c r="B78" s="20"/>
      <c r="C78" s="179"/>
      <c r="D78" s="179"/>
      <c r="E78" s="179"/>
      <c r="F78" s="179"/>
      <c r="G78" s="179"/>
      <c r="H78" s="179"/>
      <c r="I78" s="21"/>
      <c r="J78" s="201"/>
      <c r="K78" s="175"/>
      <c r="L78" s="203"/>
      <c r="M78" s="177"/>
      <c r="N78" s="167"/>
      <c r="O78" s="173"/>
      <c r="P78" s="177"/>
      <c r="Q78" s="167"/>
      <c r="R78" s="173"/>
      <c r="S78" s="177"/>
      <c r="T78" s="167"/>
      <c r="U78" s="173"/>
      <c r="V78" s="177"/>
      <c r="W78" s="167"/>
      <c r="X78" s="173"/>
      <c r="Y78" s="177"/>
      <c r="Z78" s="167"/>
      <c r="AA78" s="173"/>
      <c r="AB78" s="25"/>
      <c r="AC78" s="175"/>
      <c r="AD78" s="24"/>
      <c r="AE78" s="22"/>
      <c r="AF78" s="165"/>
      <c r="AG78" s="24"/>
      <c r="AH78" s="22"/>
      <c r="AI78" s="165"/>
      <c r="AJ78" s="24"/>
      <c r="AK78" s="160"/>
      <c r="AL78" s="161"/>
      <c r="AM78" s="23"/>
      <c r="AN78" s="163"/>
      <c r="AO78" s="156"/>
      <c r="AP78" s="157"/>
      <c r="AQ78" s="12"/>
      <c r="AR78" s="2"/>
      <c r="AS78" s="2"/>
      <c r="AT78" s="2"/>
      <c r="AU78" s="15"/>
      <c r="AV78" s="2"/>
      <c r="AW78" s="2"/>
      <c r="BL78" s="19"/>
    </row>
    <row r="79" spans="2:64" ht="14.25">
      <c r="B79" s="6"/>
      <c r="C79" s="178" t="e">
        <f>R戦入力用!#REF!</f>
        <v>#REF!</v>
      </c>
      <c r="D79" s="178"/>
      <c r="E79" s="178"/>
      <c r="F79" s="178"/>
      <c r="G79" s="178"/>
      <c r="H79" s="178"/>
      <c r="I79" s="7"/>
      <c r="J79" s="158" t="e">
        <f>U73</f>
        <v>#REF!</v>
      </c>
      <c r="K79" s="174" t="e">
        <f>IF(J79="","",IF(J79-L79&gt;0,"○",IF(J79-L79=0,"△","●")))</f>
        <v>#REF!</v>
      </c>
      <c r="L79" s="202" t="e">
        <f>S73</f>
        <v>#REF!</v>
      </c>
      <c r="M79" s="176" t="e">
        <f>U75</f>
        <v>#REF!</v>
      </c>
      <c r="N79" s="166" t="e">
        <f>IF(M79="","",IF(M79-O79&gt;0,"○",IF(M79-O79=0,"△","●")))</f>
        <v>#REF!</v>
      </c>
      <c r="O79" s="172" t="e">
        <f>S75</f>
        <v>#REF!</v>
      </c>
      <c r="P79" s="176" t="e">
        <f>U77</f>
        <v>#REF!</v>
      </c>
      <c r="Q79" s="166" t="e">
        <f>IF(P79="","",IF(P79-R79&gt;0,"○",IF(P79-R79=0,"△","●")))</f>
        <v>#REF!</v>
      </c>
      <c r="R79" s="172" t="e">
        <f>S77</f>
        <v>#REF!</v>
      </c>
      <c r="S79" s="176"/>
      <c r="T79" s="166"/>
      <c r="U79" s="172"/>
      <c r="V79" s="176" t="e">
        <f>R戦入力用!#REF!</f>
        <v>#REF!</v>
      </c>
      <c r="W79" s="166" t="e">
        <f>IF(V79="","",IF(V79-X79&gt;0,"○",IF(V79-X79=0,"△","●")))</f>
        <v>#REF!</v>
      </c>
      <c r="X79" s="172" t="e">
        <f>R戦入力用!#REF!</f>
        <v>#REF!</v>
      </c>
      <c r="Y79" s="176" t="e">
        <f>R戦入力用!#REF!</f>
        <v>#REF!</v>
      </c>
      <c r="Z79" s="166" t="e">
        <f>IF(Y79="","",IF(Y79-AA79&gt;0,"○",IF(Y79-AA79=0,"△","●")))</f>
        <v>#REF!</v>
      </c>
      <c r="AA79" s="172" t="e">
        <f>R戦入力用!#REF!</f>
        <v>#REF!</v>
      </c>
      <c r="AB79" s="10"/>
      <c r="AC79" s="174">
        <f>AS79*3+AU79</f>
        <v>0</v>
      </c>
      <c r="AD79" s="9"/>
      <c r="AE79" s="4"/>
      <c r="AF79" s="164" t="e">
        <f>SUM(J79+M79+P79+V79+Y79)</f>
        <v>#REF!</v>
      </c>
      <c r="AG79" s="9"/>
      <c r="AH79" s="4"/>
      <c r="AI79" s="164" t="e">
        <f>L79+O79+R79+X79+AA79</f>
        <v>#REF!</v>
      </c>
      <c r="AJ79" s="9"/>
      <c r="AK79" s="158" t="e">
        <f>AF79-AI79</f>
        <v>#REF!</v>
      </c>
      <c r="AL79" s="159"/>
      <c r="AM79" s="8"/>
      <c r="AN79" s="162"/>
      <c r="AO79" s="154" t="e">
        <f>RANK(BL79,$BL$73:$BL83)</f>
        <v>#REF!</v>
      </c>
      <c r="AP79" s="155"/>
      <c r="AQ79" s="12"/>
      <c r="AR79" s="2"/>
      <c r="AS79" s="13">
        <f>COUNTIF(BB79:BJ79,"○")</f>
        <v>0</v>
      </c>
      <c r="AT79" s="14"/>
      <c r="AU79" s="15">
        <f>COUNTIF(BB79:BJ79,"△")</f>
        <v>0</v>
      </c>
      <c r="AV79" s="14"/>
      <c r="AW79" s="16">
        <f>COUNTIF(BB79:BJ79,"●")</f>
        <v>0</v>
      </c>
      <c r="AY79">
        <v>3</v>
      </c>
      <c r="BB79" s="18" t="e">
        <f>IF(J79="","",IF(J79-L79&gt;0,"○",IF(J79-L79=0,"△","●")))</f>
        <v>#REF!</v>
      </c>
      <c r="BD79" s="18" t="e">
        <f>IF(M79="","",IF(M79-O79&gt;0,"○",IF(M79-O79=0,"△","●")))</f>
        <v>#REF!</v>
      </c>
      <c r="BF79" s="18" t="e">
        <f>IF(P79="","",IF(P79-R79&gt;0,"○",IF(P79-R79=0,"△","●")))</f>
        <v>#REF!</v>
      </c>
      <c r="BH79" s="18" t="e">
        <f>IF(V79="","",IF(V79-X79&gt;0,"○",IF(V79-X79=0,"△","●")))</f>
        <v>#REF!</v>
      </c>
      <c r="BJ79" s="18" t="e">
        <f>IF(Y79="","",IF(Y79-AA79&gt;0,"○",IF(Y79-AA79=0,"△","●")))</f>
        <v>#REF!</v>
      </c>
      <c r="BL79" s="1" t="e">
        <f>AC79*100+AK79</f>
        <v>#REF!</v>
      </c>
    </row>
    <row r="80" spans="2:64" ht="14.25">
      <c r="B80" s="20"/>
      <c r="C80" s="179"/>
      <c r="D80" s="179"/>
      <c r="E80" s="179"/>
      <c r="F80" s="179"/>
      <c r="G80" s="179"/>
      <c r="H80" s="179"/>
      <c r="I80" s="21"/>
      <c r="J80" s="201"/>
      <c r="K80" s="175"/>
      <c r="L80" s="203"/>
      <c r="M80" s="177"/>
      <c r="N80" s="167"/>
      <c r="O80" s="173"/>
      <c r="P80" s="177"/>
      <c r="Q80" s="167"/>
      <c r="R80" s="173"/>
      <c r="S80" s="177"/>
      <c r="T80" s="167"/>
      <c r="U80" s="173"/>
      <c r="V80" s="177"/>
      <c r="W80" s="167"/>
      <c r="X80" s="173"/>
      <c r="Y80" s="177"/>
      <c r="Z80" s="167"/>
      <c r="AA80" s="173"/>
      <c r="AB80" s="25"/>
      <c r="AC80" s="175"/>
      <c r="AD80" s="24"/>
      <c r="AE80" s="22"/>
      <c r="AF80" s="165"/>
      <c r="AG80" s="24"/>
      <c r="AH80" s="22"/>
      <c r="AI80" s="165"/>
      <c r="AJ80" s="24"/>
      <c r="AK80" s="160"/>
      <c r="AL80" s="161"/>
      <c r="AM80" s="23"/>
      <c r="AN80" s="163"/>
      <c r="AO80" s="156"/>
      <c r="AP80" s="157"/>
      <c r="AQ80" s="12"/>
      <c r="AR80" s="2"/>
      <c r="AS80" s="2"/>
      <c r="AT80" s="2"/>
      <c r="AU80" s="2"/>
      <c r="AV80" s="2"/>
      <c r="AW80" s="2"/>
      <c r="BL80" s="19"/>
    </row>
    <row r="81" spans="2:64" ht="14.25">
      <c r="B81" s="30"/>
      <c r="C81" s="178" t="e">
        <f>R戦入力用!#REF!</f>
        <v>#REF!</v>
      </c>
      <c r="D81" s="178"/>
      <c r="E81" s="178"/>
      <c r="F81" s="178"/>
      <c r="G81" s="178"/>
      <c r="H81" s="178"/>
      <c r="I81" s="31"/>
      <c r="J81" s="158" t="e">
        <f>X73</f>
        <v>#REF!</v>
      </c>
      <c r="K81" s="174" t="e">
        <f>IF(J81="","",IF(J81-L81&gt;0,"○",IF(J81-L81=0,"△","●")))</f>
        <v>#REF!</v>
      </c>
      <c r="L81" s="202" t="e">
        <f>V73</f>
        <v>#REF!</v>
      </c>
      <c r="M81" s="176" t="e">
        <f>X75</f>
        <v>#REF!</v>
      </c>
      <c r="N81" s="166" t="e">
        <f>IF(M81="","",IF(M81-O81&gt;0,"○",IF(M81-O81=0,"△","●")))</f>
        <v>#REF!</v>
      </c>
      <c r="O81" s="172" t="e">
        <f>V75</f>
        <v>#REF!</v>
      </c>
      <c r="P81" s="176" t="e">
        <f>X77</f>
        <v>#REF!</v>
      </c>
      <c r="Q81" s="166" t="e">
        <f>IF(P81="","",IF(P81-R81&gt;0,"○",IF(P81-R81=0,"△","●")))</f>
        <v>#REF!</v>
      </c>
      <c r="R81" s="172" t="e">
        <f>V77</f>
        <v>#REF!</v>
      </c>
      <c r="S81" s="176" t="e">
        <f>X79</f>
        <v>#REF!</v>
      </c>
      <c r="T81" s="166" t="e">
        <f>IF(S81="","",IF(S81-U81&gt;0,"○",IF(S81-U81=0,"△","●")))</f>
        <v>#REF!</v>
      </c>
      <c r="U81" s="172" t="e">
        <f>V79</f>
        <v>#REF!</v>
      </c>
      <c r="V81" s="34"/>
      <c r="W81" s="35"/>
      <c r="X81" s="36"/>
      <c r="Y81" s="176" t="e">
        <f>R戦入力用!#REF!</f>
        <v>#REF!</v>
      </c>
      <c r="Z81" s="166" t="e">
        <f>IF(Y81="","",IF(Y81-AA81&gt;0,"○",IF(Y81-AA81=0,"△","●")))</f>
        <v>#REF!</v>
      </c>
      <c r="AA81" s="172" t="e">
        <f>R戦入力用!#REF!</f>
        <v>#REF!</v>
      </c>
      <c r="AB81" s="32"/>
      <c r="AC81" s="174">
        <f>AS81*3+AU81</f>
        <v>0</v>
      </c>
      <c r="AD81" s="33"/>
      <c r="AE81" s="4"/>
      <c r="AF81" s="164" t="e">
        <f>SUM(J81+M81+P81+S81+Y81)</f>
        <v>#REF!</v>
      </c>
      <c r="AG81" s="9"/>
      <c r="AH81" s="4"/>
      <c r="AI81" s="164" t="e">
        <f>L81+O81+R81+AA81</f>
        <v>#REF!</v>
      </c>
      <c r="AJ81" s="9"/>
      <c r="AK81" s="158" t="e">
        <f>AF81-AI81</f>
        <v>#REF!</v>
      </c>
      <c r="AL81" s="159"/>
      <c r="AM81" s="8"/>
      <c r="AN81" s="162"/>
      <c r="AO81" s="154" t="e">
        <f>RANK(BL81,$BL$73:$BL83)</f>
        <v>#REF!</v>
      </c>
      <c r="AP81" s="155"/>
      <c r="AQ81" s="12"/>
      <c r="AR81" s="2"/>
      <c r="AS81" s="13">
        <f>COUNTIF(BB81:BJ81,"○")</f>
        <v>0</v>
      </c>
      <c r="AT81" s="14"/>
      <c r="AU81" s="15">
        <f>COUNTIF(BB81:BJ81,"△")</f>
        <v>0</v>
      </c>
      <c r="AV81" s="14"/>
      <c r="AW81" s="16">
        <f>COUNTIF(BB81:BJ81,"●")</f>
        <v>0</v>
      </c>
      <c r="AY81">
        <v>3</v>
      </c>
      <c r="BB81" s="18" t="e">
        <f>IF(J81="","",IF(J81-L81&gt;0,"○",IF(J81-L81=0,"△","●")))</f>
        <v>#REF!</v>
      </c>
      <c r="BD81" s="18" t="e">
        <f>IF(M81="","",IF(M81-O81&gt;0,"○",IF(M81-O81=0,"△","●")))</f>
        <v>#REF!</v>
      </c>
      <c r="BF81" s="18" t="e">
        <f>IF(P81="","",IF(P81-R81&gt;0,"○",IF(P81-R81=0,"△","●")))</f>
        <v>#REF!</v>
      </c>
      <c r="BH81" s="18" t="e">
        <f>IF(S81="","",IF(S81-U81&gt;0,"○",IF(S81-U81=0,"△","●")))</f>
        <v>#REF!</v>
      </c>
      <c r="BJ81" s="18" t="e">
        <f>IF(Y81="","",IF(Y81-AA81&gt;0,"○",IF(Y81-AA81=0,"△","●")))</f>
        <v>#REF!</v>
      </c>
      <c r="BL81" s="1" t="e">
        <f>AC81*100+AK81</f>
        <v>#REF!</v>
      </c>
    </row>
    <row r="82" spans="2:64" ht="14.25">
      <c r="B82" s="30"/>
      <c r="C82" s="179"/>
      <c r="D82" s="179"/>
      <c r="E82" s="179"/>
      <c r="F82" s="179"/>
      <c r="G82" s="179"/>
      <c r="H82" s="179"/>
      <c r="I82" s="31"/>
      <c r="J82" s="201"/>
      <c r="K82" s="175"/>
      <c r="L82" s="203"/>
      <c r="M82" s="177"/>
      <c r="N82" s="167"/>
      <c r="O82" s="173"/>
      <c r="P82" s="177"/>
      <c r="Q82" s="167"/>
      <c r="R82" s="173"/>
      <c r="S82" s="177"/>
      <c r="T82" s="167"/>
      <c r="U82" s="173"/>
      <c r="V82" s="34"/>
      <c r="W82" s="35"/>
      <c r="X82" s="36"/>
      <c r="Y82" s="177"/>
      <c r="Z82" s="167"/>
      <c r="AA82" s="173"/>
      <c r="AB82" s="32"/>
      <c r="AC82" s="175"/>
      <c r="AD82" s="33"/>
      <c r="AE82" s="22"/>
      <c r="AF82" s="165"/>
      <c r="AG82" s="24"/>
      <c r="AH82" s="22"/>
      <c r="AI82" s="165"/>
      <c r="AJ82" s="24"/>
      <c r="AK82" s="160"/>
      <c r="AL82" s="161"/>
      <c r="AM82" s="23"/>
      <c r="AN82" s="163"/>
      <c r="AO82" s="156"/>
      <c r="AP82" s="157"/>
      <c r="AQ82" s="12"/>
      <c r="AR82" s="2"/>
      <c r="AS82" s="2"/>
      <c r="AT82" s="2"/>
      <c r="AU82" s="2"/>
      <c r="AV82" s="2"/>
      <c r="AW82" s="2"/>
      <c r="BL82" s="19"/>
    </row>
    <row r="83" spans="2:64" ht="14.25">
      <c r="B83" s="6"/>
      <c r="C83" s="178" t="e">
        <f>R戦入力用!#REF!</f>
        <v>#REF!</v>
      </c>
      <c r="D83" s="178"/>
      <c r="E83" s="178"/>
      <c r="F83" s="178"/>
      <c r="G83" s="178"/>
      <c r="H83" s="178"/>
      <c r="I83" s="7"/>
      <c r="J83" s="158" t="e">
        <f>AA73</f>
        <v>#REF!</v>
      </c>
      <c r="K83" s="174" t="e">
        <f>IF(J83="","",IF(J83-L83&gt;0,"○",IF(J83-L83=0,"△","●")))</f>
        <v>#REF!</v>
      </c>
      <c r="L83" s="202" t="e">
        <f>Y73</f>
        <v>#REF!</v>
      </c>
      <c r="M83" s="158" t="e">
        <f>AA75</f>
        <v>#REF!</v>
      </c>
      <c r="N83" s="174" t="e">
        <f>IF(M83="","",IF(M83-O83&gt;0,"○",IF(M83-O83=0,"△","●")))</f>
        <v>#REF!</v>
      </c>
      <c r="O83" s="202" t="e">
        <f>Y75</f>
        <v>#REF!</v>
      </c>
      <c r="P83" s="158" t="e">
        <f>AA77</f>
        <v>#REF!</v>
      </c>
      <c r="Q83" s="174" t="e">
        <f>IF(P83="","",IF(P83-R83&gt;0,"○",IF(P83-R83=0,"△","●")))</f>
        <v>#REF!</v>
      </c>
      <c r="R83" s="202" t="e">
        <f>Y77</f>
        <v>#REF!</v>
      </c>
      <c r="S83" s="158" t="e">
        <f>AA79</f>
        <v>#REF!</v>
      </c>
      <c r="T83" s="174" t="e">
        <f>IF(S83="","",IF(S83-U83&gt;0,"○",IF(S83-U83=0,"△","●")))</f>
        <v>#REF!</v>
      </c>
      <c r="U83" s="202" t="e">
        <f>Y79</f>
        <v>#REF!</v>
      </c>
      <c r="V83" s="158" t="e">
        <f>AA81</f>
        <v>#REF!</v>
      </c>
      <c r="W83" s="174" t="e">
        <f>IF(V83="","",IF(V83-X83&gt;0,"○",IF(V83-X83=0,"△","●")))</f>
        <v>#REF!</v>
      </c>
      <c r="X83" s="202" t="e">
        <f>Y81</f>
        <v>#REF!</v>
      </c>
      <c r="Y83" s="28"/>
      <c r="Z83" s="28"/>
      <c r="AA83" s="28"/>
      <c r="AB83" s="10"/>
      <c r="AC83" s="174">
        <f>AS83*3+AU83</f>
        <v>0</v>
      </c>
      <c r="AD83" s="9"/>
      <c r="AE83" s="4"/>
      <c r="AF83" s="164" t="e">
        <f>SUM(J83+M83+P83+S83+V83)</f>
        <v>#REF!</v>
      </c>
      <c r="AG83" s="9"/>
      <c r="AH83" s="4"/>
      <c r="AI83" s="164" t="e">
        <f>L83+O83+R83+U83+X83</f>
        <v>#REF!</v>
      </c>
      <c r="AJ83" s="9"/>
      <c r="AK83" s="158" t="e">
        <f>AF83-AI83</f>
        <v>#REF!</v>
      </c>
      <c r="AL83" s="159"/>
      <c r="AM83" s="8"/>
      <c r="AN83" s="162"/>
      <c r="AO83" s="154" t="e">
        <f>RANK(BL83,$BL$73:$BL83)</f>
        <v>#REF!</v>
      </c>
      <c r="AP83" s="155"/>
      <c r="AS83" s="13">
        <f>COUNTIF(BB83:BJ83,"○")</f>
        <v>0</v>
      </c>
      <c r="AT83" s="14"/>
      <c r="AU83" s="15">
        <f>COUNTIF(BB83:BJ83,"△")</f>
        <v>0</v>
      </c>
      <c r="AV83" s="14"/>
      <c r="AW83" s="16">
        <f>COUNTIF(BB83:BJ83,"●")</f>
        <v>0</v>
      </c>
      <c r="AY83">
        <v>3</v>
      </c>
      <c r="BB83" s="18" t="e">
        <f>IF(J83="","",IF(J83-L83&gt;0,"○",IF(J83-L83=0,"△","●")))</f>
        <v>#REF!</v>
      </c>
      <c r="BD83" s="18" t="e">
        <f>IF(M83="","",IF(M83-O83&gt;0,"○",IF(M83-O83=0,"△","●")))</f>
        <v>#REF!</v>
      </c>
      <c r="BF83" s="18" t="e">
        <f>IF(P83="","",IF(P83-R83&gt;0,"○",IF(P83-R83=0,"△","●")))</f>
        <v>#REF!</v>
      </c>
      <c r="BH83" s="18" t="e">
        <f>IF(S83="","",IF(S83-U83&gt;0,"○",IF(S83-U83=0,"△","●")))</f>
        <v>#REF!</v>
      </c>
      <c r="BJ83" s="18" t="e">
        <f>IF(V83="","",IF(V83-X83&gt;0,"○",IF(V83-X83=0,"△","●")))</f>
        <v>#REF!</v>
      </c>
      <c r="BL83" s="1" t="e">
        <f>AC83*100+AK83</f>
        <v>#REF!</v>
      </c>
    </row>
    <row r="84" spans="2:42" ht="14.25">
      <c r="B84" s="20"/>
      <c r="C84" s="179"/>
      <c r="D84" s="179"/>
      <c r="E84" s="179"/>
      <c r="F84" s="179"/>
      <c r="G84" s="179"/>
      <c r="H84" s="179"/>
      <c r="I84" s="21"/>
      <c r="J84" s="201"/>
      <c r="K84" s="175"/>
      <c r="L84" s="203"/>
      <c r="M84" s="201"/>
      <c r="N84" s="175"/>
      <c r="O84" s="203"/>
      <c r="P84" s="201"/>
      <c r="Q84" s="175"/>
      <c r="R84" s="203"/>
      <c r="S84" s="201"/>
      <c r="T84" s="175"/>
      <c r="U84" s="203"/>
      <c r="V84" s="201"/>
      <c r="W84" s="175"/>
      <c r="X84" s="203"/>
      <c r="Y84" s="29"/>
      <c r="Z84" s="29"/>
      <c r="AA84" s="29"/>
      <c r="AB84" s="25"/>
      <c r="AC84" s="175"/>
      <c r="AD84" s="24"/>
      <c r="AE84" s="22"/>
      <c r="AF84" s="165"/>
      <c r="AG84" s="24"/>
      <c r="AH84" s="22"/>
      <c r="AI84" s="165"/>
      <c r="AJ84" s="24"/>
      <c r="AK84" s="160"/>
      <c r="AL84" s="161"/>
      <c r="AM84" s="23"/>
      <c r="AN84" s="163"/>
      <c r="AO84" s="156"/>
      <c r="AP84" s="157"/>
    </row>
    <row r="87" spans="2:49" ht="17.25">
      <c r="B87" s="2" t="s">
        <v>0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2"/>
      <c r="AR87" s="2"/>
      <c r="AS87" s="2"/>
      <c r="AT87" s="2"/>
      <c r="AU87" s="2"/>
      <c r="AV87" s="2"/>
      <c r="AW87" s="2"/>
    </row>
    <row r="88" spans="2:51" ht="17.25">
      <c r="B88" s="192" t="e">
        <f>R戦入力用!#REF!</f>
        <v>#REF!</v>
      </c>
      <c r="C88" s="193"/>
      <c r="D88" s="193"/>
      <c r="E88" s="193"/>
      <c r="F88" s="193"/>
      <c r="G88" s="193"/>
      <c r="H88" s="193"/>
      <c r="I88" s="193"/>
      <c r="J88" s="218" t="e">
        <f>C89</f>
        <v>#REF!</v>
      </c>
      <c r="K88" s="219"/>
      <c r="L88" s="224"/>
      <c r="M88" s="219" t="e">
        <f>C91</f>
        <v>#REF!</v>
      </c>
      <c r="N88" s="219"/>
      <c r="O88" s="219"/>
      <c r="P88" s="218" t="e">
        <f>C93</f>
        <v>#REF!</v>
      </c>
      <c r="Q88" s="219"/>
      <c r="R88" s="219"/>
      <c r="S88" s="218" t="e">
        <f>C95</f>
        <v>#REF!</v>
      </c>
      <c r="T88" s="219"/>
      <c r="U88" s="219"/>
      <c r="V88" s="218" t="e">
        <f>C97</f>
        <v>#REF!</v>
      </c>
      <c r="W88" s="219"/>
      <c r="X88" s="219"/>
      <c r="Y88" s="218" t="e">
        <f>C99</f>
        <v>#REF!</v>
      </c>
      <c r="Z88" s="219"/>
      <c r="AA88" s="219"/>
      <c r="AB88" s="188" t="s">
        <v>1</v>
      </c>
      <c r="AC88" s="189"/>
      <c r="AD88" s="189"/>
      <c r="AE88" s="188" t="s">
        <v>2</v>
      </c>
      <c r="AF88" s="189"/>
      <c r="AG88" s="189"/>
      <c r="AH88" s="188" t="s">
        <v>3</v>
      </c>
      <c r="AI88" s="189"/>
      <c r="AJ88" s="189"/>
      <c r="AK88" s="188" t="s">
        <v>4</v>
      </c>
      <c r="AL88" s="189"/>
      <c r="AM88" s="189"/>
      <c r="AN88" s="182" t="s">
        <v>5</v>
      </c>
      <c r="AO88" s="183"/>
      <c r="AP88" s="184"/>
      <c r="AQ88" s="5"/>
      <c r="AR88" s="2"/>
      <c r="AS88" s="2" t="s">
        <v>6</v>
      </c>
      <c r="AT88" s="2"/>
      <c r="AU88" s="2" t="s">
        <v>7</v>
      </c>
      <c r="AV88" s="2"/>
      <c r="AW88" s="2" t="s">
        <v>8</v>
      </c>
      <c r="AY88" t="s">
        <v>5</v>
      </c>
    </row>
    <row r="89" spans="2:64" ht="14.25">
      <c r="B89" s="6"/>
      <c r="C89" s="178" t="e">
        <f>R戦入力用!#REF!</f>
        <v>#REF!</v>
      </c>
      <c r="D89" s="178"/>
      <c r="E89" s="178"/>
      <c r="F89" s="178"/>
      <c r="G89" s="178"/>
      <c r="H89" s="178"/>
      <c r="I89" s="7"/>
      <c r="J89" s="182"/>
      <c r="K89" s="174"/>
      <c r="L89" s="186"/>
      <c r="M89" s="176" t="e">
        <f>R戦入力用!#REF!</f>
        <v>#REF!</v>
      </c>
      <c r="N89" s="166" t="e">
        <f>IF(M89="","",IF(M89-O89&gt;0,"○",IF(M89-O89=0,"△","●")))</f>
        <v>#REF!</v>
      </c>
      <c r="O89" s="172" t="e">
        <f>R戦入力用!#REF!</f>
        <v>#REF!</v>
      </c>
      <c r="P89" s="176" t="e">
        <f>R戦入力用!#REF!</f>
        <v>#REF!</v>
      </c>
      <c r="Q89" s="166" t="e">
        <f>IF(P89="","",IF(P89-R89&gt;0,"○",IF(P89-R89=0,"△","●")))</f>
        <v>#REF!</v>
      </c>
      <c r="R89" s="172" t="e">
        <f>R戦入力用!#REF!</f>
        <v>#REF!</v>
      </c>
      <c r="S89" s="176" t="e">
        <f>R戦入力用!#REF!</f>
        <v>#REF!</v>
      </c>
      <c r="T89" s="166" t="e">
        <f>IF(S89="","",IF(S89-U89&gt;0,"○",IF(S89-U89=0,"△","●")))</f>
        <v>#REF!</v>
      </c>
      <c r="U89" s="172" t="e">
        <f>R戦入力用!#REF!</f>
        <v>#REF!</v>
      </c>
      <c r="V89" s="176" t="e">
        <f>R戦入力用!#REF!</f>
        <v>#REF!</v>
      </c>
      <c r="W89" s="166" t="e">
        <f>IF(V89="","",IF(V89-X89&gt;0,"○",IF(V89-X89=0,"△","●")))</f>
        <v>#REF!</v>
      </c>
      <c r="X89" s="172" t="e">
        <f>R戦入力用!#REF!</f>
        <v>#REF!</v>
      </c>
      <c r="Y89" s="176" t="e">
        <f>R戦入力用!#REF!</f>
        <v>#REF!</v>
      </c>
      <c r="Z89" s="166" t="e">
        <f>IF(Y89="","",IF(Y89-AA89&gt;0,"○",IF(Y89-AA89=0,"△","●")))</f>
        <v>#REF!</v>
      </c>
      <c r="AA89" s="172" t="e">
        <f>R戦入力用!#REF!</f>
        <v>#REF!</v>
      </c>
      <c r="AB89" s="10"/>
      <c r="AC89" s="164">
        <f>AS89*3+AU89</f>
        <v>0</v>
      </c>
      <c r="AD89" s="9"/>
      <c r="AE89" s="4"/>
      <c r="AF89" s="164" t="e">
        <f>SUM(M89+P89+S89+V89+Y89)</f>
        <v>#REF!</v>
      </c>
      <c r="AG89" s="9"/>
      <c r="AH89" s="4"/>
      <c r="AI89" s="164" t="e">
        <f>SUM(O89+R89+U89+X89+AA89)</f>
        <v>#REF!</v>
      </c>
      <c r="AJ89" s="9"/>
      <c r="AK89" s="158" t="e">
        <f>AF89-AI89</f>
        <v>#REF!</v>
      </c>
      <c r="AL89" s="159"/>
      <c r="AM89" s="8"/>
      <c r="AN89" s="11"/>
      <c r="AO89" s="154" t="e">
        <f>RANK(BL89,$BL$89:$BL99)</f>
        <v>#REF!</v>
      </c>
      <c r="AP89" s="155"/>
      <c r="AQ89" s="12"/>
      <c r="AR89" s="2"/>
      <c r="AS89" s="13">
        <f>COUNTIF(BB89:BJ89,"○")</f>
        <v>0</v>
      </c>
      <c r="AT89" s="14"/>
      <c r="AU89" s="15">
        <f>COUNTIF(BB89:BJ89,"△")</f>
        <v>0</v>
      </c>
      <c r="AV89" s="14"/>
      <c r="AW89" s="16">
        <f>COUNTIF(BB89:BJ89,"●")</f>
        <v>0</v>
      </c>
      <c r="AX89" s="17"/>
      <c r="AY89">
        <v>1</v>
      </c>
      <c r="BB89" s="18" t="e">
        <f>IF(M89="","",IF(M89-O89&gt;0,"○",IF(M89-O89=0,"△","●")))</f>
        <v>#REF!</v>
      </c>
      <c r="BD89" s="18" t="e">
        <f>IF(P89="","",IF(P89-R89&gt;0,"○",IF(P89-R89=0,"△","●")))</f>
        <v>#REF!</v>
      </c>
      <c r="BE89" s="18"/>
      <c r="BF89" s="18" t="e">
        <f>IF(S89="","",IF(S89-U89&gt;0,"○",IF(S89-U89=0,"△","●")))</f>
        <v>#REF!</v>
      </c>
      <c r="BH89" s="18" t="e">
        <f>IF(V89="","",IF(V89-X89&gt;0,"○",IF(V89-X89=0,"△","●")))</f>
        <v>#REF!</v>
      </c>
      <c r="BJ89" s="18" t="e">
        <f>IF(Y89="","",IF(Y89-AA89&gt;0,"○",IF(Y89-AA89=0,"△","●")))</f>
        <v>#REF!</v>
      </c>
      <c r="BL89" s="1" t="e">
        <f>AC89*100+AK89</f>
        <v>#REF!</v>
      </c>
    </row>
    <row r="90" spans="2:64" ht="14.25">
      <c r="B90" s="20"/>
      <c r="C90" s="179"/>
      <c r="D90" s="179"/>
      <c r="E90" s="179"/>
      <c r="F90" s="179"/>
      <c r="G90" s="179"/>
      <c r="H90" s="179"/>
      <c r="I90" s="21"/>
      <c r="J90" s="185"/>
      <c r="K90" s="175"/>
      <c r="L90" s="187"/>
      <c r="M90" s="177"/>
      <c r="N90" s="167"/>
      <c r="O90" s="173"/>
      <c r="P90" s="177"/>
      <c r="Q90" s="167"/>
      <c r="R90" s="173"/>
      <c r="S90" s="177"/>
      <c r="T90" s="167"/>
      <c r="U90" s="173"/>
      <c r="V90" s="177"/>
      <c r="W90" s="167"/>
      <c r="X90" s="173"/>
      <c r="Y90" s="177"/>
      <c r="Z90" s="167"/>
      <c r="AA90" s="173"/>
      <c r="AB90" s="25"/>
      <c r="AC90" s="165"/>
      <c r="AD90" s="24"/>
      <c r="AE90" s="22"/>
      <c r="AF90" s="165"/>
      <c r="AG90" s="24"/>
      <c r="AH90" s="22"/>
      <c r="AI90" s="165"/>
      <c r="AJ90" s="24"/>
      <c r="AK90" s="160"/>
      <c r="AL90" s="161"/>
      <c r="AM90" s="23"/>
      <c r="AN90" s="26"/>
      <c r="AO90" s="156"/>
      <c r="AP90" s="157"/>
      <c r="AQ90" s="12"/>
      <c r="AR90" s="2"/>
      <c r="AS90" s="2"/>
      <c r="AT90" s="2"/>
      <c r="AU90" s="2"/>
      <c r="AV90" s="2"/>
      <c r="AW90" s="2"/>
      <c r="BL90" s="1"/>
    </row>
    <row r="91" spans="2:64" ht="14.25">
      <c r="B91" s="6"/>
      <c r="C91" s="180" t="e">
        <f>R戦入力用!#REF!</f>
        <v>#REF!</v>
      </c>
      <c r="D91" s="180"/>
      <c r="E91" s="180"/>
      <c r="F91" s="180"/>
      <c r="G91" s="180"/>
      <c r="H91" s="180"/>
      <c r="I91" s="7"/>
      <c r="J91" s="158" t="e">
        <f>O89</f>
        <v>#REF!</v>
      </c>
      <c r="K91" s="174" t="e">
        <f>IF(J91="","",IF(J91-L91&gt;0,"○",IF(J91-L91=0,"△","●")))</f>
        <v>#REF!</v>
      </c>
      <c r="L91" s="202" t="e">
        <f>M89</f>
        <v>#REF!</v>
      </c>
      <c r="M91" s="176"/>
      <c r="N91" s="166"/>
      <c r="O91" s="172"/>
      <c r="P91" s="176" t="e">
        <f>R戦入力用!#REF!</f>
        <v>#REF!</v>
      </c>
      <c r="Q91" s="166" t="e">
        <f>IF(P91="","",IF(P91-R91&gt;0,"○",IF(P91-R91=0,"△","●")))</f>
        <v>#REF!</v>
      </c>
      <c r="R91" s="172" t="e">
        <f>R戦入力用!#REF!</f>
        <v>#REF!</v>
      </c>
      <c r="S91" s="176" t="e">
        <f>R戦入力用!#REF!</f>
        <v>#REF!</v>
      </c>
      <c r="T91" s="166" t="e">
        <f>IF(S91="","",IF(S91-U91&gt;0,"○",IF(S91-U91=0,"△","●")))</f>
        <v>#REF!</v>
      </c>
      <c r="U91" s="172" t="e">
        <f>R戦入力用!#REF!</f>
        <v>#REF!</v>
      </c>
      <c r="V91" s="176" t="e">
        <f>R戦入力用!#REF!</f>
        <v>#REF!</v>
      </c>
      <c r="W91" s="166" t="e">
        <f>IF(V91="","",IF(V91-X91&gt;0,"○",IF(V91-X91=0,"△","●")))</f>
        <v>#REF!</v>
      </c>
      <c r="X91" s="172" t="e">
        <f>R戦入力用!#REF!</f>
        <v>#REF!</v>
      </c>
      <c r="Y91" s="176" t="e">
        <f>R戦入力用!#REF!</f>
        <v>#REF!</v>
      </c>
      <c r="Z91" s="166" t="e">
        <f>IF(Y91="","",IF(Y91-AA91&gt;0,"○",IF(Y91-AA91=0,"△","●")))</f>
        <v>#REF!</v>
      </c>
      <c r="AA91" s="172" t="e">
        <f>R戦入力用!#REF!</f>
        <v>#REF!</v>
      </c>
      <c r="AB91" s="10"/>
      <c r="AC91" s="164">
        <f>AS91*3+AU91</f>
        <v>0</v>
      </c>
      <c r="AD91" s="9"/>
      <c r="AE91" s="4"/>
      <c r="AF91" s="164" t="e">
        <f>SUM(J91+P91+S91+V91+Y91)</f>
        <v>#REF!</v>
      </c>
      <c r="AG91" s="9"/>
      <c r="AH91" s="4"/>
      <c r="AI91" s="164" t="e">
        <f>SUM(L91+R91+U91+X91+AA91)</f>
        <v>#REF!</v>
      </c>
      <c r="AJ91" s="9"/>
      <c r="AK91" s="158" t="e">
        <f>AF91-AI91</f>
        <v>#REF!</v>
      </c>
      <c r="AL91" s="159"/>
      <c r="AM91" s="8"/>
      <c r="AN91" s="11"/>
      <c r="AO91" s="154" t="e">
        <f>RANK(BL91,$BL$89:$BL99)</f>
        <v>#REF!</v>
      </c>
      <c r="AP91" s="155"/>
      <c r="AQ91" s="27"/>
      <c r="AR91" s="2"/>
      <c r="AS91" s="13">
        <f>COUNTIF(BB91:BJ91,"○")</f>
        <v>0</v>
      </c>
      <c r="AT91" s="14"/>
      <c r="AU91" s="15">
        <f>COUNTIF(BB91:BJ91,"△")</f>
        <v>0</v>
      </c>
      <c r="AV91" s="14"/>
      <c r="AW91" s="16">
        <f>COUNTIF(BB91:BJ91,"●")</f>
        <v>0</v>
      </c>
      <c r="AY91">
        <v>2</v>
      </c>
      <c r="BB91" s="18" t="e">
        <f>IF(J91="","",IF(J91-L91&gt;0,"○",IF(J91-L91=0,"△","●")))</f>
        <v>#REF!</v>
      </c>
      <c r="BD91" s="18" t="e">
        <f>IF(P91="","",IF(P91-R91&gt;0,"○",IF(P91-R91=0,"△","●")))</f>
        <v>#REF!</v>
      </c>
      <c r="BE91" s="18">
        <f>IF(O91="","",IF(O91-R91&gt;0,"○",IF(O91-R91=0,"△","●")))</f>
      </c>
      <c r="BF91" s="18" t="e">
        <f>IF(S91="","",IF(S91-U91&gt;0,"○",IF(S91-U91=0,"△","●")))</f>
        <v>#REF!</v>
      </c>
      <c r="BH91" s="18" t="e">
        <f>IF(V91="","",IF(V91-X91&gt;0,"○",IF(V91-X91=0,"△","●")))</f>
        <v>#REF!</v>
      </c>
      <c r="BJ91" s="18" t="e">
        <f>IF(Y91="","",IF(Y91-AA91&gt;0,"○",IF(Y91-AA91=0,"△","●")))</f>
        <v>#REF!</v>
      </c>
      <c r="BL91" s="1" t="e">
        <f>AC91*100+AK91</f>
        <v>#REF!</v>
      </c>
    </row>
    <row r="92" spans="2:64" ht="14.25">
      <c r="B92" s="20"/>
      <c r="C92" s="181"/>
      <c r="D92" s="181"/>
      <c r="E92" s="181"/>
      <c r="F92" s="181"/>
      <c r="G92" s="181"/>
      <c r="H92" s="181"/>
      <c r="I92" s="21"/>
      <c r="J92" s="201"/>
      <c r="K92" s="175"/>
      <c r="L92" s="203"/>
      <c r="M92" s="177"/>
      <c r="N92" s="167"/>
      <c r="O92" s="173"/>
      <c r="P92" s="177"/>
      <c r="Q92" s="167"/>
      <c r="R92" s="173"/>
      <c r="S92" s="177"/>
      <c r="T92" s="167"/>
      <c r="U92" s="173"/>
      <c r="V92" s="177"/>
      <c r="W92" s="167"/>
      <c r="X92" s="173"/>
      <c r="Y92" s="177"/>
      <c r="Z92" s="167"/>
      <c r="AA92" s="173"/>
      <c r="AB92" s="25"/>
      <c r="AC92" s="165"/>
      <c r="AD92" s="24"/>
      <c r="AE92" s="22"/>
      <c r="AF92" s="165"/>
      <c r="AG92" s="24"/>
      <c r="AH92" s="22"/>
      <c r="AI92" s="165"/>
      <c r="AJ92" s="24"/>
      <c r="AK92" s="160"/>
      <c r="AL92" s="161"/>
      <c r="AM92" s="23"/>
      <c r="AN92" s="26"/>
      <c r="AO92" s="156"/>
      <c r="AP92" s="157"/>
      <c r="AQ92" s="12"/>
      <c r="AR92" s="2"/>
      <c r="AS92" s="2"/>
      <c r="AT92" s="2"/>
      <c r="AU92" s="15"/>
      <c r="AV92" s="2"/>
      <c r="AW92" s="2"/>
      <c r="BL92" s="1"/>
    </row>
    <row r="93" spans="2:64" ht="14.25">
      <c r="B93" s="6"/>
      <c r="C93" s="178" t="e">
        <f>R戦入力用!#REF!</f>
        <v>#REF!</v>
      </c>
      <c r="D93" s="178"/>
      <c r="E93" s="178"/>
      <c r="F93" s="178"/>
      <c r="G93" s="178"/>
      <c r="H93" s="178"/>
      <c r="I93" s="7"/>
      <c r="J93" s="158" t="e">
        <f>R89</f>
        <v>#REF!</v>
      </c>
      <c r="K93" s="174" t="e">
        <f>IF(J93="","",IF(J93-L93&gt;0,"○",IF(J93-L93=0,"△","●")))</f>
        <v>#REF!</v>
      </c>
      <c r="L93" s="202" t="e">
        <f>P89</f>
        <v>#REF!</v>
      </c>
      <c r="M93" s="176" t="e">
        <f>R91</f>
        <v>#REF!</v>
      </c>
      <c r="N93" s="166" t="e">
        <f>IF(M93="","",IF(M93-O93&gt;0,"○",IF(M93-O93=0,"△","●")))</f>
        <v>#REF!</v>
      </c>
      <c r="O93" s="172" t="e">
        <f>P91</f>
        <v>#REF!</v>
      </c>
      <c r="P93" s="176"/>
      <c r="Q93" s="166"/>
      <c r="R93" s="172"/>
      <c r="S93" s="176" t="e">
        <f>R戦入力用!#REF!</f>
        <v>#REF!</v>
      </c>
      <c r="T93" s="166" t="e">
        <f>IF(S93="","",IF(S93-U93&gt;0,"○",IF(S93-U93=0,"△","●")))</f>
        <v>#REF!</v>
      </c>
      <c r="U93" s="172" t="e">
        <f>R戦入力用!#REF!</f>
        <v>#REF!</v>
      </c>
      <c r="V93" s="176" t="e">
        <f>R戦入力用!#REF!</f>
        <v>#REF!</v>
      </c>
      <c r="W93" s="166" t="e">
        <f>IF(V93="","",IF(V93-X93&gt;0,"○",IF(V93-X93=0,"△","●")))</f>
        <v>#REF!</v>
      </c>
      <c r="X93" s="172" t="e">
        <f>R戦入力用!#REF!</f>
        <v>#REF!</v>
      </c>
      <c r="Y93" s="176" t="e">
        <f>R戦入力用!#REF!</f>
        <v>#REF!</v>
      </c>
      <c r="Z93" s="166" t="e">
        <f>IF(Y93="","",IF(Y93-AA93&gt;0,"○",IF(Y93-AA93=0,"△","●")))</f>
        <v>#REF!</v>
      </c>
      <c r="AA93" s="172" t="e">
        <f>R戦入力用!#REF!</f>
        <v>#REF!</v>
      </c>
      <c r="AB93" s="10"/>
      <c r="AC93" s="174">
        <f>AS93*3+AU93</f>
        <v>0</v>
      </c>
      <c r="AD93" s="9"/>
      <c r="AE93" s="4"/>
      <c r="AF93" s="164" t="e">
        <f>SUM(J93+M93+S93+V93+Y93)</f>
        <v>#REF!</v>
      </c>
      <c r="AG93" s="9"/>
      <c r="AH93" s="4"/>
      <c r="AI93" s="164" t="e">
        <f>L93+O93+U93+X93+AA93</f>
        <v>#REF!</v>
      </c>
      <c r="AJ93" s="9"/>
      <c r="AK93" s="158" t="e">
        <f>AF93-AI93</f>
        <v>#REF!</v>
      </c>
      <c r="AL93" s="159"/>
      <c r="AM93" s="8"/>
      <c r="AN93" s="162"/>
      <c r="AO93" s="154" t="e">
        <f>RANK(BL93,$BL$89:$BL99)</f>
        <v>#REF!</v>
      </c>
      <c r="AP93" s="155"/>
      <c r="AQ93" s="12"/>
      <c r="AR93" s="2"/>
      <c r="AS93" s="13">
        <f>COUNTIF(BB93:BJ93,"○")</f>
        <v>0</v>
      </c>
      <c r="AT93" s="14"/>
      <c r="AU93" s="15">
        <f>COUNTIF(BB93:BJ93,"△")</f>
        <v>0</v>
      </c>
      <c r="AV93" s="14"/>
      <c r="AW93" s="16">
        <f>COUNTIF(BB93:BJ93,"●")</f>
        <v>0</v>
      </c>
      <c r="AY93">
        <v>3</v>
      </c>
      <c r="BB93" s="18" t="e">
        <f>IF(J93="","",IF(J93-L93&gt;0,"○",IF(J93-L93=0,"△","●")))</f>
        <v>#REF!</v>
      </c>
      <c r="BD93" s="18" t="e">
        <f>IF(M93="","",IF(M93-O93&gt;0,"○",IF(M93-O93=0,"△","●")))</f>
        <v>#REF!</v>
      </c>
      <c r="BF93" s="18" t="e">
        <f>IF(S93="","",IF(S93-U93&gt;0,"○",IF(S93-U93=0,"△","●")))</f>
        <v>#REF!</v>
      </c>
      <c r="BH93" s="18" t="e">
        <f>IF(V93="","",IF(V93-X93&gt;0,"○",IF(V93-X93=0,"△","●")))</f>
        <v>#REF!</v>
      </c>
      <c r="BJ93" s="18" t="e">
        <f>IF(Y93="","",IF(Y93-AA93&gt;0,"○",IF(Y93-AA93=0,"△","●")))</f>
        <v>#REF!</v>
      </c>
      <c r="BL93" s="1" t="e">
        <f>AC93*100+AK93</f>
        <v>#REF!</v>
      </c>
    </row>
    <row r="94" spans="2:64" ht="14.25">
      <c r="B94" s="20"/>
      <c r="C94" s="179"/>
      <c r="D94" s="179"/>
      <c r="E94" s="179"/>
      <c r="F94" s="179"/>
      <c r="G94" s="179"/>
      <c r="H94" s="179"/>
      <c r="I94" s="21"/>
      <c r="J94" s="201"/>
      <c r="K94" s="175"/>
      <c r="L94" s="203"/>
      <c r="M94" s="177"/>
      <c r="N94" s="167"/>
      <c r="O94" s="173"/>
      <c r="P94" s="177"/>
      <c r="Q94" s="167"/>
      <c r="R94" s="173"/>
      <c r="S94" s="177"/>
      <c r="T94" s="167"/>
      <c r="U94" s="173"/>
      <c r="V94" s="177"/>
      <c r="W94" s="167"/>
      <c r="X94" s="173"/>
      <c r="Y94" s="177"/>
      <c r="Z94" s="167"/>
      <c r="AA94" s="173"/>
      <c r="AB94" s="25"/>
      <c r="AC94" s="175"/>
      <c r="AD94" s="24"/>
      <c r="AE94" s="22"/>
      <c r="AF94" s="165"/>
      <c r="AG94" s="24"/>
      <c r="AH94" s="22"/>
      <c r="AI94" s="165"/>
      <c r="AJ94" s="24"/>
      <c r="AK94" s="160"/>
      <c r="AL94" s="161"/>
      <c r="AM94" s="23"/>
      <c r="AN94" s="163"/>
      <c r="AO94" s="156"/>
      <c r="AP94" s="157"/>
      <c r="AQ94" s="12"/>
      <c r="AR94" s="2"/>
      <c r="AS94" s="2"/>
      <c r="AT94" s="2"/>
      <c r="AU94" s="15"/>
      <c r="AV94" s="2"/>
      <c r="AW94" s="2"/>
      <c r="BL94" s="19"/>
    </row>
    <row r="95" spans="2:64" ht="14.25">
      <c r="B95" s="6"/>
      <c r="C95" s="178" t="e">
        <f>R戦入力用!#REF!</f>
        <v>#REF!</v>
      </c>
      <c r="D95" s="178"/>
      <c r="E95" s="178"/>
      <c r="F95" s="178"/>
      <c r="G95" s="178"/>
      <c r="H95" s="178"/>
      <c r="I95" s="7"/>
      <c r="J95" s="158" t="e">
        <f>U89</f>
        <v>#REF!</v>
      </c>
      <c r="K95" s="174" t="e">
        <f>IF(J95="","",IF(J95-L95&gt;0,"○",IF(J95-L95=0,"△","●")))</f>
        <v>#REF!</v>
      </c>
      <c r="L95" s="202" t="e">
        <f>S89</f>
        <v>#REF!</v>
      </c>
      <c r="M95" s="176" t="e">
        <f>U91</f>
        <v>#REF!</v>
      </c>
      <c r="N95" s="166" t="e">
        <f>IF(M95="","",IF(M95-O95&gt;0,"○",IF(M95-O95=0,"△","●")))</f>
        <v>#REF!</v>
      </c>
      <c r="O95" s="172" t="e">
        <f>S91</f>
        <v>#REF!</v>
      </c>
      <c r="P95" s="176" t="e">
        <f>U93</f>
        <v>#REF!</v>
      </c>
      <c r="Q95" s="166" t="e">
        <f>IF(P95="","",IF(P95-R95&gt;0,"○",IF(P95-R95=0,"△","●")))</f>
        <v>#REF!</v>
      </c>
      <c r="R95" s="172" t="e">
        <f>S93</f>
        <v>#REF!</v>
      </c>
      <c r="S95" s="176"/>
      <c r="T95" s="166"/>
      <c r="U95" s="172"/>
      <c r="V95" s="176" t="e">
        <f>R戦入力用!#REF!</f>
        <v>#REF!</v>
      </c>
      <c r="W95" s="166" t="e">
        <f>IF(V95="","",IF(V95-X95&gt;0,"○",IF(V95-X95=0,"△","●")))</f>
        <v>#REF!</v>
      </c>
      <c r="X95" s="172" t="e">
        <f>R戦入力用!#REF!</f>
        <v>#REF!</v>
      </c>
      <c r="Y95" s="176" t="e">
        <f>R戦入力用!#REF!</f>
        <v>#REF!</v>
      </c>
      <c r="Z95" s="166" t="e">
        <f>IF(Y95="","",IF(Y95-AA95&gt;0,"○",IF(Y95-AA95=0,"△","●")))</f>
        <v>#REF!</v>
      </c>
      <c r="AA95" s="172" t="e">
        <f>R戦入力用!#REF!</f>
        <v>#REF!</v>
      </c>
      <c r="AB95" s="10"/>
      <c r="AC95" s="174">
        <f>AS95*3+AU95</f>
        <v>0</v>
      </c>
      <c r="AD95" s="9"/>
      <c r="AE95" s="4"/>
      <c r="AF95" s="164" t="e">
        <f>SUM(J95+M95+P95+V95+Y95)</f>
        <v>#REF!</v>
      </c>
      <c r="AG95" s="9"/>
      <c r="AH95" s="4"/>
      <c r="AI95" s="164" t="e">
        <f>L95+O95+R95+X95+AA95</f>
        <v>#REF!</v>
      </c>
      <c r="AJ95" s="9"/>
      <c r="AK95" s="158" t="e">
        <f>AF95-AI95</f>
        <v>#REF!</v>
      </c>
      <c r="AL95" s="159"/>
      <c r="AM95" s="8"/>
      <c r="AN95" s="162"/>
      <c r="AO95" s="154" t="e">
        <f>RANK(BL95,$BL$89:$BL99)</f>
        <v>#REF!</v>
      </c>
      <c r="AP95" s="155"/>
      <c r="AQ95" s="12"/>
      <c r="AR95" s="2"/>
      <c r="AS95" s="13">
        <f>COUNTIF(BB95:BJ95,"○")</f>
        <v>0</v>
      </c>
      <c r="AT95" s="14"/>
      <c r="AU95" s="15">
        <f>COUNTIF(BB95:BJ95,"△")</f>
        <v>0</v>
      </c>
      <c r="AV95" s="14"/>
      <c r="AW95" s="16">
        <f>COUNTIF(BB95:BJ95,"●")</f>
        <v>0</v>
      </c>
      <c r="AY95">
        <v>3</v>
      </c>
      <c r="BB95" s="18" t="e">
        <f>IF(J95="","",IF(J95-L95&gt;0,"○",IF(J95-L95=0,"△","●")))</f>
        <v>#REF!</v>
      </c>
      <c r="BD95" s="18" t="e">
        <f>IF(M95="","",IF(M95-O95&gt;0,"○",IF(M95-O95=0,"△","●")))</f>
        <v>#REF!</v>
      </c>
      <c r="BF95" s="18" t="e">
        <f>IF(P95="","",IF(P95-R95&gt;0,"○",IF(P95-R95=0,"△","●")))</f>
        <v>#REF!</v>
      </c>
      <c r="BH95" s="18" t="e">
        <f>IF(V95="","",IF(V95-X95&gt;0,"○",IF(V95-X95=0,"△","●")))</f>
        <v>#REF!</v>
      </c>
      <c r="BJ95" s="18" t="e">
        <f>IF(Y95="","",IF(Y95-AA95&gt;0,"○",IF(Y95-AA95=0,"△","●")))</f>
        <v>#REF!</v>
      </c>
      <c r="BL95" s="1" t="e">
        <f>AC95*100+AK95</f>
        <v>#REF!</v>
      </c>
    </row>
    <row r="96" spans="2:64" ht="14.25">
      <c r="B96" s="20"/>
      <c r="C96" s="179"/>
      <c r="D96" s="179"/>
      <c r="E96" s="179"/>
      <c r="F96" s="179"/>
      <c r="G96" s="179"/>
      <c r="H96" s="179"/>
      <c r="I96" s="21"/>
      <c r="J96" s="201"/>
      <c r="K96" s="175"/>
      <c r="L96" s="203"/>
      <c r="M96" s="177"/>
      <c r="N96" s="167"/>
      <c r="O96" s="173"/>
      <c r="P96" s="177"/>
      <c r="Q96" s="167"/>
      <c r="R96" s="173"/>
      <c r="S96" s="177"/>
      <c r="T96" s="167"/>
      <c r="U96" s="173"/>
      <c r="V96" s="177"/>
      <c r="W96" s="167"/>
      <c r="X96" s="173"/>
      <c r="Y96" s="177"/>
      <c r="Z96" s="167"/>
      <c r="AA96" s="173"/>
      <c r="AB96" s="25"/>
      <c r="AC96" s="175"/>
      <c r="AD96" s="24"/>
      <c r="AE96" s="22"/>
      <c r="AF96" s="165"/>
      <c r="AG96" s="24"/>
      <c r="AH96" s="22"/>
      <c r="AI96" s="165"/>
      <c r="AJ96" s="24"/>
      <c r="AK96" s="160"/>
      <c r="AL96" s="161"/>
      <c r="AM96" s="23"/>
      <c r="AN96" s="163"/>
      <c r="AO96" s="156"/>
      <c r="AP96" s="157"/>
      <c r="AQ96" s="12"/>
      <c r="AR96" s="2"/>
      <c r="AS96" s="2"/>
      <c r="AT96" s="2"/>
      <c r="AU96" s="2"/>
      <c r="AV96" s="2"/>
      <c r="AW96" s="2"/>
      <c r="BL96" s="19"/>
    </row>
    <row r="97" spans="2:64" ht="14.25">
      <c r="B97" s="30"/>
      <c r="C97" s="178" t="e">
        <f>R戦入力用!#REF!</f>
        <v>#REF!</v>
      </c>
      <c r="D97" s="178"/>
      <c r="E97" s="178"/>
      <c r="F97" s="178"/>
      <c r="G97" s="178"/>
      <c r="H97" s="178"/>
      <c r="I97" s="31"/>
      <c r="J97" s="158" t="e">
        <f>X89</f>
        <v>#REF!</v>
      </c>
      <c r="K97" s="174" t="e">
        <f>IF(J97="","",IF(J97-L97&gt;0,"○",IF(J97-L97=0,"△","●")))</f>
        <v>#REF!</v>
      </c>
      <c r="L97" s="202" t="e">
        <f>V89</f>
        <v>#REF!</v>
      </c>
      <c r="M97" s="176" t="e">
        <f>X91</f>
        <v>#REF!</v>
      </c>
      <c r="N97" s="166" t="e">
        <f>IF(M97="","",IF(M97-O97&gt;0,"○",IF(M97-O97=0,"△","●")))</f>
        <v>#REF!</v>
      </c>
      <c r="O97" s="172" t="e">
        <f>V91</f>
        <v>#REF!</v>
      </c>
      <c r="P97" s="176" t="e">
        <f>X93</f>
        <v>#REF!</v>
      </c>
      <c r="Q97" s="166" t="e">
        <f>IF(P97="","",IF(P97-R97&gt;0,"○",IF(P97-R97=0,"△","●")))</f>
        <v>#REF!</v>
      </c>
      <c r="R97" s="172" t="e">
        <f>V93</f>
        <v>#REF!</v>
      </c>
      <c r="S97" s="176" t="e">
        <f>X95</f>
        <v>#REF!</v>
      </c>
      <c r="T97" s="166" t="e">
        <f>IF(S97="","",IF(S97-U97&gt;0,"○",IF(S97-U97=0,"△","●")))</f>
        <v>#REF!</v>
      </c>
      <c r="U97" s="172" t="e">
        <f>V95</f>
        <v>#REF!</v>
      </c>
      <c r="V97" s="34"/>
      <c r="W97" s="35"/>
      <c r="X97" s="36"/>
      <c r="Y97" s="176" t="e">
        <f>R戦入力用!#REF!</f>
        <v>#REF!</v>
      </c>
      <c r="Z97" s="166" t="e">
        <f>IF(Y97="","",IF(Y97-AA97&gt;0,"○",IF(Y97-AA97=0,"△","●")))</f>
        <v>#REF!</v>
      </c>
      <c r="AA97" s="172" t="e">
        <f>R戦入力用!#REF!</f>
        <v>#REF!</v>
      </c>
      <c r="AB97" s="32"/>
      <c r="AC97" s="174">
        <f>AS97*3+AU97</f>
        <v>0</v>
      </c>
      <c r="AD97" s="33"/>
      <c r="AE97" s="4"/>
      <c r="AF97" s="164" t="e">
        <f>SUM(J97+M97+P97+S97+Y97)</f>
        <v>#REF!</v>
      </c>
      <c r="AG97" s="9"/>
      <c r="AH97" s="4"/>
      <c r="AI97" s="164" t="e">
        <f>L97+O97+R97+AA97</f>
        <v>#REF!</v>
      </c>
      <c r="AJ97" s="9"/>
      <c r="AK97" s="158" t="e">
        <f>AF97-AI97</f>
        <v>#REF!</v>
      </c>
      <c r="AL97" s="159"/>
      <c r="AM97" s="8"/>
      <c r="AN97" s="162"/>
      <c r="AO97" s="154" t="e">
        <f>RANK(BL97,$BL$89:$BL99)</f>
        <v>#REF!</v>
      </c>
      <c r="AP97" s="155"/>
      <c r="AQ97" s="12"/>
      <c r="AR97" s="2"/>
      <c r="AS97" s="13">
        <f>COUNTIF(BB97:BJ97,"○")</f>
        <v>0</v>
      </c>
      <c r="AT97" s="14"/>
      <c r="AU97" s="15">
        <f>COUNTIF(BB97:BJ97,"△")</f>
        <v>0</v>
      </c>
      <c r="AV97" s="14"/>
      <c r="AW97" s="16">
        <f>COUNTIF(BB97:BJ97,"●")</f>
        <v>0</v>
      </c>
      <c r="AY97">
        <v>3</v>
      </c>
      <c r="BB97" s="18" t="e">
        <f>IF(J97="","",IF(J97-L97&gt;0,"○",IF(J97-L97=0,"△","●")))</f>
        <v>#REF!</v>
      </c>
      <c r="BD97" s="18" t="e">
        <f>IF(M97="","",IF(M97-O97&gt;0,"○",IF(M97-O97=0,"△","●")))</f>
        <v>#REF!</v>
      </c>
      <c r="BF97" s="18" t="e">
        <f>IF(P97="","",IF(P97-R97&gt;0,"○",IF(P97-R97=0,"△","●")))</f>
        <v>#REF!</v>
      </c>
      <c r="BH97" s="18" t="e">
        <f>IF(S97="","",IF(S97-U97&gt;0,"○",IF(S97-U97=0,"△","●")))</f>
        <v>#REF!</v>
      </c>
      <c r="BJ97" s="18" t="e">
        <f>IF(Y97="","",IF(Y97-AA97&gt;0,"○",IF(Y97-AA97=0,"△","●")))</f>
        <v>#REF!</v>
      </c>
      <c r="BL97" s="1" t="e">
        <f>AC97*100+AK97</f>
        <v>#REF!</v>
      </c>
    </row>
    <row r="98" spans="2:64" ht="14.25">
      <c r="B98" s="30"/>
      <c r="C98" s="179"/>
      <c r="D98" s="179"/>
      <c r="E98" s="179"/>
      <c r="F98" s="179"/>
      <c r="G98" s="179"/>
      <c r="H98" s="179"/>
      <c r="I98" s="31"/>
      <c r="J98" s="201"/>
      <c r="K98" s="175"/>
      <c r="L98" s="203"/>
      <c r="M98" s="177"/>
      <c r="N98" s="167"/>
      <c r="O98" s="173"/>
      <c r="P98" s="177"/>
      <c r="Q98" s="167"/>
      <c r="R98" s="173"/>
      <c r="S98" s="177"/>
      <c r="T98" s="167"/>
      <c r="U98" s="173"/>
      <c r="V98" s="34"/>
      <c r="W98" s="35"/>
      <c r="X98" s="36"/>
      <c r="Y98" s="177"/>
      <c r="Z98" s="167"/>
      <c r="AA98" s="173"/>
      <c r="AB98" s="32"/>
      <c r="AC98" s="175"/>
      <c r="AD98" s="33"/>
      <c r="AE98" s="22"/>
      <c r="AF98" s="165"/>
      <c r="AG98" s="24"/>
      <c r="AH98" s="22"/>
      <c r="AI98" s="165"/>
      <c r="AJ98" s="24"/>
      <c r="AK98" s="160"/>
      <c r="AL98" s="161"/>
      <c r="AM98" s="23"/>
      <c r="AN98" s="163"/>
      <c r="AO98" s="156"/>
      <c r="AP98" s="157"/>
      <c r="AQ98" s="12"/>
      <c r="AR98" s="2"/>
      <c r="AS98" s="2"/>
      <c r="AT98" s="2"/>
      <c r="AU98" s="2"/>
      <c r="AV98" s="2"/>
      <c r="AW98" s="2"/>
      <c r="BL98" s="19"/>
    </row>
    <row r="99" spans="2:64" ht="14.25">
      <c r="B99" s="6"/>
      <c r="C99" s="178" t="e">
        <f>R戦入力用!#REF!</f>
        <v>#REF!</v>
      </c>
      <c r="D99" s="178"/>
      <c r="E99" s="178"/>
      <c r="F99" s="178"/>
      <c r="G99" s="178"/>
      <c r="H99" s="178"/>
      <c r="I99" s="7"/>
      <c r="J99" s="158" t="e">
        <f>AA89</f>
        <v>#REF!</v>
      </c>
      <c r="K99" s="174" t="e">
        <f>IF(J99="","",IF(J99-L99&gt;0,"○",IF(J99-L99=0,"△","●")))</f>
        <v>#REF!</v>
      </c>
      <c r="L99" s="202" t="e">
        <f>Y89</f>
        <v>#REF!</v>
      </c>
      <c r="M99" s="158" t="e">
        <f>AA91</f>
        <v>#REF!</v>
      </c>
      <c r="N99" s="174" t="e">
        <f>IF(M99="","",IF(M99-O99&gt;0,"○",IF(M99-O99=0,"△","●")))</f>
        <v>#REF!</v>
      </c>
      <c r="O99" s="202" t="e">
        <f>Y91</f>
        <v>#REF!</v>
      </c>
      <c r="P99" s="158" t="e">
        <f>AA93</f>
        <v>#REF!</v>
      </c>
      <c r="Q99" s="174" t="e">
        <f>IF(P99="","",IF(P99-R99&gt;0,"○",IF(P99-R99=0,"△","●")))</f>
        <v>#REF!</v>
      </c>
      <c r="R99" s="202" t="e">
        <f>Y93</f>
        <v>#REF!</v>
      </c>
      <c r="S99" s="158" t="e">
        <f>AA95</f>
        <v>#REF!</v>
      </c>
      <c r="T99" s="174" t="e">
        <f>IF(S99="","",IF(S99-U99&gt;0,"○",IF(S99-U99=0,"△","●")))</f>
        <v>#REF!</v>
      </c>
      <c r="U99" s="202" t="e">
        <f>Y95</f>
        <v>#REF!</v>
      </c>
      <c r="V99" s="158" t="e">
        <f>AA97</f>
        <v>#REF!</v>
      </c>
      <c r="W99" s="174" t="e">
        <f>IF(V99="","",IF(V99-X99&gt;0,"○",IF(V99-X99=0,"△","●")))</f>
        <v>#REF!</v>
      </c>
      <c r="X99" s="202" t="e">
        <f>Y97</f>
        <v>#REF!</v>
      </c>
      <c r="Y99" s="28"/>
      <c r="Z99" s="28"/>
      <c r="AA99" s="28"/>
      <c r="AB99" s="10"/>
      <c r="AC99" s="164">
        <f>AS99*3+AU99</f>
        <v>0</v>
      </c>
      <c r="AD99" s="9"/>
      <c r="AE99" s="4"/>
      <c r="AF99" s="164" t="e">
        <f>SUM(J99+M99+P99+S99+V99)</f>
        <v>#REF!</v>
      </c>
      <c r="AG99" s="9"/>
      <c r="AH99" s="4"/>
      <c r="AI99" s="164" t="e">
        <f>L99+O99+R99+U99+X99</f>
        <v>#REF!</v>
      </c>
      <c r="AJ99" s="9"/>
      <c r="AK99" s="158" t="e">
        <f>AF99-AI99</f>
        <v>#REF!</v>
      </c>
      <c r="AL99" s="159"/>
      <c r="AM99" s="8"/>
      <c r="AN99" s="162"/>
      <c r="AO99" s="154" t="e">
        <f>RANK(BL99,$BL$89:$BL99)</f>
        <v>#REF!</v>
      </c>
      <c r="AP99" s="155"/>
      <c r="AS99" s="13">
        <f>COUNTIF(BB99:BJ99,"○")</f>
        <v>0</v>
      </c>
      <c r="AT99" s="14"/>
      <c r="AU99" s="15">
        <f>COUNTIF(BB99:BJ99,"△")</f>
        <v>0</v>
      </c>
      <c r="AV99" s="14"/>
      <c r="AW99" s="16">
        <f>COUNTIF(BB99:BJ99,"●")</f>
        <v>0</v>
      </c>
      <c r="AY99">
        <v>3</v>
      </c>
      <c r="BB99" s="18" t="e">
        <f>IF(J99="","",IF(J99-L99&gt;0,"○",IF(J99-L99=0,"△","●")))</f>
        <v>#REF!</v>
      </c>
      <c r="BD99" s="18" t="e">
        <f>IF(M99="","",IF(M99-O99&gt;0,"○",IF(M99-O99=0,"△","●")))</f>
        <v>#REF!</v>
      </c>
      <c r="BF99" s="18" t="e">
        <f>IF(P99="","",IF(P99-R99&gt;0,"○",IF(P99-R99=0,"△","●")))</f>
        <v>#REF!</v>
      </c>
      <c r="BH99" s="18" t="e">
        <f>IF(S99="","",IF(S99-U99&gt;0,"○",IF(S99-U99=0,"△","●")))</f>
        <v>#REF!</v>
      </c>
      <c r="BJ99" s="18" t="e">
        <f>IF(V99="","",IF(V99-X99&gt;0,"○",IF(V99-X99=0,"△","●")))</f>
        <v>#REF!</v>
      </c>
      <c r="BL99" s="1" t="e">
        <f>AC99*100+AK99</f>
        <v>#REF!</v>
      </c>
    </row>
    <row r="100" spans="2:42" ht="14.25">
      <c r="B100" s="20"/>
      <c r="C100" s="179"/>
      <c r="D100" s="179"/>
      <c r="E100" s="179"/>
      <c r="F100" s="179"/>
      <c r="G100" s="179"/>
      <c r="H100" s="179"/>
      <c r="I100" s="21"/>
      <c r="J100" s="201"/>
      <c r="K100" s="175"/>
      <c r="L100" s="203"/>
      <c r="M100" s="201"/>
      <c r="N100" s="175"/>
      <c r="O100" s="203"/>
      <c r="P100" s="201"/>
      <c r="Q100" s="175"/>
      <c r="R100" s="203"/>
      <c r="S100" s="201"/>
      <c r="T100" s="175"/>
      <c r="U100" s="203"/>
      <c r="V100" s="201"/>
      <c r="W100" s="175"/>
      <c r="X100" s="203"/>
      <c r="Y100" s="29"/>
      <c r="Z100" s="29"/>
      <c r="AA100" s="29"/>
      <c r="AB100" s="25"/>
      <c r="AC100" s="165"/>
      <c r="AD100" s="24"/>
      <c r="AE100" s="22"/>
      <c r="AF100" s="165"/>
      <c r="AG100" s="24"/>
      <c r="AH100" s="22"/>
      <c r="AI100" s="165"/>
      <c r="AJ100" s="24"/>
      <c r="AK100" s="160"/>
      <c r="AL100" s="161"/>
      <c r="AM100" s="23"/>
      <c r="AN100" s="163"/>
      <c r="AO100" s="156"/>
      <c r="AP100" s="157"/>
    </row>
  </sheetData>
  <sheetProtection/>
  <mergeCells count="925">
    <mergeCell ref="C70:AW70"/>
    <mergeCell ref="AN99:AN100"/>
    <mergeCell ref="AO99:AP100"/>
    <mergeCell ref="U99:U100"/>
    <mergeCell ref="V99:V100"/>
    <mergeCell ref="W99:W100"/>
    <mergeCell ref="X99:X100"/>
    <mergeCell ref="AC99:AC100"/>
    <mergeCell ref="AF99:AF100"/>
    <mergeCell ref="Q99:Q100"/>
    <mergeCell ref="R99:R100"/>
    <mergeCell ref="S99:S100"/>
    <mergeCell ref="T99:T100"/>
    <mergeCell ref="AI99:AI100"/>
    <mergeCell ref="AK99:AL100"/>
    <mergeCell ref="AI97:AI98"/>
    <mergeCell ref="AK97:AL98"/>
    <mergeCell ref="Y97:Y98"/>
    <mergeCell ref="Z97:Z98"/>
    <mergeCell ref="AA97:AA98"/>
    <mergeCell ref="C99:H100"/>
    <mergeCell ref="J99:J100"/>
    <mergeCell ref="K99:K100"/>
    <mergeCell ref="L99:L100"/>
    <mergeCell ref="M99:M100"/>
    <mergeCell ref="N99:N100"/>
    <mergeCell ref="O99:O100"/>
    <mergeCell ref="P99:P100"/>
    <mergeCell ref="AN83:AN84"/>
    <mergeCell ref="AO83:AP84"/>
    <mergeCell ref="B88:I88"/>
    <mergeCell ref="J88:L88"/>
    <mergeCell ref="M88:O88"/>
    <mergeCell ref="P88:R88"/>
    <mergeCell ref="S88:U88"/>
    <mergeCell ref="V88:X88"/>
    <mergeCell ref="AN88:AP88"/>
    <mergeCell ref="U83:U84"/>
    <mergeCell ref="V83:V84"/>
    <mergeCell ref="W83:W84"/>
    <mergeCell ref="X83:X84"/>
    <mergeCell ref="AC83:AC84"/>
    <mergeCell ref="AF83:AF84"/>
    <mergeCell ref="Y88:AA88"/>
    <mergeCell ref="AB88:AD88"/>
    <mergeCell ref="AH88:AJ88"/>
    <mergeCell ref="O83:O84"/>
    <mergeCell ref="P83:P84"/>
    <mergeCell ref="Q83:Q84"/>
    <mergeCell ref="R83:R84"/>
    <mergeCell ref="S83:S84"/>
    <mergeCell ref="T83:T84"/>
    <mergeCell ref="C83:H84"/>
    <mergeCell ref="J83:J84"/>
    <mergeCell ref="K83:K84"/>
    <mergeCell ref="L83:L84"/>
    <mergeCell ref="M83:M84"/>
    <mergeCell ref="N83:N84"/>
    <mergeCell ref="AK72:AM72"/>
    <mergeCell ref="AN72:AP72"/>
    <mergeCell ref="V79:V80"/>
    <mergeCell ref="W79:W80"/>
    <mergeCell ref="X79:X80"/>
    <mergeCell ref="Y81:Y82"/>
    <mergeCell ref="Z81:Z82"/>
    <mergeCell ref="AA81:AA82"/>
    <mergeCell ref="AN81:AN82"/>
    <mergeCell ref="AO81:AP82"/>
    <mergeCell ref="AK13:AL14"/>
    <mergeCell ref="AN13:AN14"/>
    <mergeCell ref="AO13:AP14"/>
    <mergeCell ref="B72:I72"/>
    <mergeCell ref="J72:L72"/>
    <mergeCell ref="M72:O72"/>
    <mergeCell ref="P72:R72"/>
    <mergeCell ref="S72:U72"/>
    <mergeCell ref="V72:X72"/>
    <mergeCell ref="V13:V14"/>
    <mergeCell ref="W13:W14"/>
    <mergeCell ref="X13:X14"/>
    <mergeCell ref="AC13:AC14"/>
    <mergeCell ref="AF13:AF14"/>
    <mergeCell ref="AI13:AI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H2:AJ2"/>
    <mergeCell ref="AK2:AM2"/>
    <mergeCell ref="AN2:AP2"/>
    <mergeCell ref="V9:V10"/>
    <mergeCell ref="W9:W10"/>
    <mergeCell ref="X9:X10"/>
    <mergeCell ref="AF9:AF10"/>
    <mergeCell ref="AI9:AI10"/>
    <mergeCell ref="AK9:AL10"/>
    <mergeCell ref="AN9:AN10"/>
    <mergeCell ref="AI62:AI63"/>
    <mergeCell ref="AK62:AL63"/>
    <mergeCell ref="AN62:AN63"/>
    <mergeCell ref="AO62:AP63"/>
    <mergeCell ref="B2:I2"/>
    <mergeCell ref="J2:L2"/>
    <mergeCell ref="M2:O2"/>
    <mergeCell ref="P2:R2"/>
    <mergeCell ref="S2:U2"/>
    <mergeCell ref="V2:X2"/>
    <mergeCell ref="U62:U63"/>
    <mergeCell ref="V62:V63"/>
    <mergeCell ref="W62:W63"/>
    <mergeCell ref="X62:X63"/>
    <mergeCell ref="AC62:AC63"/>
    <mergeCell ref="AF62:AF63"/>
    <mergeCell ref="O62:O63"/>
    <mergeCell ref="P62:P63"/>
    <mergeCell ref="Q62:Q63"/>
    <mergeCell ref="R62:R63"/>
    <mergeCell ref="S62:S63"/>
    <mergeCell ref="T62:T63"/>
    <mergeCell ref="C62:H63"/>
    <mergeCell ref="J62:J63"/>
    <mergeCell ref="K62:K63"/>
    <mergeCell ref="L62:L63"/>
    <mergeCell ref="M62:M63"/>
    <mergeCell ref="N62:N63"/>
    <mergeCell ref="AK51:AM51"/>
    <mergeCell ref="AN51:AP51"/>
    <mergeCell ref="V58:V59"/>
    <mergeCell ref="W58:W59"/>
    <mergeCell ref="X58:X59"/>
    <mergeCell ref="AF58:AF59"/>
    <mergeCell ref="AI58:AI59"/>
    <mergeCell ref="AK58:AL59"/>
    <mergeCell ref="AN58:AN59"/>
    <mergeCell ref="AO58:AP59"/>
    <mergeCell ref="AO97:AP98"/>
    <mergeCell ref="B51:I51"/>
    <mergeCell ref="J51:L51"/>
    <mergeCell ref="M51:O51"/>
    <mergeCell ref="P51:R51"/>
    <mergeCell ref="S51:U51"/>
    <mergeCell ref="U97:U98"/>
    <mergeCell ref="AC97:AC98"/>
    <mergeCell ref="AF97:AF98"/>
    <mergeCell ref="AH51:AJ51"/>
    <mergeCell ref="O97:O98"/>
    <mergeCell ref="P97:P98"/>
    <mergeCell ref="Q97:Q98"/>
    <mergeCell ref="R97:R98"/>
    <mergeCell ref="S97:S98"/>
    <mergeCell ref="T97:T98"/>
    <mergeCell ref="AI95:AI96"/>
    <mergeCell ref="AK95:AL96"/>
    <mergeCell ref="AN95:AN96"/>
    <mergeCell ref="AA95:AA96"/>
    <mergeCell ref="AC95:AC96"/>
    <mergeCell ref="AF95:AF96"/>
    <mergeCell ref="AN97:AN98"/>
    <mergeCell ref="AO95:AP96"/>
    <mergeCell ref="C97:H98"/>
    <mergeCell ref="J97:J98"/>
    <mergeCell ref="K97:K98"/>
    <mergeCell ref="L97:L98"/>
    <mergeCell ref="M97:M98"/>
    <mergeCell ref="N97:N98"/>
    <mergeCell ref="U95:U96"/>
    <mergeCell ref="Y95:Y96"/>
    <mergeCell ref="Z95:Z96"/>
    <mergeCell ref="V95:V96"/>
    <mergeCell ref="W95:W96"/>
    <mergeCell ref="X95:X96"/>
    <mergeCell ref="O95:O96"/>
    <mergeCell ref="P95:P96"/>
    <mergeCell ref="Q95:Q96"/>
    <mergeCell ref="R95:R96"/>
    <mergeCell ref="S95:S96"/>
    <mergeCell ref="T95:T96"/>
    <mergeCell ref="AI93:AI94"/>
    <mergeCell ref="AK93:AL94"/>
    <mergeCell ref="AN93:AN94"/>
    <mergeCell ref="AO93:AP94"/>
    <mergeCell ref="C95:H96"/>
    <mergeCell ref="J95:J96"/>
    <mergeCell ref="K95:K96"/>
    <mergeCell ref="L95:L96"/>
    <mergeCell ref="M95:M96"/>
    <mergeCell ref="N95:N96"/>
    <mergeCell ref="X93:X94"/>
    <mergeCell ref="Y93:Y94"/>
    <mergeCell ref="Z93:Z94"/>
    <mergeCell ref="AA93:AA94"/>
    <mergeCell ref="AC93:AC94"/>
    <mergeCell ref="AF93:AF94"/>
    <mergeCell ref="R93:R94"/>
    <mergeCell ref="S93:S94"/>
    <mergeCell ref="T93:T94"/>
    <mergeCell ref="U93:U94"/>
    <mergeCell ref="V93:V94"/>
    <mergeCell ref="W93:W94"/>
    <mergeCell ref="AO91:AP92"/>
    <mergeCell ref="C93:H94"/>
    <mergeCell ref="J93:J94"/>
    <mergeCell ref="K93:K94"/>
    <mergeCell ref="L93:L94"/>
    <mergeCell ref="M93:M94"/>
    <mergeCell ref="N93:N94"/>
    <mergeCell ref="O93:O94"/>
    <mergeCell ref="P93:P94"/>
    <mergeCell ref="Q93:Q94"/>
    <mergeCell ref="AF91:AF92"/>
    <mergeCell ref="AI91:AI92"/>
    <mergeCell ref="AK91:AL92"/>
    <mergeCell ref="U91:U92"/>
    <mergeCell ref="V91:V92"/>
    <mergeCell ref="W91:W92"/>
    <mergeCell ref="X91:X92"/>
    <mergeCell ref="Y91:Y92"/>
    <mergeCell ref="Q91:Q92"/>
    <mergeCell ref="R91:R92"/>
    <mergeCell ref="S91:S92"/>
    <mergeCell ref="T91:T92"/>
    <mergeCell ref="AA91:AA92"/>
    <mergeCell ref="AC91:AC92"/>
    <mergeCell ref="AO89:AP90"/>
    <mergeCell ref="C91:H92"/>
    <mergeCell ref="J91:J92"/>
    <mergeCell ref="K91:K92"/>
    <mergeCell ref="L91:L92"/>
    <mergeCell ref="M91:M92"/>
    <mergeCell ref="N91:N92"/>
    <mergeCell ref="Z91:Z92"/>
    <mergeCell ref="O91:O92"/>
    <mergeCell ref="P91:P92"/>
    <mergeCell ref="Z89:Z90"/>
    <mergeCell ref="AA89:AA90"/>
    <mergeCell ref="AC89:AC90"/>
    <mergeCell ref="AF89:AF90"/>
    <mergeCell ref="AI89:AI90"/>
    <mergeCell ref="AK89:AL90"/>
    <mergeCell ref="T89:T90"/>
    <mergeCell ref="U89:U90"/>
    <mergeCell ref="V89:V90"/>
    <mergeCell ref="W89:W90"/>
    <mergeCell ref="X89:X90"/>
    <mergeCell ref="Y89:Y90"/>
    <mergeCell ref="N89:N90"/>
    <mergeCell ref="O89:O90"/>
    <mergeCell ref="P89:P90"/>
    <mergeCell ref="Q89:Q90"/>
    <mergeCell ref="R89:R90"/>
    <mergeCell ref="S89:S90"/>
    <mergeCell ref="AI83:AI84"/>
    <mergeCell ref="AK83:AL84"/>
    <mergeCell ref="U81:U82"/>
    <mergeCell ref="AC81:AC82"/>
    <mergeCell ref="AF81:AF82"/>
    <mergeCell ref="C89:H90"/>
    <mergeCell ref="J89:J90"/>
    <mergeCell ref="K89:K90"/>
    <mergeCell ref="L89:L90"/>
    <mergeCell ref="M89:M90"/>
    <mergeCell ref="AE88:AG88"/>
    <mergeCell ref="AK88:AM88"/>
    <mergeCell ref="O81:O82"/>
    <mergeCell ref="P81:P82"/>
    <mergeCell ref="Q81:Q82"/>
    <mergeCell ref="R81:R82"/>
    <mergeCell ref="S81:S82"/>
    <mergeCell ref="T81:T82"/>
    <mergeCell ref="AI81:AI82"/>
    <mergeCell ref="AK81:AL82"/>
    <mergeCell ref="AI79:AI80"/>
    <mergeCell ref="AK79:AL80"/>
    <mergeCell ref="AN79:AN80"/>
    <mergeCell ref="AO79:AP80"/>
    <mergeCell ref="C81:H82"/>
    <mergeCell ref="J81:J82"/>
    <mergeCell ref="K81:K82"/>
    <mergeCell ref="L81:L82"/>
    <mergeCell ref="M81:M82"/>
    <mergeCell ref="N81:N82"/>
    <mergeCell ref="U79:U80"/>
    <mergeCell ref="Y79:Y80"/>
    <mergeCell ref="Z79:Z80"/>
    <mergeCell ref="AA79:AA80"/>
    <mergeCell ref="AC79:AC80"/>
    <mergeCell ref="AF79:AF80"/>
    <mergeCell ref="O79:O80"/>
    <mergeCell ref="P79:P80"/>
    <mergeCell ref="Q79:Q80"/>
    <mergeCell ref="R79:R80"/>
    <mergeCell ref="S79:S80"/>
    <mergeCell ref="T79:T80"/>
    <mergeCell ref="AI77:AI78"/>
    <mergeCell ref="AK77:AL78"/>
    <mergeCell ref="AN77:AN78"/>
    <mergeCell ref="AO77:AP78"/>
    <mergeCell ref="C79:H80"/>
    <mergeCell ref="J79:J80"/>
    <mergeCell ref="K79:K80"/>
    <mergeCell ref="L79:L80"/>
    <mergeCell ref="M79:M80"/>
    <mergeCell ref="N79:N80"/>
    <mergeCell ref="X77:X78"/>
    <mergeCell ref="Y77:Y78"/>
    <mergeCell ref="Z77:Z78"/>
    <mergeCell ref="AA77:AA78"/>
    <mergeCell ref="AC77:AC78"/>
    <mergeCell ref="AF77:AF78"/>
    <mergeCell ref="R77:R78"/>
    <mergeCell ref="S77:S78"/>
    <mergeCell ref="T77:T78"/>
    <mergeCell ref="U77:U78"/>
    <mergeCell ref="V77:V78"/>
    <mergeCell ref="W77:W78"/>
    <mergeCell ref="AO75:AP76"/>
    <mergeCell ref="C77:H78"/>
    <mergeCell ref="J77:J78"/>
    <mergeCell ref="K77:K78"/>
    <mergeCell ref="L77:L78"/>
    <mergeCell ref="M77:M78"/>
    <mergeCell ref="N77:N78"/>
    <mergeCell ref="O77:O78"/>
    <mergeCell ref="P77:P78"/>
    <mergeCell ref="Q77:Q78"/>
    <mergeCell ref="AA75:AA76"/>
    <mergeCell ref="AC75:AC76"/>
    <mergeCell ref="AF75:AF76"/>
    <mergeCell ref="AI75:AI76"/>
    <mergeCell ref="AK75:AL76"/>
    <mergeCell ref="U75:U76"/>
    <mergeCell ref="V75:V76"/>
    <mergeCell ref="W75:W76"/>
    <mergeCell ref="X75:X76"/>
    <mergeCell ref="Y75:Y76"/>
    <mergeCell ref="Z75:Z76"/>
    <mergeCell ref="O75:O76"/>
    <mergeCell ref="P75:P76"/>
    <mergeCell ref="Q75:Q76"/>
    <mergeCell ref="R75:R76"/>
    <mergeCell ref="S75:S76"/>
    <mergeCell ref="T75:T76"/>
    <mergeCell ref="C75:H76"/>
    <mergeCell ref="J75:J76"/>
    <mergeCell ref="K75:K76"/>
    <mergeCell ref="L75:L76"/>
    <mergeCell ref="M75:M76"/>
    <mergeCell ref="N75:N76"/>
    <mergeCell ref="AA73:AA74"/>
    <mergeCell ref="AC73:AC74"/>
    <mergeCell ref="AF73:AF74"/>
    <mergeCell ref="AI73:AI74"/>
    <mergeCell ref="AK73:AL74"/>
    <mergeCell ref="AO73:AP74"/>
    <mergeCell ref="U73:U74"/>
    <mergeCell ref="V73:V74"/>
    <mergeCell ref="W73:W74"/>
    <mergeCell ref="X73:X74"/>
    <mergeCell ref="Y73:Y74"/>
    <mergeCell ref="Z73:Z74"/>
    <mergeCell ref="O73:O74"/>
    <mergeCell ref="P73:P74"/>
    <mergeCell ref="Q73:Q74"/>
    <mergeCell ref="R73:R74"/>
    <mergeCell ref="S73:S74"/>
    <mergeCell ref="T73:T74"/>
    <mergeCell ref="C73:H74"/>
    <mergeCell ref="J73:J74"/>
    <mergeCell ref="K73:K74"/>
    <mergeCell ref="L73:L74"/>
    <mergeCell ref="M73:M74"/>
    <mergeCell ref="N73:N74"/>
    <mergeCell ref="Y72:AA72"/>
    <mergeCell ref="AB72:AD72"/>
    <mergeCell ref="AE72:AG72"/>
    <mergeCell ref="AH72:AJ72"/>
    <mergeCell ref="AF11:AF12"/>
    <mergeCell ref="AI11:AI12"/>
    <mergeCell ref="AI60:AI61"/>
    <mergeCell ref="AA60:AA61"/>
    <mergeCell ref="AI56:AI57"/>
    <mergeCell ref="AA56:AA57"/>
    <mergeCell ref="AK11:AL12"/>
    <mergeCell ref="AN11:AN12"/>
    <mergeCell ref="AO11:AP12"/>
    <mergeCell ref="Y11:Y12"/>
    <mergeCell ref="Z11:Z12"/>
    <mergeCell ref="AA11:AA12"/>
    <mergeCell ref="C13:H14"/>
    <mergeCell ref="T11:T12"/>
    <mergeCell ref="U11:U12"/>
    <mergeCell ref="AC11:AC12"/>
    <mergeCell ref="N11:N12"/>
    <mergeCell ref="O11:O12"/>
    <mergeCell ref="P11:P12"/>
    <mergeCell ref="Q11:Q12"/>
    <mergeCell ref="R11:R12"/>
    <mergeCell ref="S11:S12"/>
    <mergeCell ref="AO9:AP10"/>
    <mergeCell ref="C11:H12"/>
    <mergeCell ref="J11:J12"/>
    <mergeCell ref="K11:K12"/>
    <mergeCell ref="L11:L12"/>
    <mergeCell ref="M11:M12"/>
    <mergeCell ref="T9:T10"/>
    <mergeCell ref="U9:U10"/>
    <mergeCell ref="Y9:Y10"/>
    <mergeCell ref="Z9:Z10"/>
    <mergeCell ref="AA9:AA10"/>
    <mergeCell ref="AC9:AC10"/>
    <mergeCell ref="N9:N10"/>
    <mergeCell ref="O9:O10"/>
    <mergeCell ref="P9:P10"/>
    <mergeCell ref="Q9:Q10"/>
    <mergeCell ref="R9:R10"/>
    <mergeCell ref="S9:S10"/>
    <mergeCell ref="AF7:AF8"/>
    <mergeCell ref="AI7:AI8"/>
    <mergeCell ref="AK7:AL8"/>
    <mergeCell ref="AN7:AN8"/>
    <mergeCell ref="AO7:AP8"/>
    <mergeCell ref="C9:H10"/>
    <mergeCell ref="J9:J10"/>
    <mergeCell ref="K9:K10"/>
    <mergeCell ref="L9:L10"/>
    <mergeCell ref="M9:M10"/>
    <mergeCell ref="W7:W8"/>
    <mergeCell ref="X7:X8"/>
    <mergeCell ref="Y7:Y8"/>
    <mergeCell ref="Z7:Z8"/>
    <mergeCell ref="AA7:AA8"/>
    <mergeCell ref="AC7:AC8"/>
    <mergeCell ref="Q7:Q8"/>
    <mergeCell ref="R7:R8"/>
    <mergeCell ref="S7:S8"/>
    <mergeCell ref="T7:T8"/>
    <mergeCell ref="U7:U8"/>
    <mergeCell ref="V7:V8"/>
    <mergeCell ref="AO5:AP6"/>
    <mergeCell ref="C7:H8"/>
    <mergeCell ref="J7:J8"/>
    <mergeCell ref="K7:K8"/>
    <mergeCell ref="L7:L8"/>
    <mergeCell ref="M7:M8"/>
    <mergeCell ref="N7:N8"/>
    <mergeCell ref="O7:O8"/>
    <mergeCell ref="P7:P8"/>
    <mergeCell ref="Z5:Z6"/>
    <mergeCell ref="AA5:AA6"/>
    <mergeCell ref="AC5:AC6"/>
    <mergeCell ref="AF5:AF6"/>
    <mergeCell ref="AI5:AI6"/>
    <mergeCell ref="AK5:AL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AC3:AC4"/>
    <mergeCell ref="AF3:AF4"/>
    <mergeCell ref="AI3:AI4"/>
    <mergeCell ref="AK3:AL4"/>
    <mergeCell ref="AO3:AP4"/>
    <mergeCell ref="C5:H6"/>
    <mergeCell ref="J5:J6"/>
    <mergeCell ref="K5:K6"/>
    <mergeCell ref="L5:L6"/>
    <mergeCell ref="M5:M6"/>
    <mergeCell ref="N3:N4"/>
    <mergeCell ref="T3:T4"/>
    <mergeCell ref="U3:U4"/>
    <mergeCell ref="V3:V4"/>
    <mergeCell ref="W3:W4"/>
    <mergeCell ref="X3:X4"/>
    <mergeCell ref="P3:P4"/>
    <mergeCell ref="Q3:Q4"/>
    <mergeCell ref="R3:R4"/>
    <mergeCell ref="S3:S4"/>
    <mergeCell ref="C3:H4"/>
    <mergeCell ref="J3:J4"/>
    <mergeCell ref="K3:K4"/>
    <mergeCell ref="L3:L4"/>
    <mergeCell ref="M3:M4"/>
    <mergeCell ref="Z60:Z61"/>
    <mergeCell ref="O3:O4"/>
    <mergeCell ref="Q60:Q61"/>
    <mergeCell ref="R60:R61"/>
    <mergeCell ref="S60:S61"/>
    <mergeCell ref="Y2:AA2"/>
    <mergeCell ref="AB2:AD2"/>
    <mergeCell ref="AE2:AG2"/>
    <mergeCell ref="AF60:AF61"/>
    <mergeCell ref="Y3:Y4"/>
    <mergeCell ref="Z3:Z4"/>
    <mergeCell ref="AA3:AA4"/>
    <mergeCell ref="AF56:AF57"/>
    <mergeCell ref="Y56:Y57"/>
    <mergeCell ref="Z56:Z57"/>
    <mergeCell ref="AK60:AL61"/>
    <mergeCell ref="AN60:AN61"/>
    <mergeCell ref="AO60:AP61"/>
    <mergeCell ref="T60:T61"/>
    <mergeCell ref="U60:U61"/>
    <mergeCell ref="AC60:AC61"/>
    <mergeCell ref="Y60:Y61"/>
    <mergeCell ref="C60:H61"/>
    <mergeCell ref="J60:J61"/>
    <mergeCell ref="K60:K61"/>
    <mergeCell ref="L60:L61"/>
    <mergeCell ref="M60:M61"/>
    <mergeCell ref="T58:T59"/>
    <mergeCell ref="S58:S59"/>
    <mergeCell ref="N60:N61"/>
    <mergeCell ref="O60:O61"/>
    <mergeCell ref="P60:P61"/>
    <mergeCell ref="U58:U59"/>
    <mergeCell ref="Y58:Y59"/>
    <mergeCell ref="Z58:Z59"/>
    <mergeCell ref="AA58:AA59"/>
    <mergeCell ref="AC58:AC59"/>
    <mergeCell ref="N58:N59"/>
    <mergeCell ref="O58:O59"/>
    <mergeCell ref="P58:P59"/>
    <mergeCell ref="Q58:Q59"/>
    <mergeCell ref="R58:R59"/>
    <mergeCell ref="AK56:AL57"/>
    <mergeCell ref="AN56:AN57"/>
    <mergeCell ref="AO56:AP57"/>
    <mergeCell ref="C58:H59"/>
    <mergeCell ref="J58:J59"/>
    <mergeCell ref="K58:K59"/>
    <mergeCell ref="L58:L59"/>
    <mergeCell ref="M58:M59"/>
    <mergeCell ref="W56:W57"/>
    <mergeCell ref="X56:X57"/>
    <mergeCell ref="AC56:AC57"/>
    <mergeCell ref="Q56:Q57"/>
    <mergeCell ref="R56:R57"/>
    <mergeCell ref="S56:S57"/>
    <mergeCell ref="T56:T57"/>
    <mergeCell ref="U56:U57"/>
    <mergeCell ref="V56:V57"/>
    <mergeCell ref="AO54:AP55"/>
    <mergeCell ref="C56:H57"/>
    <mergeCell ref="J56:J57"/>
    <mergeCell ref="K56:K57"/>
    <mergeCell ref="L56:L57"/>
    <mergeCell ref="M56:M57"/>
    <mergeCell ref="N56:N57"/>
    <mergeCell ref="O56:O57"/>
    <mergeCell ref="P56:P57"/>
    <mergeCell ref="Z54:Z55"/>
    <mergeCell ref="AA54:AA55"/>
    <mergeCell ref="AC54:AC55"/>
    <mergeCell ref="AF54:AF55"/>
    <mergeCell ref="AI54:AI55"/>
    <mergeCell ref="AK54:AL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AC52:AC53"/>
    <mergeCell ref="AF52:AF53"/>
    <mergeCell ref="AI52:AI53"/>
    <mergeCell ref="AK52:AL53"/>
    <mergeCell ref="AO52:AP53"/>
    <mergeCell ref="C54:H55"/>
    <mergeCell ref="J54:J55"/>
    <mergeCell ref="K54:K55"/>
    <mergeCell ref="L54:L55"/>
    <mergeCell ref="M54:M55"/>
    <mergeCell ref="V52:V53"/>
    <mergeCell ref="W52:W53"/>
    <mergeCell ref="X52:X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C52:H53"/>
    <mergeCell ref="J52:J53"/>
    <mergeCell ref="K52:K53"/>
    <mergeCell ref="L52:L53"/>
    <mergeCell ref="M52:M53"/>
    <mergeCell ref="N52:N53"/>
    <mergeCell ref="O52:O53"/>
    <mergeCell ref="V51:X51"/>
    <mergeCell ref="Y51:AA51"/>
    <mergeCell ref="AB51:AD51"/>
    <mergeCell ref="AE51:AG51"/>
    <mergeCell ref="AI46:AI47"/>
    <mergeCell ref="O46:O47"/>
    <mergeCell ref="P46:P47"/>
    <mergeCell ref="Q46:Q47"/>
    <mergeCell ref="R46:R47"/>
    <mergeCell ref="AK46:AL47"/>
    <mergeCell ref="AN46:AN47"/>
    <mergeCell ref="AO46:AP47"/>
    <mergeCell ref="U46:U47"/>
    <mergeCell ref="V46:V47"/>
    <mergeCell ref="W46:W47"/>
    <mergeCell ref="X46:X47"/>
    <mergeCell ref="AC46:AC47"/>
    <mergeCell ref="AF46:AF47"/>
    <mergeCell ref="S46:S47"/>
    <mergeCell ref="T46:T47"/>
    <mergeCell ref="AI44:AI45"/>
    <mergeCell ref="AK44:AL45"/>
    <mergeCell ref="AN44:AN45"/>
    <mergeCell ref="AO44:AP45"/>
    <mergeCell ref="U44:U45"/>
    <mergeCell ref="Y44:Y45"/>
    <mergeCell ref="Z44:Z45"/>
    <mergeCell ref="AA44:AA45"/>
    <mergeCell ref="C46:H47"/>
    <mergeCell ref="J46:J47"/>
    <mergeCell ref="K46:K47"/>
    <mergeCell ref="L46:L47"/>
    <mergeCell ref="M46:M47"/>
    <mergeCell ref="N46:N47"/>
    <mergeCell ref="AC44:AC45"/>
    <mergeCell ref="AF44:AF45"/>
    <mergeCell ref="O44:O45"/>
    <mergeCell ref="P44:P45"/>
    <mergeCell ref="Q44:Q45"/>
    <mergeCell ref="R44:R45"/>
    <mergeCell ref="S44:S45"/>
    <mergeCell ref="T44:T45"/>
    <mergeCell ref="AI42:AI43"/>
    <mergeCell ref="AK42:AL43"/>
    <mergeCell ref="AN42:AN43"/>
    <mergeCell ref="AO42:AP43"/>
    <mergeCell ref="C44:H45"/>
    <mergeCell ref="J44:J45"/>
    <mergeCell ref="K44:K45"/>
    <mergeCell ref="L44:L45"/>
    <mergeCell ref="M44:M45"/>
    <mergeCell ref="N44:N45"/>
    <mergeCell ref="X42:X43"/>
    <mergeCell ref="Y42:Y43"/>
    <mergeCell ref="Z42:Z43"/>
    <mergeCell ref="AA42:AA43"/>
    <mergeCell ref="AC42:AC43"/>
    <mergeCell ref="AF42:AF43"/>
    <mergeCell ref="R42:R43"/>
    <mergeCell ref="S42:S43"/>
    <mergeCell ref="T42:T43"/>
    <mergeCell ref="U42:U43"/>
    <mergeCell ref="V42:V43"/>
    <mergeCell ref="W42:W43"/>
    <mergeCell ref="AO40:AP41"/>
    <mergeCell ref="C42:H43"/>
    <mergeCell ref="J42:J43"/>
    <mergeCell ref="K42:K43"/>
    <mergeCell ref="L42:L43"/>
    <mergeCell ref="M42:M43"/>
    <mergeCell ref="N42:N43"/>
    <mergeCell ref="O42:O43"/>
    <mergeCell ref="P42:P43"/>
    <mergeCell ref="Q42:Q43"/>
    <mergeCell ref="AA40:AA41"/>
    <mergeCell ref="AC40:AC41"/>
    <mergeCell ref="AF40:AF41"/>
    <mergeCell ref="AI40:AI41"/>
    <mergeCell ref="AK40:AL41"/>
    <mergeCell ref="AN40:AN41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C40:H41"/>
    <mergeCell ref="J40:J41"/>
    <mergeCell ref="K40:K41"/>
    <mergeCell ref="L40:L41"/>
    <mergeCell ref="M40:M41"/>
    <mergeCell ref="N40:N41"/>
    <mergeCell ref="AA38:AA39"/>
    <mergeCell ref="AC38:AC39"/>
    <mergeCell ref="AF38:AF39"/>
    <mergeCell ref="AI38:AI39"/>
    <mergeCell ref="AK38:AL39"/>
    <mergeCell ref="AO38:AP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C38:H39"/>
    <mergeCell ref="J38:J39"/>
    <mergeCell ref="K38:K39"/>
    <mergeCell ref="L38:L39"/>
    <mergeCell ref="M38:M39"/>
    <mergeCell ref="N38:N39"/>
    <mergeCell ref="AA36:AA37"/>
    <mergeCell ref="AC36:AC37"/>
    <mergeCell ref="AF36:AF37"/>
    <mergeCell ref="AI36:AI37"/>
    <mergeCell ref="AK36:AL37"/>
    <mergeCell ref="AO36:AP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C36:H37"/>
    <mergeCell ref="J36:J37"/>
    <mergeCell ref="K36:K37"/>
    <mergeCell ref="L36:L37"/>
    <mergeCell ref="M36:M37"/>
    <mergeCell ref="N36:N37"/>
    <mergeCell ref="Y35:AA35"/>
    <mergeCell ref="AB35:AD35"/>
    <mergeCell ref="AE35:AG35"/>
    <mergeCell ref="AH35:AJ35"/>
    <mergeCell ref="AK35:AM35"/>
    <mergeCell ref="AN35:AP35"/>
    <mergeCell ref="B35:I35"/>
    <mergeCell ref="J35:L35"/>
    <mergeCell ref="M35:O35"/>
    <mergeCell ref="P35:R35"/>
    <mergeCell ref="S35:U35"/>
    <mergeCell ref="V35:X35"/>
    <mergeCell ref="R27:R28"/>
    <mergeCell ref="S27:S28"/>
    <mergeCell ref="T27:T28"/>
    <mergeCell ref="U27:U28"/>
    <mergeCell ref="AN27:AN28"/>
    <mergeCell ref="AO27:AP28"/>
    <mergeCell ref="AC27:AC28"/>
    <mergeCell ref="J27:J28"/>
    <mergeCell ref="K27:K28"/>
    <mergeCell ref="L27:L28"/>
    <mergeCell ref="M27:M28"/>
    <mergeCell ref="N27:N28"/>
    <mergeCell ref="O27:O28"/>
    <mergeCell ref="P27:P28"/>
    <mergeCell ref="Q27:Q28"/>
    <mergeCell ref="Z25:Z26"/>
    <mergeCell ref="AA25:AA26"/>
    <mergeCell ref="Y27:Y28"/>
    <mergeCell ref="Z27:Z28"/>
    <mergeCell ref="AA27:AA28"/>
    <mergeCell ref="Q25:Q26"/>
    <mergeCell ref="R25:R26"/>
    <mergeCell ref="S25:S26"/>
    <mergeCell ref="C27:H28"/>
    <mergeCell ref="Y18:AA18"/>
    <mergeCell ref="Y19:Y20"/>
    <mergeCell ref="Z19:Z20"/>
    <mergeCell ref="AA19:AA20"/>
    <mergeCell ref="Y21:Y22"/>
    <mergeCell ref="Z21:Z22"/>
    <mergeCell ref="AA21:AA22"/>
    <mergeCell ref="Y23:Y24"/>
    <mergeCell ref="Z23:Z24"/>
    <mergeCell ref="AF25:AF26"/>
    <mergeCell ref="AI25:AI26"/>
    <mergeCell ref="AK25:AL26"/>
    <mergeCell ref="AN25:AN26"/>
    <mergeCell ref="AO25:AP26"/>
    <mergeCell ref="AO29:AP30"/>
    <mergeCell ref="AF27:AF28"/>
    <mergeCell ref="AI27:AI28"/>
    <mergeCell ref="AK27:AL28"/>
    <mergeCell ref="AK29:AL30"/>
    <mergeCell ref="T25:T26"/>
    <mergeCell ref="U25:U26"/>
    <mergeCell ref="AC25:AC26"/>
    <mergeCell ref="V25:V26"/>
    <mergeCell ref="W25:W26"/>
    <mergeCell ref="X25:X26"/>
    <mergeCell ref="Y25:Y26"/>
    <mergeCell ref="AN23:AN24"/>
    <mergeCell ref="AO23:AP24"/>
    <mergeCell ref="C25:H26"/>
    <mergeCell ref="J25:J26"/>
    <mergeCell ref="K25:K26"/>
    <mergeCell ref="L25:L26"/>
    <mergeCell ref="M25:M26"/>
    <mergeCell ref="N25:N26"/>
    <mergeCell ref="O25:O26"/>
    <mergeCell ref="P25:P26"/>
    <mergeCell ref="AI23:AI24"/>
    <mergeCell ref="AK23:AL24"/>
    <mergeCell ref="X23:X24"/>
    <mergeCell ref="V23:V24"/>
    <mergeCell ref="W23:W24"/>
    <mergeCell ref="AA23:AA24"/>
    <mergeCell ref="Q23:Q24"/>
    <mergeCell ref="R23:R24"/>
    <mergeCell ref="S23:S24"/>
    <mergeCell ref="T23:T24"/>
    <mergeCell ref="U23:U24"/>
    <mergeCell ref="AC23:AC24"/>
    <mergeCell ref="AK21:AL22"/>
    <mergeCell ref="AO21:AP22"/>
    <mergeCell ref="C23:H24"/>
    <mergeCell ref="J23:J24"/>
    <mergeCell ref="K23:K24"/>
    <mergeCell ref="L23:L24"/>
    <mergeCell ref="M23:M24"/>
    <mergeCell ref="N23:N24"/>
    <mergeCell ref="O23:O24"/>
    <mergeCell ref="P23:P24"/>
    <mergeCell ref="P21:P22"/>
    <mergeCell ref="Q21:Q22"/>
    <mergeCell ref="R21:R22"/>
    <mergeCell ref="S21:S22"/>
    <mergeCell ref="T21:T22"/>
    <mergeCell ref="U21:U22"/>
    <mergeCell ref="AI19:AI20"/>
    <mergeCell ref="AK19:AL20"/>
    <mergeCell ref="AO19:AP20"/>
    <mergeCell ref="C21:H22"/>
    <mergeCell ref="J21:J22"/>
    <mergeCell ref="K21:K22"/>
    <mergeCell ref="L21:L22"/>
    <mergeCell ref="M21:M22"/>
    <mergeCell ref="N21:N22"/>
    <mergeCell ref="O21:O22"/>
    <mergeCell ref="U19:U20"/>
    <mergeCell ref="AC19:AC20"/>
    <mergeCell ref="AF19:AF20"/>
    <mergeCell ref="V19:V20"/>
    <mergeCell ref="W19:W20"/>
    <mergeCell ref="X19:X20"/>
    <mergeCell ref="AB18:AD18"/>
    <mergeCell ref="V18:X18"/>
    <mergeCell ref="AN18:AP18"/>
    <mergeCell ref="C19:H20"/>
    <mergeCell ref="J19:J20"/>
    <mergeCell ref="K19:K20"/>
    <mergeCell ref="L19:L20"/>
    <mergeCell ref="M19:M20"/>
    <mergeCell ref="N19:N20"/>
    <mergeCell ref="O19:O20"/>
    <mergeCell ref="B18:I18"/>
    <mergeCell ref="J18:L18"/>
    <mergeCell ref="M18:O18"/>
    <mergeCell ref="P18:R18"/>
    <mergeCell ref="S18:U18"/>
    <mergeCell ref="P19:P20"/>
    <mergeCell ref="Q19:Q20"/>
    <mergeCell ref="R19:R20"/>
    <mergeCell ref="S19:S20"/>
    <mergeCell ref="T19:T20"/>
    <mergeCell ref="AE18:AG18"/>
    <mergeCell ref="AH18:AJ18"/>
    <mergeCell ref="AK18:AM18"/>
    <mergeCell ref="C29:H30"/>
    <mergeCell ref="J29:J30"/>
    <mergeCell ref="K29:K30"/>
    <mergeCell ref="L29:L30"/>
    <mergeCell ref="M29:M30"/>
    <mergeCell ref="N29:N30"/>
    <mergeCell ref="O29:O30"/>
    <mergeCell ref="AN29:AN30"/>
    <mergeCell ref="V29:V30"/>
    <mergeCell ref="W29:W30"/>
    <mergeCell ref="X29:X30"/>
    <mergeCell ref="P29:P30"/>
    <mergeCell ref="Q29:Q30"/>
    <mergeCell ref="R29:R30"/>
    <mergeCell ref="S29:S30"/>
    <mergeCell ref="T29:T30"/>
    <mergeCell ref="U29:U30"/>
    <mergeCell ref="V21:V22"/>
    <mergeCell ref="W21:W22"/>
    <mergeCell ref="X21:X22"/>
    <mergeCell ref="AC29:AC30"/>
    <mergeCell ref="AF29:AF30"/>
    <mergeCell ref="AI29:AI30"/>
    <mergeCell ref="AC21:AC22"/>
    <mergeCell ref="AF21:AF22"/>
    <mergeCell ref="AI21:AI22"/>
    <mergeCell ref="AF23:AF24"/>
  </mergeCells>
  <printOptions/>
  <pageMargins left="0.7086614173228347" right="0.7086614173228347" top="0.9448818897637796" bottom="0.7480314960629921" header="0.5118110236220472" footer="0.31496062992125984"/>
  <pageSetup horizontalDpi="300" verticalDpi="300" orientation="landscape" paperSize="9" r:id="rId2"/>
  <headerFooter alignWithMargins="0">
    <oddHeader>&amp;C&amp;"ＭＳ Ｐゴシック,太字"&amp;18 平成23年度　ＪＡﾁﾋﾞﾘﾝﾋﾟｯｸ　8人制大会　成績表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3"/>
  <sheetViews>
    <sheetView tabSelected="1" zoomScale="75" zoomScaleNormal="75" zoomScalePageLayoutView="0" workbookViewId="0" topLeftCell="A1">
      <selection activeCell="L10" sqref="L10"/>
    </sheetView>
  </sheetViews>
  <sheetFormatPr defaultColWidth="9.00390625" defaultRowHeight="13.5"/>
  <cols>
    <col min="1" max="1" width="6.875" style="0" customWidth="1"/>
    <col min="2" max="2" width="10.00390625" style="0" customWidth="1"/>
    <col min="3" max="3" width="21.75390625" style="0" customWidth="1"/>
    <col min="4" max="4" width="15.75390625" style="0" customWidth="1"/>
    <col min="5" max="9" width="7.50390625" style="0" customWidth="1"/>
    <col min="11" max="11" width="11.25390625" style="0" bestFit="1" customWidth="1"/>
  </cols>
  <sheetData>
    <row r="1" spans="1:32" s="59" customFormat="1" ht="24" customHeight="1">
      <c r="A1" s="231" t="s">
        <v>121</v>
      </c>
      <c r="B1" s="231"/>
      <c r="C1" s="231"/>
      <c r="D1" s="231"/>
      <c r="E1" s="231"/>
      <c r="F1" s="231"/>
      <c r="G1" s="231"/>
      <c r="H1" s="231"/>
      <c r="I1" s="231"/>
      <c r="J1" s="57"/>
      <c r="K1" s="57"/>
      <c r="L1" s="57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s="59" customFormat="1" ht="24" customHeight="1">
      <c r="A2" s="231" t="s">
        <v>36</v>
      </c>
      <c r="B2" s="231"/>
      <c r="C2" s="231"/>
      <c r="D2" s="231"/>
      <c r="E2" s="231"/>
      <c r="F2" s="231"/>
      <c r="G2" s="231"/>
      <c r="H2" s="231"/>
      <c r="I2" s="231"/>
      <c r="J2" s="57"/>
      <c r="K2" s="57"/>
      <c r="L2" s="5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23" s="63" customFormat="1" ht="25.5">
      <c r="A3" s="60" t="s">
        <v>37</v>
      </c>
      <c r="B3" s="60"/>
      <c r="C3" s="232"/>
      <c r="D3" s="232"/>
      <c r="E3" s="61"/>
      <c r="F3" s="61"/>
      <c r="G3" s="61"/>
      <c r="H3" s="61"/>
      <c r="I3" s="61"/>
      <c r="J3" s="61"/>
      <c r="K3" s="61"/>
      <c r="L3" s="12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s="63" customFormat="1" ht="21">
      <c r="A4" s="64"/>
      <c r="B4" s="64"/>
      <c r="C4" s="61"/>
      <c r="D4" s="65"/>
      <c r="E4" s="61"/>
      <c r="F4" s="61"/>
      <c r="G4" s="61"/>
      <c r="H4" s="61"/>
      <c r="I4" s="61"/>
      <c r="J4" s="61"/>
      <c r="K4" s="61"/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s="63" customFormat="1" ht="21" customHeight="1">
      <c r="A5" s="233" t="s">
        <v>122</v>
      </c>
      <c r="B5" s="233"/>
      <c r="C5" s="233"/>
      <c r="D5" s="233"/>
      <c r="E5" s="233"/>
      <c r="F5" s="233"/>
      <c r="G5" s="233"/>
      <c r="H5" s="233"/>
      <c r="I5" s="233"/>
      <c r="J5" s="61"/>
      <c r="K5" s="61"/>
      <c r="L5" s="61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12" s="63" customFormat="1" ht="18.75" customHeight="1" thickBot="1">
      <c r="A6" s="66"/>
      <c r="B6" s="66"/>
      <c r="C6" s="66"/>
      <c r="D6" s="234"/>
      <c r="E6" s="234"/>
      <c r="F6" s="234"/>
      <c r="G6" s="234"/>
      <c r="H6" s="234"/>
      <c r="I6" s="234"/>
      <c r="J6" s="65"/>
      <c r="K6" s="65"/>
      <c r="L6" s="65"/>
    </row>
    <row r="7" spans="1:12" s="63" customFormat="1" ht="24.75" customHeight="1">
      <c r="A7" s="67" t="s">
        <v>38</v>
      </c>
      <c r="B7" s="68" t="s">
        <v>39</v>
      </c>
      <c r="C7" s="69" t="s">
        <v>40</v>
      </c>
      <c r="D7" s="70" t="s">
        <v>41</v>
      </c>
      <c r="E7" s="71" t="s">
        <v>42</v>
      </c>
      <c r="F7" s="71" t="s">
        <v>43</v>
      </c>
      <c r="G7" s="71" t="s">
        <v>44</v>
      </c>
      <c r="H7" s="71" t="s">
        <v>45</v>
      </c>
      <c r="I7" s="72" t="s">
        <v>46</v>
      </c>
      <c r="J7" s="73"/>
      <c r="K7" s="65"/>
      <c r="L7" s="65"/>
    </row>
    <row r="8" spans="1:15" s="63" customFormat="1" ht="24.75" customHeight="1">
      <c r="A8" s="121">
        <v>1</v>
      </c>
      <c r="B8" s="119"/>
      <c r="C8" s="115"/>
      <c r="D8" s="116"/>
      <c r="E8" s="77"/>
      <c r="F8" s="78"/>
      <c r="G8" s="78"/>
      <c r="H8" s="78"/>
      <c r="I8" s="79"/>
      <c r="J8" s="66"/>
      <c r="K8" s="114"/>
      <c r="L8" s="66"/>
      <c r="O8" s="80"/>
    </row>
    <row r="9" spans="1:12" s="63" customFormat="1" ht="24.75" customHeight="1">
      <c r="A9" s="121">
        <v>2</v>
      </c>
      <c r="B9" s="119"/>
      <c r="C9" s="115"/>
      <c r="D9" s="116"/>
      <c r="E9" s="77"/>
      <c r="F9" s="78"/>
      <c r="G9" s="78"/>
      <c r="H9" s="78"/>
      <c r="I9" s="79"/>
      <c r="J9" s="66"/>
      <c r="K9" s="114"/>
      <c r="L9" s="66"/>
    </row>
    <row r="10" spans="1:12" s="63" customFormat="1" ht="24.75" customHeight="1">
      <c r="A10" s="121">
        <v>3</v>
      </c>
      <c r="B10" s="119"/>
      <c r="C10" s="115"/>
      <c r="D10" s="116"/>
      <c r="E10" s="77"/>
      <c r="F10" s="78"/>
      <c r="G10" s="78"/>
      <c r="H10" s="78"/>
      <c r="I10" s="79"/>
      <c r="J10" s="66"/>
      <c r="K10" s="114"/>
      <c r="L10" s="66"/>
    </row>
    <row r="11" spans="1:12" s="63" customFormat="1" ht="24.75" customHeight="1">
      <c r="A11" s="121">
        <v>4</v>
      </c>
      <c r="B11" s="119"/>
      <c r="C11" s="115"/>
      <c r="D11" s="116"/>
      <c r="E11" s="77"/>
      <c r="F11" s="78"/>
      <c r="G11" s="78"/>
      <c r="H11" s="78"/>
      <c r="I11" s="79"/>
      <c r="J11" s="66"/>
      <c r="K11" s="114"/>
      <c r="L11" s="66"/>
    </row>
    <row r="12" spans="1:12" s="63" customFormat="1" ht="24.75" customHeight="1">
      <c r="A12" s="121">
        <v>5</v>
      </c>
      <c r="B12" s="120"/>
      <c r="C12" s="115"/>
      <c r="D12" s="117"/>
      <c r="E12" s="77"/>
      <c r="F12" s="78"/>
      <c r="G12" s="78"/>
      <c r="H12" s="78"/>
      <c r="I12" s="79"/>
      <c r="J12" s="66"/>
      <c r="K12" s="114"/>
      <c r="L12" s="66"/>
    </row>
    <row r="13" spans="1:12" s="63" customFormat="1" ht="24.75" customHeight="1">
      <c r="A13" s="121">
        <v>6</v>
      </c>
      <c r="B13" s="119"/>
      <c r="C13" s="115"/>
      <c r="D13" s="116"/>
      <c r="E13" s="77"/>
      <c r="F13" s="78"/>
      <c r="G13" s="78"/>
      <c r="H13" s="78"/>
      <c r="I13" s="79"/>
      <c r="J13" s="66"/>
      <c r="K13" s="114"/>
      <c r="L13" s="66"/>
    </row>
    <row r="14" spans="1:12" s="63" customFormat="1" ht="24.75" customHeight="1">
      <c r="A14" s="121">
        <v>7</v>
      </c>
      <c r="B14" s="119"/>
      <c r="C14" s="115"/>
      <c r="D14" s="116"/>
      <c r="E14" s="77"/>
      <c r="F14" s="78"/>
      <c r="G14" s="78"/>
      <c r="H14" s="78"/>
      <c r="I14" s="79"/>
      <c r="J14" s="66"/>
      <c r="K14" s="114"/>
      <c r="L14" s="66"/>
    </row>
    <row r="15" spans="1:12" s="63" customFormat="1" ht="24.75" customHeight="1">
      <c r="A15" s="121">
        <v>8</v>
      </c>
      <c r="B15" s="119"/>
      <c r="C15" s="115"/>
      <c r="D15" s="116"/>
      <c r="E15" s="77"/>
      <c r="F15" s="78"/>
      <c r="G15" s="78"/>
      <c r="H15" s="78"/>
      <c r="I15" s="79"/>
      <c r="J15" s="66"/>
      <c r="K15" s="114"/>
      <c r="L15" s="66"/>
    </row>
    <row r="16" spans="1:12" s="63" customFormat="1" ht="24.75" customHeight="1">
      <c r="A16" s="121">
        <v>9</v>
      </c>
      <c r="B16" s="119"/>
      <c r="C16" s="115"/>
      <c r="D16" s="116"/>
      <c r="E16" s="77"/>
      <c r="F16" s="78"/>
      <c r="G16" s="78"/>
      <c r="H16" s="78"/>
      <c r="I16" s="79"/>
      <c r="J16" s="66"/>
      <c r="K16" s="114"/>
      <c r="L16" s="66"/>
    </row>
    <row r="17" spans="1:12" s="63" customFormat="1" ht="24.75" customHeight="1">
      <c r="A17" s="121">
        <v>10</v>
      </c>
      <c r="B17" s="119"/>
      <c r="C17" s="115"/>
      <c r="D17" s="116"/>
      <c r="E17" s="77"/>
      <c r="F17" s="78"/>
      <c r="G17" s="78"/>
      <c r="H17" s="78"/>
      <c r="I17" s="79"/>
      <c r="J17" s="66"/>
      <c r="K17" s="114"/>
      <c r="L17" s="66"/>
    </row>
    <row r="18" spans="1:12" s="63" customFormat="1" ht="24.75" customHeight="1">
      <c r="A18" s="121">
        <v>11</v>
      </c>
      <c r="B18" s="119"/>
      <c r="C18" s="115"/>
      <c r="D18" s="116"/>
      <c r="E18" s="77"/>
      <c r="F18" s="78"/>
      <c r="G18" s="78"/>
      <c r="H18" s="78"/>
      <c r="I18" s="79"/>
      <c r="J18" s="66"/>
      <c r="K18" s="114"/>
      <c r="L18" s="66"/>
    </row>
    <row r="19" spans="1:12" s="63" customFormat="1" ht="24.75" customHeight="1">
      <c r="A19" s="121">
        <v>12</v>
      </c>
      <c r="B19" s="119"/>
      <c r="C19" s="115"/>
      <c r="D19" s="116"/>
      <c r="E19" s="77"/>
      <c r="F19" s="78"/>
      <c r="G19" s="78"/>
      <c r="H19" s="78"/>
      <c r="I19" s="79"/>
      <c r="J19" s="66"/>
      <c r="K19" s="114"/>
      <c r="L19" s="66"/>
    </row>
    <row r="20" spans="1:12" s="63" customFormat="1" ht="24.75" customHeight="1">
      <c r="A20" s="121">
        <v>13</v>
      </c>
      <c r="B20" s="119"/>
      <c r="C20" s="115"/>
      <c r="D20" s="116"/>
      <c r="E20" s="77"/>
      <c r="F20" s="78"/>
      <c r="G20" s="78"/>
      <c r="H20" s="78"/>
      <c r="I20" s="79"/>
      <c r="J20" s="66"/>
      <c r="K20" s="114"/>
      <c r="L20" s="66"/>
    </row>
    <row r="21" spans="1:12" s="63" customFormat="1" ht="24.75" customHeight="1">
      <c r="A21" s="121">
        <v>14</v>
      </c>
      <c r="B21" s="119"/>
      <c r="C21" s="115"/>
      <c r="D21" s="116"/>
      <c r="E21" s="77"/>
      <c r="F21" s="78"/>
      <c r="G21" s="78"/>
      <c r="H21" s="78"/>
      <c r="I21" s="79"/>
      <c r="J21" s="66"/>
      <c r="K21" s="114"/>
      <c r="L21" s="66"/>
    </row>
    <row r="22" spans="1:12" s="63" customFormat="1" ht="24.75" customHeight="1">
      <c r="A22" s="121">
        <v>15</v>
      </c>
      <c r="B22" s="119"/>
      <c r="C22" s="115"/>
      <c r="D22" s="116"/>
      <c r="E22" s="118"/>
      <c r="F22" s="78"/>
      <c r="G22" s="78"/>
      <c r="H22" s="78"/>
      <c r="I22" s="79"/>
      <c r="J22" s="66"/>
      <c r="K22" s="114"/>
      <c r="L22" s="66"/>
    </row>
    <row r="23" spans="1:12" s="63" customFormat="1" ht="24.75" customHeight="1">
      <c r="A23" s="121">
        <v>16</v>
      </c>
      <c r="B23" s="74"/>
      <c r="C23" s="75"/>
      <c r="D23" s="76"/>
      <c r="E23" s="77"/>
      <c r="F23" s="78"/>
      <c r="G23" s="78"/>
      <c r="H23" s="78"/>
      <c r="I23" s="79"/>
      <c r="J23" s="66"/>
      <c r="K23" s="66"/>
      <c r="L23" s="66"/>
    </row>
    <row r="24" spans="1:12" s="63" customFormat="1" ht="24.75" customHeight="1">
      <c r="A24" s="121">
        <v>17</v>
      </c>
      <c r="B24" s="74"/>
      <c r="C24" s="75"/>
      <c r="D24" s="76"/>
      <c r="E24" s="78"/>
      <c r="F24" s="78"/>
      <c r="G24" s="77"/>
      <c r="H24" s="78"/>
      <c r="I24" s="79"/>
      <c r="J24" s="66"/>
      <c r="K24" s="66"/>
      <c r="L24" s="66"/>
    </row>
    <row r="25" spans="1:12" s="63" customFormat="1" ht="24.75" customHeight="1">
      <c r="A25" s="121">
        <v>18</v>
      </c>
      <c r="B25" s="81"/>
      <c r="C25" s="75"/>
      <c r="D25" s="82"/>
      <c r="E25" s="78"/>
      <c r="F25" s="78"/>
      <c r="G25" s="78"/>
      <c r="H25" s="78"/>
      <c r="I25" s="83"/>
      <c r="J25" s="66"/>
      <c r="K25" s="66"/>
      <c r="L25" s="66"/>
    </row>
    <row r="26" spans="1:12" s="63" customFormat="1" ht="24.75" customHeight="1">
      <c r="A26" s="121">
        <v>19</v>
      </c>
      <c r="B26" s="81"/>
      <c r="C26" s="75"/>
      <c r="D26" s="82"/>
      <c r="E26" s="78"/>
      <c r="F26" s="78"/>
      <c r="G26" s="78"/>
      <c r="H26" s="78"/>
      <c r="I26" s="83"/>
      <c r="J26" s="66"/>
      <c r="K26" s="66"/>
      <c r="L26" s="66"/>
    </row>
    <row r="27" spans="1:12" s="63" customFormat="1" ht="24.75" customHeight="1" thickBot="1">
      <c r="A27" s="121">
        <v>20</v>
      </c>
      <c r="B27" s="84"/>
      <c r="C27" s="85"/>
      <c r="D27" s="86"/>
      <c r="E27" s="87"/>
      <c r="F27" s="87"/>
      <c r="G27" s="87"/>
      <c r="H27" s="87"/>
      <c r="I27" s="88"/>
      <c r="J27" s="66"/>
      <c r="K27" s="66"/>
      <c r="L27" s="66"/>
    </row>
    <row r="28" spans="1:12" s="63" customFormat="1" ht="21" customHeight="1" thickBot="1">
      <c r="A28" s="89"/>
      <c r="B28" s="90"/>
      <c r="C28" s="90"/>
      <c r="D28" s="91"/>
      <c r="E28" s="66"/>
      <c r="F28" s="66"/>
      <c r="G28" s="66"/>
      <c r="H28" s="66"/>
      <c r="I28" s="66"/>
      <c r="J28" s="66"/>
      <c r="K28" s="66"/>
      <c r="L28" s="66"/>
    </row>
    <row r="29" spans="1:12" s="63" customFormat="1" ht="21" customHeight="1">
      <c r="A29" s="94" t="s">
        <v>51</v>
      </c>
      <c r="B29" s="90"/>
      <c r="C29" s="90"/>
      <c r="D29" s="91"/>
      <c r="E29" s="235" t="s">
        <v>47</v>
      </c>
      <c r="F29" s="236"/>
      <c r="G29" s="92" t="s">
        <v>48</v>
      </c>
      <c r="H29" s="93" t="s">
        <v>49</v>
      </c>
      <c r="I29" s="66"/>
      <c r="J29" s="66"/>
      <c r="K29" s="66"/>
      <c r="L29" s="66"/>
    </row>
    <row r="30" spans="1:12" s="63" customFormat="1" ht="21" customHeight="1">
      <c r="A30" s="94" t="s">
        <v>53</v>
      </c>
      <c r="B30" s="94"/>
      <c r="C30" s="90"/>
      <c r="D30" s="91"/>
      <c r="E30" s="225" t="s">
        <v>50</v>
      </c>
      <c r="F30" s="226"/>
      <c r="G30" s="96"/>
      <c r="H30" s="97"/>
      <c r="I30" s="66"/>
      <c r="J30" s="66"/>
      <c r="K30" s="66"/>
      <c r="L30" s="66"/>
    </row>
    <row r="31" spans="3:12" s="63" customFormat="1" ht="21" customHeight="1">
      <c r="C31" s="94"/>
      <c r="D31" s="95"/>
      <c r="E31" s="225" t="s">
        <v>52</v>
      </c>
      <c r="F31" s="226"/>
      <c r="G31" s="96"/>
      <c r="H31" s="97"/>
      <c r="I31" s="66"/>
      <c r="J31" s="66"/>
      <c r="K31" s="66"/>
      <c r="L31" s="66"/>
    </row>
    <row r="32" spans="1:12" s="63" customFormat="1" ht="21" customHeight="1">
      <c r="A32" s="94" t="s">
        <v>55</v>
      </c>
      <c r="B32" s="94"/>
      <c r="C32" s="94"/>
      <c r="D32" s="95"/>
      <c r="E32" s="227" t="s">
        <v>54</v>
      </c>
      <c r="F32" s="228"/>
      <c r="G32" s="96"/>
      <c r="H32" s="97"/>
      <c r="I32" s="66"/>
      <c r="J32" s="66"/>
      <c r="K32" s="66"/>
      <c r="L32" s="66"/>
    </row>
    <row r="33" spans="2:12" s="63" customFormat="1" ht="21" customHeight="1" thickBot="1">
      <c r="B33" s="94"/>
      <c r="C33" s="94"/>
      <c r="D33" s="95"/>
      <c r="E33" s="229" t="s">
        <v>56</v>
      </c>
      <c r="F33" s="230"/>
      <c r="G33" s="98"/>
      <c r="H33" s="99"/>
      <c r="I33" s="66"/>
      <c r="J33" s="66"/>
      <c r="K33" s="66"/>
      <c r="L33" s="66"/>
    </row>
  </sheetData>
  <sheetProtection/>
  <mergeCells count="10">
    <mergeCell ref="E30:F30"/>
    <mergeCell ref="E31:F31"/>
    <mergeCell ref="E32:F32"/>
    <mergeCell ref="E33:F33"/>
    <mergeCell ref="A1:I1"/>
    <mergeCell ref="A2:I2"/>
    <mergeCell ref="C3:D3"/>
    <mergeCell ref="A5:I5"/>
    <mergeCell ref="D6:I6"/>
    <mergeCell ref="E29:F29"/>
  </mergeCell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笛吹市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kazama-ht</dc:creator>
  <cp:keywords/>
  <dc:description/>
  <cp:lastModifiedBy>鈴木和幸</cp:lastModifiedBy>
  <cp:lastPrinted>2011-11-28T13:39:22Z</cp:lastPrinted>
  <dcterms:created xsi:type="dcterms:W3CDTF">2008-05-22T05:41:54Z</dcterms:created>
  <dcterms:modified xsi:type="dcterms:W3CDTF">2011-11-28T13:46:48Z</dcterms:modified>
  <cp:category/>
  <cp:version/>
  <cp:contentType/>
  <cp:contentStatus/>
</cp:coreProperties>
</file>