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actibe\4fair-playweb\U-11\"/>
    </mc:Choice>
  </mc:AlternateContent>
  <bookViews>
    <workbookView xWindow="-15" yWindow="-15" windowWidth="9720" windowHeight="11640" tabRatio="825" activeTab="1"/>
  </bookViews>
  <sheets>
    <sheet name="連絡網（様式1）" sheetId="14" r:id="rId1"/>
    <sheet name="6チーム" sheetId="43" r:id="rId2"/>
    <sheet name="7チーム" sheetId="42" r:id="rId3"/>
    <sheet name="メンバー票" sheetId="44" r:id="rId4"/>
    <sheet name="日程表（様式3）" sheetId="15" r:id="rId5"/>
    <sheet name="試合結果報告（様式6）" sheetId="23" r:id="rId6"/>
    <sheet name="審判報告書(様式8)" sheetId="20" r:id="rId7"/>
    <sheet name="会場確認票（様式4）" sheetId="16" r:id="rId8"/>
    <sheet name="運営確認票（様式5）" sheetId="17" r:id="rId9"/>
    <sheet name="フェアプレー評価表" sheetId="35" r:id="rId10"/>
    <sheet name="ｸﾞﾘｰﾝｶｰﾄﾞ確認表" sheetId="36" r:id="rId11"/>
    <sheet name="チーム警退確認表(様式7-1)" sheetId="18" r:id="rId12"/>
    <sheet name="グループ警退確認票（様式7-2）" sheetId="28" r:id="rId13"/>
    <sheet name="8チーム" sheetId="41" r:id="rId14"/>
    <sheet name="９チーム" sheetId="40" r:id="rId15"/>
    <sheet name="１０ﾁｰﾑ" sheetId="39" r:id="rId16"/>
    <sheet name="Sheet1" sheetId="32" r:id="rId17"/>
  </sheets>
  <definedNames>
    <definedName name="_xlnm._FilterDatabase" localSheetId="15" hidden="1">'１０ﾁｰﾑ'!$AP$3:$AP$11</definedName>
    <definedName name="_xlnm._FilterDatabase" localSheetId="1" hidden="1">'6チーム'!$AJ$3:$AJ$11</definedName>
    <definedName name="_xlnm._FilterDatabase" localSheetId="2" hidden="1">'7チーム'!$AJ$3:$AJ$11</definedName>
    <definedName name="_xlnm._FilterDatabase" localSheetId="13" hidden="1">'8チーム'!$AJ$3:$AJ$11</definedName>
    <definedName name="_xlnm._FilterDatabase" localSheetId="14" hidden="1">'９チーム'!$AP$3:$AP$11</definedName>
    <definedName name="_xlnm.Extract" localSheetId="15">'１０ﾁｰﾑ'!$AP$3:$AP$11</definedName>
    <definedName name="_xlnm.Extract" localSheetId="1">'6チーム'!$AJ$3:$AJ$11</definedName>
    <definedName name="_xlnm.Extract" localSheetId="2">'7チーム'!$AJ$3:$AJ$11</definedName>
    <definedName name="_xlnm.Extract" localSheetId="13">'8チーム'!$AJ$3:$AJ$11</definedName>
    <definedName name="_xlnm.Extract" localSheetId="14">'９チーム'!$AP$3:$AP$11</definedName>
    <definedName name="_xlnm.Print_Area" localSheetId="15">'１０ﾁｰﾑ'!$A$1:$AN$22</definedName>
    <definedName name="_xlnm.Print_Area" localSheetId="1">'6チーム'!$A$1:$AH$16</definedName>
    <definedName name="_xlnm.Print_Area" localSheetId="2">'7チーム'!$A$1:$AH$16</definedName>
    <definedName name="_xlnm.Print_Area" localSheetId="13">'8チーム'!$A$1:$AH$18</definedName>
    <definedName name="_xlnm.Print_Area" localSheetId="14">'９チーム'!$A$1:$AN$23</definedName>
    <definedName name="_xlnm.Print_Area" localSheetId="3">メンバー票!$A$1:$T$43</definedName>
    <definedName name="_xlnm.Print_Area" localSheetId="8">'運営確認票（様式5）'!$A$1:$H$48</definedName>
    <definedName name="_xlnm.Print_Area" localSheetId="7">'会場確認票（様式4）'!$A$1:$F$25</definedName>
    <definedName name="_xlnm.Print_Area" localSheetId="5">'試合結果報告（様式6）'!$A$1:$J$40</definedName>
    <definedName name="_xlnm.Print_Area" localSheetId="6">'審判報告書(様式8)'!$A$1:$N$45</definedName>
    <definedName name="_xlnm.Print_Area" localSheetId="4">'日程表（様式3）'!$A$1:$AV$25</definedName>
    <definedName name="_xlnm.Print_Area" localSheetId="0">'連絡網（様式1）'!$A$1:$J$22</definedName>
  </definedNames>
  <calcPr calcId="152511"/>
</workbook>
</file>

<file path=xl/calcChain.xml><?xml version="1.0" encoding="utf-8"?>
<calcChain xmlns="http://schemas.openxmlformats.org/spreadsheetml/2006/main">
  <c r="AI17" i="43" l="1"/>
  <c r="U17" i="43"/>
  <c r="R17" i="43"/>
  <c r="O17" i="43"/>
  <c r="L17" i="43"/>
  <c r="I17" i="43"/>
  <c r="F17" i="43"/>
  <c r="C17" i="43"/>
  <c r="AE15" i="43"/>
  <c r="U13" i="43"/>
  <c r="R16" i="43" s="1"/>
  <c r="R15" i="43" s="1"/>
  <c r="U11" i="43"/>
  <c r="Q16" i="43" s="1"/>
  <c r="R11" i="43"/>
  <c r="Q14" i="43" s="1"/>
  <c r="AE11" i="43" s="1"/>
  <c r="U9" i="43"/>
  <c r="L16" i="43" s="1"/>
  <c r="L15" i="43" s="1"/>
  <c r="R9" i="43"/>
  <c r="N14" i="43" s="1"/>
  <c r="O9" i="43"/>
  <c r="L12" i="43" s="1"/>
  <c r="L11" i="43" s="1"/>
  <c r="H8" i="43"/>
  <c r="U7" i="43"/>
  <c r="K16" i="43" s="1"/>
  <c r="R7" i="43"/>
  <c r="K14" i="43" s="1"/>
  <c r="O7" i="43"/>
  <c r="K12" i="43" s="1"/>
  <c r="L7" i="43"/>
  <c r="K10" i="43" s="1"/>
  <c r="AE7" i="43" s="1"/>
  <c r="C6" i="43"/>
  <c r="C5" i="43" s="1"/>
  <c r="U5" i="43"/>
  <c r="F16" i="43" s="1"/>
  <c r="F15" i="43" s="1"/>
  <c r="R5" i="43"/>
  <c r="H14" i="43" s="1"/>
  <c r="O5" i="43"/>
  <c r="F12" i="43" s="1"/>
  <c r="F11" i="43" s="1"/>
  <c r="L5" i="43"/>
  <c r="H10" i="43" s="1"/>
  <c r="I5" i="43"/>
  <c r="F8" i="43" s="1"/>
  <c r="F7" i="43" s="1"/>
  <c r="AA3" i="43"/>
  <c r="U3" i="43"/>
  <c r="E16" i="43" s="1"/>
  <c r="R3" i="43"/>
  <c r="E14" i="43" s="1"/>
  <c r="O3" i="43"/>
  <c r="E12" i="43" s="1"/>
  <c r="L3" i="43"/>
  <c r="AC3" i="43" s="1"/>
  <c r="I3" i="43"/>
  <c r="E8" i="43" s="1"/>
  <c r="F3" i="43"/>
  <c r="E6" i="43" s="1"/>
  <c r="U2" i="43"/>
  <c r="R2" i="43"/>
  <c r="O2" i="43"/>
  <c r="L2" i="43"/>
  <c r="I2" i="43"/>
  <c r="F2" i="43"/>
  <c r="C2" i="43"/>
  <c r="AA5" i="43" l="1"/>
  <c r="AD5" i="43" s="1"/>
  <c r="AC5" i="43"/>
  <c r="AB5" i="43"/>
  <c r="C10" i="43"/>
  <c r="C9" i="43" s="1"/>
  <c r="I10" i="43"/>
  <c r="I9" i="43" s="1"/>
  <c r="H12" i="43"/>
  <c r="AE5" i="43" s="1"/>
  <c r="AG5" i="43" s="1"/>
  <c r="N12" i="43"/>
  <c r="AE9" i="43" s="1"/>
  <c r="AF13" i="43"/>
  <c r="C14" i="43"/>
  <c r="C13" i="43" s="1"/>
  <c r="I14" i="43"/>
  <c r="I13" i="43" s="1"/>
  <c r="O14" i="43"/>
  <c r="O13" i="43" s="1"/>
  <c r="H16" i="43"/>
  <c r="N16" i="43"/>
  <c r="T16" i="43"/>
  <c r="AE13" i="43" s="1"/>
  <c r="AB3" i="43"/>
  <c r="AD3" i="43" s="1"/>
  <c r="C8" i="43"/>
  <c r="C7" i="43" s="1"/>
  <c r="E10" i="43"/>
  <c r="AE3" i="43" s="1"/>
  <c r="AF11" i="43"/>
  <c r="AG11" i="43" s="1"/>
  <c r="C12" i="43"/>
  <c r="C11" i="43" s="1"/>
  <c r="I12" i="43"/>
  <c r="I11" i="43" s="1"/>
  <c r="AF15" i="43"/>
  <c r="AG15" i="43" s="1"/>
  <c r="C16" i="43"/>
  <c r="C15" i="43" s="1"/>
  <c r="I16" i="43"/>
  <c r="I15" i="43" s="1"/>
  <c r="AF7" i="43" s="1"/>
  <c r="AG7" i="43" s="1"/>
  <c r="O16" i="43"/>
  <c r="O15" i="43" s="1"/>
  <c r="F10" i="43"/>
  <c r="F9" i="43" s="1"/>
  <c r="AF5" i="43" s="1"/>
  <c r="F14" i="43"/>
  <c r="F13" i="43" s="1"/>
  <c r="L14" i="43"/>
  <c r="L13" i="43" s="1"/>
  <c r="AF9" i="43" s="1"/>
  <c r="AE19" i="43" l="1"/>
  <c r="AC11" i="43"/>
  <c r="AB11" i="43"/>
  <c r="AA11" i="43"/>
  <c r="AA9" i="43"/>
  <c r="AC9" i="43"/>
  <c r="AB9" i="43"/>
  <c r="AG9" i="43"/>
  <c r="AI5" i="43"/>
  <c r="AG13" i="43"/>
  <c r="AC15" i="43"/>
  <c r="AB15" i="43"/>
  <c r="AA15" i="43"/>
  <c r="AD15" i="43" s="1"/>
  <c r="AI15" i="43" s="1"/>
  <c r="AC7" i="43"/>
  <c r="AA7" i="43"/>
  <c r="AD7" i="43" s="1"/>
  <c r="AI7" i="43" s="1"/>
  <c r="AB7" i="43"/>
  <c r="AA13" i="43"/>
  <c r="AD13" i="43" s="1"/>
  <c r="AI13" i="43" s="1"/>
  <c r="AC13" i="43"/>
  <c r="AB13" i="43"/>
  <c r="AF3" i="43"/>
  <c r="AF19" i="43" s="1"/>
  <c r="AD9" i="43" l="1"/>
  <c r="AI9" i="43" s="1"/>
  <c r="AD11" i="43"/>
  <c r="AI11" i="43" s="1"/>
  <c r="AG3" i="43"/>
  <c r="AG19" i="43" l="1"/>
  <c r="AI3" i="43"/>
  <c r="AH11" i="43"/>
  <c r="AH3" i="43" l="1"/>
  <c r="AH13" i="43"/>
  <c r="AH5" i="43"/>
  <c r="AH7" i="43"/>
  <c r="AH15" i="43"/>
  <c r="AH9" i="43"/>
  <c r="AM23" i="39" l="1"/>
  <c r="AG19" i="41"/>
  <c r="AF19" i="41"/>
  <c r="AE19" i="41"/>
  <c r="AI17" i="42"/>
  <c r="U17" i="42"/>
  <c r="R17" i="42"/>
  <c r="O17" i="42"/>
  <c r="L17" i="42"/>
  <c r="I17" i="42"/>
  <c r="F17" i="42"/>
  <c r="C17" i="42"/>
  <c r="T16" i="42"/>
  <c r="AE13" i="42"/>
  <c r="N16" i="42"/>
  <c r="H16" i="42"/>
  <c r="AE15" i="42"/>
  <c r="O14" i="42"/>
  <c r="O13" i="42"/>
  <c r="I14" i="42"/>
  <c r="I13" i="42"/>
  <c r="C14" i="42"/>
  <c r="C13" i="42"/>
  <c r="U13" i="42"/>
  <c r="R16" i="42"/>
  <c r="R15" i="42"/>
  <c r="AF13" i="42"/>
  <c r="U11" i="42"/>
  <c r="Q16" i="42"/>
  <c r="R11" i="42"/>
  <c r="Q14" i="42"/>
  <c r="AE11" i="42"/>
  <c r="U9" i="42"/>
  <c r="L16" i="42"/>
  <c r="L15" i="42"/>
  <c r="R9" i="42"/>
  <c r="N14" i="42"/>
  <c r="O9" i="42"/>
  <c r="L12" i="42"/>
  <c r="L11" i="42"/>
  <c r="H8" i="42"/>
  <c r="U7" i="42"/>
  <c r="K16" i="42"/>
  <c r="R7" i="42"/>
  <c r="K14" i="42"/>
  <c r="O7" i="42"/>
  <c r="K12" i="42"/>
  <c r="L7" i="42"/>
  <c r="K10" i="42"/>
  <c r="C6" i="42"/>
  <c r="C5" i="42"/>
  <c r="U5" i="42"/>
  <c r="F16" i="42"/>
  <c r="F15" i="42"/>
  <c r="R5" i="42"/>
  <c r="H14" i="42"/>
  <c r="O5" i="42"/>
  <c r="F12" i="42"/>
  <c r="F11" i="42"/>
  <c r="L5" i="42"/>
  <c r="H10" i="42"/>
  <c r="I5" i="42"/>
  <c r="F8" i="42"/>
  <c r="F7" i="42"/>
  <c r="AA3" i="42"/>
  <c r="U3" i="42"/>
  <c r="E16" i="42"/>
  <c r="R3" i="42"/>
  <c r="E14" i="42"/>
  <c r="O3" i="42"/>
  <c r="E12" i="42"/>
  <c r="L3" i="42"/>
  <c r="E10" i="42"/>
  <c r="I3" i="42"/>
  <c r="E8" i="42"/>
  <c r="F3" i="42"/>
  <c r="AC3" i="42"/>
  <c r="U2" i="42"/>
  <c r="R2" i="42"/>
  <c r="O2" i="42"/>
  <c r="L2" i="42"/>
  <c r="I2" i="42"/>
  <c r="F2" i="42"/>
  <c r="C2" i="42"/>
  <c r="W18" i="41"/>
  <c r="AE15" i="41"/>
  <c r="Q18" i="41"/>
  <c r="K18" i="41"/>
  <c r="E18" i="41"/>
  <c r="AE17" i="41"/>
  <c r="Q16" i="41"/>
  <c r="E16" i="41"/>
  <c r="X15" i="41"/>
  <c r="U18" i="41"/>
  <c r="U17" i="41"/>
  <c r="Q14" i="41"/>
  <c r="N14" i="41"/>
  <c r="H14" i="41"/>
  <c r="X13" i="41"/>
  <c r="T18" i="41"/>
  <c r="U13" i="41"/>
  <c r="T16" i="41"/>
  <c r="N12" i="41"/>
  <c r="AE11" i="41"/>
  <c r="X11" i="41"/>
  <c r="O18" i="41"/>
  <c r="O17" i="41"/>
  <c r="U11" i="41"/>
  <c r="O16" i="41"/>
  <c r="O15" i="41"/>
  <c r="R11" i="41"/>
  <c r="O14" i="41"/>
  <c r="O13" i="41"/>
  <c r="K10" i="41"/>
  <c r="E10" i="41"/>
  <c r="X9" i="41"/>
  <c r="N18" i="41"/>
  <c r="U9" i="41"/>
  <c r="N16" i="41"/>
  <c r="R9" i="41"/>
  <c r="L14" i="41"/>
  <c r="L13" i="41"/>
  <c r="O9" i="41"/>
  <c r="L12" i="41"/>
  <c r="L11" i="41"/>
  <c r="E8" i="41"/>
  <c r="X7" i="41"/>
  <c r="I18" i="41"/>
  <c r="I17" i="41"/>
  <c r="U7" i="41"/>
  <c r="I16" i="41"/>
  <c r="I15" i="41"/>
  <c r="R7" i="41"/>
  <c r="K14" i="41"/>
  <c r="O7" i="41"/>
  <c r="K12" i="41"/>
  <c r="L7" i="41"/>
  <c r="I10" i="41"/>
  <c r="I9" i="41"/>
  <c r="E6" i="41"/>
  <c r="X5" i="41"/>
  <c r="H18" i="41"/>
  <c r="U5" i="41"/>
  <c r="H16" i="41"/>
  <c r="R5" i="41"/>
  <c r="F14" i="41"/>
  <c r="F13" i="41"/>
  <c r="O5" i="41"/>
  <c r="F12" i="41"/>
  <c r="F11" i="41"/>
  <c r="L5" i="41"/>
  <c r="H10" i="41"/>
  <c r="I5" i="41"/>
  <c r="H8" i="41"/>
  <c r="AA3" i="41"/>
  <c r="X3" i="41"/>
  <c r="C18" i="41"/>
  <c r="C17" i="41"/>
  <c r="U3" i="41"/>
  <c r="C16" i="41"/>
  <c r="C15" i="41"/>
  <c r="R3" i="41"/>
  <c r="E14" i="41"/>
  <c r="O3" i="41"/>
  <c r="E12" i="41"/>
  <c r="AE3" i="41"/>
  <c r="L3" i="41"/>
  <c r="C10" i="41"/>
  <c r="C9" i="41"/>
  <c r="I3" i="41"/>
  <c r="C8" i="41"/>
  <c r="C7" i="41"/>
  <c r="F3" i="41"/>
  <c r="C6" i="41"/>
  <c r="C5" i="41"/>
  <c r="X2" i="41"/>
  <c r="U2" i="41"/>
  <c r="R2" i="41"/>
  <c r="O2" i="41"/>
  <c r="L2" i="41"/>
  <c r="I2" i="41"/>
  <c r="F2" i="41"/>
  <c r="C2" i="41"/>
  <c r="AC22" i="40"/>
  <c r="W22" i="40"/>
  <c r="Q22" i="40"/>
  <c r="K22" i="40"/>
  <c r="E22" i="40"/>
  <c r="AK21" i="40"/>
  <c r="Z20" i="40"/>
  <c r="N20" i="40"/>
  <c r="AK19" i="40"/>
  <c r="AD19" i="40"/>
  <c r="AA22" i="40"/>
  <c r="AA21" i="40"/>
  <c r="T18" i="40"/>
  <c r="N18" i="40"/>
  <c r="H18" i="40"/>
  <c r="AD17" i="40"/>
  <c r="Z22" i="40"/>
  <c r="AK17" i="40"/>
  <c r="AA17" i="40"/>
  <c r="X20" i="40"/>
  <c r="X19" i="40"/>
  <c r="K16" i="40"/>
  <c r="AD15" i="40"/>
  <c r="U22" i="40"/>
  <c r="U21" i="40"/>
  <c r="AA15" i="40"/>
  <c r="W20" i="40"/>
  <c r="X15" i="40"/>
  <c r="W18" i="40"/>
  <c r="Q14" i="40"/>
  <c r="K14" i="40"/>
  <c r="E14" i="40"/>
  <c r="AD13" i="40"/>
  <c r="T22" i="40"/>
  <c r="AA13" i="40"/>
  <c r="R20" i="40"/>
  <c r="X13" i="40"/>
  <c r="R18" i="40"/>
  <c r="R17" i="40"/>
  <c r="U13" i="40"/>
  <c r="T16" i="40"/>
  <c r="N12" i="40"/>
  <c r="AD11" i="40"/>
  <c r="O22" i="40"/>
  <c r="O21" i="40"/>
  <c r="AA11" i="40"/>
  <c r="Q20" i="40"/>
  <c r="X11" i="40"/>
  <c r="Q18" i="40"/>
  <c r="U11" i="40"/>
  <c r="O16" i="40"/>
  <c r="R11" i="40"/>
  <c r="O14" i="40"/>
  <c r="O13" i="40"/>
  <c r="H10" i="40"/>
  <c r="AD9" i="40"/>
  <c r="N22" i="40"/>
  <c r="AA9" i="40"/>
  <c r="L20" i="40"/>
  <c r="L19" i="40"/>
  <c r="X9" i="40"/>
  <c r="L18" i="40"/>
  <c r="L17" i="40"/>
  <c r="U9" i="40"/>
  <c r="N16" i="40"/>
  <c r="R9" i="40"/>
  <c r="N14" i="40"/>
  <c r="AK9" i="40"/>
  <c r="O9" i="40"/>
  <c r="L12" i="40"/>
  <c r="L11" i="40"/>
  <c r="AD7" i="40"/>
  <c r="I22" i="40"/>
  <c r="I21" i="40"/>
  <c r="AA7" i="40"/>
  <c r="K20" i="40"/>
  <c r="X7" i="40"/>
  <c r="K18" i="40"/>
  <c r="U7" i="40"/>
  <c r="I16" i="40"/>
  <c r="I15" i="40"/>
  <c r="R7" i="40"/>
  <c r="I14" i="40"/>
  <c r="I13" i="40"/>
  <c r="O7" i="40"/>
  <c r="K12" i="40"/>
  <c r="L7" i="40"/>
  <c r="K10" i="40"/>
  <c r="AK7" i="40"/>
  <c r="E6" i="40"/>
  <c r="AD5" i="40"/>
  <c r="H22" i="40"/>
  <c r="AA5" i="40"/>
  <c r="F20" i="40"/>
  <c r="X5" i="40"/>
  <c r="F18" i="40"/>
  <c r="F17" i="40"/>
  <c r="U5" i="40"/>
  <c r="H16" i="40"/>
  <c r="R5" i="40"/>
  <c r="H14" i="40"/>
  <c r="O5" i="40"/>
  <c r="F12" i="40"/>
  <c r="L5" i="40"/>
  <c r="F10" i="40"/>
  <c r="F9" i="40"/>
  <c r="I5" i="40"/>
  <c r="H8" i="40"/>
  <c r="AG3" i="40"/>
  <c r="AD3" i="40"/>
  <c r="C22" i="40"/>
  <c r="C21" i="40"/>
  <c r="AA3" i="40"/>
  <c r="C20" i="40"/>
  <c r="X3" i="40"/>
  <c r="E18" i="40"/>
  <c r="U3" i="40"/>
  <c r="C16" i="40"/>
  <c r="R3" i="40"/>
  <c r="C14" i="40"/>
  <c r="C13" i="40"/>
  <c r="O3" i="40"/>
  <c r="E12" i="40"/>
  <c r="L3" i="40"/>
  <c r="E10" i="40"/>
  <c r="I3" i="40"/>
  <c r="C8" i="40"/>
  <c r="C7" i="40"/>
  <c r="F3" i="40"/>
  <c r="C6" i="40"/>
  <c r="C5" i="40"/>
  <c r="AD2" i="40"/>
  <c r="AA2" i="40"/>
  <c r="X2" i="40"/>
  <c r="U2" i="40"/>
  <c r="R2" i="40"/>
  <c r="O2" i="40"/>
  <c r="L2" i="40"/>
  <c r="I2" i="40"/>
  <c r="F2" i="40"/>
  <c r="C2" i="40"/>
  <c r="U22" i="39"/>
  <c r="I22" i="39"/>
  <c r="AK21" i="39"/>
  <c r="X20" i="39"/>
  <c r="X19" i="39"/>
  <c r="R20" i="39"/>
  <c r="L20" i="39"/>
  <c r="F20" i="39"/>
  <c r="AD19" i="39"/>
  <c r="AC22" i="39"/>
  <c r="AK19" i="39"/>
  <c r="L18" i="39"/>
  <c r="AD17" i="39"/>
  <c r="Z22" i="39"/>
  <c r="AA17" i="39"/>
  <c r="Z20" i="39"/>
  <c r="AK17" i="39"/>
  <c r="O16" i="39"/>
  <c r="O15" i="39"/>
  <c r="I16" i="39"/>
  <c r="C16" i="39"/>
  <c r="AD15" i="39"/>
  <c r="W22" i="39"/>
  <c r="U21" i="39"/>
  <c r="AA15" i="39"/>
  <c r="W20" i="39"/>
  <c r="X15" i="39"/>
  <c r="W18" i="39"/>
  <c r="I14" i="39"/>
  <c r="AD13" i="39"/>
  <c r="T22" i="39"/>
  <c r="AA13" i="39"/>
  <c r="T20" i="39"/>
  <c r="X13" i="39"/>
  <c r="T18" i="39"/>
  <c r="U13" i="39"/>
  <c r="T16" i="39"/>
  <c r="L12" i="39"/>
  <c r="F12" i="39"/>
  <c r="F11" i="39"/>
  <c r="AD11" i="39"/>
  <c r="Q22" i="39"/>
  <c r="AA11" i="39"/>
  <c r="Q20" i="39"/>
  <c r="X11" i="39"/>
  <c r="Q18" i="39"/>
  <c r="U11" i="39"/>
  <c r="Q16" i="39"/>
  <c r="R11" i="39"/>
  <c r="Q14" i="39"/>
  <c r="AD9" i="39"/>
  <c r="N22" i="39"/>
  <c r="AA9" i="39"/>
  <c r="N20" i="39"/>
  <c r="X9" i="39"/>
  <c r="N18" i="39"/>
  <c r="U9" i="39"/>
  <c r="N16" i="39"/>
  <c r="R9" i="39"/>
  <c r="N14" i="39"/>
  <c r="O9" i="39"/>
  <c r="N12" i="39"/>
  <c r="C8" i="39"/>
  <c r="C7" i="39"/>
  <c r="AD7" i="39"/>
  <c r="K22" i="39"/>
  <c r="I21" i="39"/>
  <c r="AA7" i="39"/>
  <c r="K20" i="39"/>
  <c r="X7" i="39"/>
  <c r="K18" i="39"/>
  <c r="U7" i="39"/>
  <c r="K16" i="39"/>
  <c r="I15" i="39"/>
  <c r="R7" i="39"/>
  <c r="K14" i="39"/>
  <c r="I13" i="39"/>
  <c r="O7" i="39"/>
  <c r="K12" i="39"/>
  <c r="L7" i="39"/>
  <c r="K10" i="39"/>
  <c r="AD5" i="39"/>
  <c r="H22" i="39"/>
  <c r="AA5" i="39"/>
  <c r="E20" i="39"/>
  <c r="X5" i="39"/>
  <c r="H18" i="39"/>
  <c r="U5" i="39"/>
  <c r="H16" i="39"/>
  <c r="R5" i="39"/>
  <c r="H14" i="39"/>
  <c r="O5" i="39"/>
  <c r="H12" i="39"/>
  <c r="L5" i="39"/>
  <c r="H10" i="39"/>
  <c r="I5" i="39"/>
  <c r="H8" i="39"/>
  <c r="AD3" i="39"/>
  <c r="C22" i="39"/>
  <c r="AA3" i="39"/>
  <c r="C20" i="39"/>
  <c r="C19" i="39"/>
  <c r="X3" i="39"/>
  <c r="E18" i="39"/>
  <c r="U3" i="39"/>
  <c r="E16" i="39"/>
  <c r="R3" i="39"/>
  <c r="E14" i="39"/>
  <c r="O3" i="39"/>
  <c r="E12" i="39"/>
  <c r="L3" i="39"/>
  <c r="E10" i="39"/>
  <c r="I3" i="39"/>
  <c r="E8" i="39"/>
  <c r="F3" i="39"/>
  <c r="AI3" i="39"/>
  <c r="AD2" i="39"/>
  <c r="AA2" i="39"/>
  <c r="X2" i="39"/>
  <c r="U2" i="39"/>
  <c r="R2" i="39"/>
  <c r="O2" i="39"/>
  <c r="L2" i="39"/>
  <c r="I2" i="39"/>
  <c r="F2" i="39"/>
  <c r="C2" i="39"/>
  <c r="AA5" i="42"/>
  <c r="AD5" i="42"/>
  <c r="AB5" i="42"/>
  <c r="AC5" i="42"/>
  <c r="AC13" i="42"/>
  <c r="AE7" i="42"/>
  <c r="AG13" i="42"/>
  <c r="C10" i="42"/>
  <c r="C9" i="42"/>
  <c r="I10" i="42"/>
  <c r="I9" i="42"/>
  <c r="AB3" i="42"/>
  <c r="AD3" i="42"/>
  <c r="E6" i="42"/>
  <c r="AE3" i="42"/>
  <c r="C8" i="42"/>
  <c r="C7" i="42"/>
  <c r="C12" i="42"/>
  <c r="C11" i="42"/>
  <c r="I12" i="42"/>
  <c r="I11" i="42"/>
  <c r="AF7" i="42"/>
  <c r="AF15" i="42"/>
  <c r="AG15" i="42"/>
  <c r="C16" i="42"/>
  <c r="C15" i="42"/>
  <c r="I16" i="42"/>
  <c r="I15" i="42"/>
  <c r="O16" i="42"/>
  <c r="O15" i="42"/>
  <c r="AF11" i="42"/>
  <c r="AG11" i="42"/>
  <c r="F10" i="42"/>
  <c r="F9" i="42"/>
  <c r="AF5" i="42"/>
  <c r="F14" i="42"/>
  <c r="F13" i="42"/>
  <c r="AA13" i="42"/>
  <c r="L14" i="42"/>
  <c r="L13" i="42"/>
  <c r="AF9" i="42"/>
  <c r="H12" i="42"/>
  <c r="AE5" i="42"/>
  <c r="AG5" i="42"/>
  <c r="N12" i="42"/>
  <c r="AE9" i="42"/>
  <c r="AG11" i="41"/>
  <c r="AE9" i="41"/>
  <c r="AA7" i="41"/>
  <c r="AC5" i="41"/>
  <c r="AB5" i="41"/>
  <c r="AF3" i="41"/>
  <c r="AG3" i="41"/>
  <c r="AA5" i="41"/>
  <c r="AD5" i="41"/>
  <c r="AE13" i="41"/>
  <c r="AG15" i="41"/>
  <c r="K16" i="41"/>
  <c r="AE7" i="41"/>
  <c r="AG7" i="41"/>
  <c r="AB3" i="41"/>
  <c r="AD3" i="41"/>
  <c r="F8" i="41"/>
  <c r="F7" i="41"/>
  <c r="AC7" i="41"/>
  <c r="F10" i="41"/>
  <c r="F9" i="41"/>
  <c r="AB9" i="41"/>
  <c r="AF11" i="41"/>
  <c r="C12" i="41"/>
  <c r="C11" i="41"/>
  <c r="I12" i="41"/>
  <c r="I11" i="41"/>
  <c r="C14" i="41"/>
  <c r="C13" i="41"/>
  <c r="I14" i="41"/>
  <c r="I13" i="41"/>
  <c r="F16" i="41"/>
  <c r="F15" i="41"/>
  <c r="AB15" i="41"/>
  <c r="L16" i="41"/>
  <c r="L15" i="41"/>
  <c r="R16" i="41"/>
  <c r="R15" i="41"/>
  <c r="AF13" i="41"/>
  <c r="F18" i="41"/>
  <c r="F17" i="41"/>
  <c r="AA17" i="41"/>
  <c r="L18" i="41"/>
  <c r="L17" i="41"/>
  <c r="AF9" i="41"/>
  <c r="R18" i="41"/>
  <c r="R17" i="41"/>
  <c r="AC3" i="41"/>
  <c r="H12" i="41"/>
  <c r="AE5" i="41"/>
  <c r="AF7" i="41"/>
  <c r="AF15" i="41"/>
  <c r="AF17" i="41"/>
  <c r="AG17" i="41"/>
  <c r="O15" i="40"/>
  <c r="AL11" i="40"/>
  <c r="AK15" i="40"/>
  <c r="AG7" i="40"/>
  <c r="AH5" i="40"/>
  <c r="AG5" i="40"/>
  <c r="AJ5" i="40"/>
  <c r="AI5" i="40"/>
  <c r="AM19" i="40"/>
  <c r="AH3" i="40"/>
  <c r="AJ3" i="40"/>
  <c r="F8" i="40"/>
  <c r="F7" i="40"/>
  <c r="AH7" i="40"/>
  <c r="C10" i="40"/>
  <c r="C9" i="40"/>
  <c r="I10" i="40"/>
  <c r="I9" i="40"/>
  <c r="AL7" i="40"/>
  <c r="AM7" i="40"/>
  <c r="C12" i="40"/>
  <c r="C11" i="40"/>
  <c r="I12" i="40"/>
  <c r="I11" i="40"/>
  <c r="F14" i="40"/>
  <c r="F13" i="40"/>
  <c r="AI13" i="40"/>
  <c r="L14" i="40"/>
  <c r="L13" i="40"/>
  <c r="AL9" i="40"/>
  <c r="AM9" i="40"/>
  <c r="F16" i="40"/>
  <c r="F15" i="40"/>
  <c r="L16" i="40"/>
  <c r="L15" i="40"/>
  <c r="R16" i="40"/>
  <c r="R15" i="40"/>
  <c r="C18" i="40"/>
  <c r="C17" i="40"/>
  <c r="I18" i="40"/>
  <c r="I17" i="40"/>
  <c r="O18" i="40"/>
  <c r="O17" i="40"/>
  <c r="U18" i="40"/>
  <c r="U17" i="40"/>
  <c r="AL19" i="40"/>
  <c r="I20" i="40"/>
  <c r="I19" i="40"/>
  <c r="O20" i="40"/>
  <c r="O19" i="40"/>
  <c r="U20" i="40"/>
  <c r="U19" i="40"/>
  <c r="F22" i="40"/>
  <c r="F21" i="40"/>
  <c r="AH21" i="40"/>
  <c r="L22" i="40"/>
  <c r="L21" i="40"/>
  <c r="AG21" i="40"/>
  <c r="AJ21" i="40"/>
  <c r="AO21" i="40"/>
  <c r="R22" i="40"/>
  <c r="R21" i="40"/>
  <c r="AI21" i="40"/>
  <c r="X22" i="40"/>
  <c r="X21" i="40"/>
  <c r="AL17" i="40"/>
  <c r="AM17" i="40"/>
  <c r="AI3" i="40"/>
  <c r="E20" i="40"/>
  <c r="C19" i="40"/>
  <c r="E8" i="40"/>
  <c r="AK3" i="40"/>
  <c r="H12" i="40"/>
  <c r="F11" i="40"/>
  <c r="E16" i="40"/>
  <c r="C15" i="40"/>
  <c r="Q16" i="40"/>
  <c r="AK11" i="40"/>
  <c r="H20" i="40"/>
  <c r="F19" i="40"/>
  <c r="T20" i="40"/>
  <c r="AK13" i="40"/>
  <c r="AL15" i="40"/>
  <c r="AL21" i="40"/>
  <c r="AM21" i="40"/>
  <c r="AH7" i="39"/>
  <c r="AK7" i="39"/>
  <c r="AK9" i="39"/>
  <c r="L11" i="39"/>
  <c r="AK13" i="39"/>
  <c r="C15" i="39"/>
  <c r="L19" i="39"/>
  <c r="AK11" i="39"/>
  <c r="AK15" i="39"/>
  <c r="L17" i="39"/>
  <c r="R19" i="39"/>
  <c r="F10" i="39"/>
  <c r="F9" i="39"/>
  <c r="C14" i="39"/>
  <c r="C13" i="39"/>
  <c r="O14" i="39"/>
  <c r="O13" i="39"/>
  <c r="AL11" i="39"/>
  <c r="F18" i="39"/>
  <c r="F17" i="39"/>
  <c r="R18" i="39"/>
  <c r="R17" i="39"/>
  <c r="AL13" i="39"/>
  <c r="AL21" i="39"/>
  <c r="AM21" i="39"/>
  <c r="O22" i="39"/>
  <c r="O21" i="39"/>
  <c r="AA22" i="39"/>
  <c r="AA21" i="39"/>
  <c r="AG3" i="39"/>
  <c r="AJ3" i="39"/>
  <c r="E6" i="39"/>
  <c r="AK3" i="39"/>
  <c r="H20" i="39"/>
  <c r="AK5" i="39"/>
  <c r="E22" i="39"/>
  <c r="C21" i="39"/>
  <c r="C6" i="39"/>
  <c r="C5" i="39"/>
  <c r="AH3" i="39"/>
  <c r="F8" i="39"/>
  <c r="F7" i="39"/>
  <c r="AG7" i="39"/>
  <c r="AJ7" i="39"/>
  <c r="AL9" i="39"/>
  <c r="C10" i="39"/>
  <c r="C9" i="39"/>
  <c r="I10" i="39"/>
  <c r="I9" i="39"/>
  <c r="AL7" i="39"/>
  <c r="C12" i="39"/>
  <c r="C11" i="39"/>
  <c r="I12" i="39"/>
  <c r="I11" i="39"/>
  <c r="F14" i="39"/>
  <c r="F13" i="39"/>
  <c r="L14" i="39"/>
  <c r="L13" i="39"/>
  <c r="F16" i="39"/>
  <c r="F15" i="39"/>
  <c r="L16" i="39"/>
  <c r="L15" i="39"/>
  <c r="R16" i="39"/>
  <c r="R15" i="39"/>
  <c r="C18" i="39"/>
  <c r="C17" i="39"/>
  <c r="I18" i="39"/>
  <c r="I17" i="39"/>
  <c r="O18" i="39"/>
  <c r="O17" i="39"/>
  <c r="U18" i="39"/>
  <c r="U17" i="39"/>
  <c r="AL19" i="39"/>
  <c r="AM19" i="39"/>
  <c r="I20" i="39"/>
  <c r="I19" i="39"/>
  <c r="O20" i="39"/>
  <c r="O19" i="39"/>
  <c r="U20" i="39"/>
  <c r="U19" i="39"/>
  <c r="F22" i="39"/>
  <c r="F21" i="39"/>
  <c r="L22" i="39"/>
  <c r="L21" i="39"/>
  <c r="R22" i="39"/>
  <c r="R21" i="39"/>
  <c r="X22" i="39"/>
  <c r="X21" i="39"/>
  <c r="AL17" i="39"/>
  <c r="AM17" i="39"/>
  <c r="AA11" i="42"/>
  <c r="AD11" i="42"/>
  <c r="AI11" i="42"/>
  <c r="AC11" i="42"/>
  <c r="AB11" i="42"/>
  <c r="AE19" i="42"/>
  <c r="AB13" i="42"/>
  <c r="AD13" i="42"/>
  <c r="AI13" i="42"/>
  <c r="AA9" i="42"/>
  <c r="AC9" i="42"/>
  <c r="AB9" i="42"/>
  <c r="AG7" i="42"/>
  <c r="AI5" i="42"/>
  <c r="AC15" i="42"/>
  <c r="AB15" i="42"/>
  <c r="AA15" i="42"/>
  <c r="AD15" i="42"/>
  <c r="AI15" i="42"/>
  <c r="AG9" i="42"/>
  <c r="AC7" i="42"/>
  <c r="AA7" i="42"/>
  <c r="AB7" i="42"/>
  <c r="AF3" i="42"/>
  <c r="AF19" i="42"/>
  <c r="AI3" i="41"/>
  <c r="AB17" i="41"/>
  <c r="AD17" i="41"/>
  <c r="AI17" i="41"/>
  <c r="AC11" i="41"/>
  <c r="AA11" i="41"/>
  <c r="AD11" i="41"/>
  <c r="AI11" i="41"/>
  <c r="AB11" i="41"/>
  <c r="AF5" i="41"/>
  <c r="AG13" i="41"/>
  <c r="AB7" i="41"/>
  <c r="AD7" i="41"/>
  <c r="AI7" i="41"/>
  <c r="AC15" i="41"/>
  <c r="AA9" i="41"/>
  <c r="AD9" i="41"/>
  <c r="AC13" i="41"/>
  <c r="AB13" i="41"/>
  <c r="AA13" i="41"/>
  <c r="AG9" i="41"/>
  <c r="AA15" i="41"/>
  <c r="AD15" i="41"/>
  <c r="AI15" i="41"/>
  <c r="AC17" i="41"/>
  <c r="AC9" i="41"/>
  <c r="AH15" i="40"/>
  <c r="AI15" i="40"/>
  <c r="AG15" i="40"/>
  <c r="AJ15" i="40"/>
  <c r="AL5" i="40"/>
  <c r="AK23" i="40"/>
  <c r="AG13" i="40"/>
  <c r="AI9" i="40"/>
  <c r="AG9" i="40"/>
  <c r="AH9" i="40"/>
  <c r="AH13" i="40"/>
  <c r="AI7" i="40"/>
  <c r="AK5" i="40"/>
  <c r="AM5" i="40"/>
  <c r="AO5" i="40"/>
  <c r="AM11" i="40"/>
  <c r="AI17" i="40"/>
  <c r="AG17" i="40"/>
  <c r="AH17" i="40"/>
  <c r="AG11" i="40"/>
  <c r="AI11" i="40"/>
  <c r="AH11" i="40"/>
  <c r="AL3" i="40"/>
  <c r="AL23" i="40"/>
  <c r="R19" i="40"/>
  <c r="AL13" i="40"/>
  <c r="AM13" i="40"/>
  <c r="AJ7" i="40"/>
  <c r="AO7" i="40"/>
  <c r="AM15" i="40"/>
  <c r="AG21" i="39"/>
  <c r="AH21" i="39"/>
  <c r="AI21" i="39"/>
  <c r="AO7" i="39"/>
  <c r="AI17" i="39"/>
  <c r="AH17" i="39"/>
  <c r="AG17" i="39"/>
  <c r="AL15" i="39"/>
  <c r="AM11" i="39"/>
  <c r="AM9" i="39"/>
  <c r="AI7" i="39"/>
  <c r="AG15" i="39"/>
  <c r="AH15" i="39"/>
  <c r="AI15" i="39"/>
  <c r="F19" i="39"/>
  <c r="AM7" i="39"/>
  <c r="AI11" i="39"/>
  <c r="AH11" i="39"/>
  <c r="AG11" i="39"/>
  <c r="AM15" i="39"/>
  <c r="AI9" i="39"/>
  <c r="AH9" i="39"/>
  <c r="AG9" i="39"/>
  <c r="AG5" i="39"/>
  <c r="AL3" i="39"/>
  <c r="AH5" i="39"/>
  <c r="AI5" i="39"/>
  <c r="AK23" i="39"/>
  <c r="AG13" i="39"/>
  <c r="AJ13" i="39"/>
  <c r="AO13" i="39"/>
  <c r="AI13" i="39"/>
  <c r="AH13" i="39"/>
  <c r="AM13" i="39"/>
  <c r="AG3" i="42"/>
  <c r="AD7" i="42"/>
  <c r="AI7" i="42"/>
  <c r="AD9" i="42"/>
  <c r="AI9" i="42"/>
  <c r="AG5" i="41"/>
  <c r="AI9" i="41"/>
  <c r="AD13" i="41"/>
  <c r="AI13" i="41"/>
  <c r="AJ17" i="40"/>
  <c r="AO17" i="40"/>
  <c r="AJ9" i="40"/>
  <c r="AO9" i="40"/>
  <c r="AM3" i="40"/>
  <c r="AO15" i="40"/>
  <c r="AH19" i="40"/>
  <c r="AI19" i="40"/>
  <c r="AJ11" i="40"/>
  <c r="AO11" i="40"/>
  <c r="AJ13" i="40"/>
  <c r="AO13" i="40"/>
  <c r="AG19" i="40"/>
  <c r="AJ19" i="40"/>
  <c r="AO19" i="40"/>
  <c r="AM3" i="39"/>
  <c r="AO3" i="39"/>
  <c r="AJ5" i="39"/>
  <c r="AO5" i="39"/>
  <c r="AJ15" i="39"/>
  <c r="AO15" i="39"/>
  <c r="AJ9" i="39"/>
  <c r="AO9" i="39"/>
  <c r="AJ11" i="39"/>
  <c r="AO11" i="39"/>
  <c r="AH19" i="39"/>
  <c r="AG19" i="39"/>
  <c r="AI19" i="39"/>
  <c r="AL5" i="39"/>
  <c r="AM5" i="39"/>
  <c r="AJ17" i="39"/>
  <c r="AO17" i="39"/>
  <c r="AJ21" i="39"/>
  <c r="AO21" i="39"/>
  <c r="AG19" i="42"/>
  <c r="AI3" i="42"/>
  <c r="AH7" i="42"/>
  <c r="AI5" i="41"/>
  <c r="AH13" i="41"/>
  <c r="AH9" i="41"/>
  <c r="AM23" i="40"/>
  <c r="AO3" i="40"/>
  <c r="AN19" i="40"/>
  <c r="AN17" i="40"/>
  <c r="AJ19" i="39"/>
  <c r="AO19" i="39"/>
  <c r="AN11" i="39"/>
  <c r="AL23" i="39"/>
  <c r="AH3" i="42"/>
  <c r="AH13" i="42"/>
  <c r="AH5" i="42"/>
  <c r="AH11" i="42"/>
  <c r="AH15" i="42"/>
  <c r="AH9" i="42"/>
  <c r="AH5" i="41"/>
  <c r="AH17" i="41"/>
  <c r="AH11" i="41"/>
  <c r="AH3" i="41"/>
  <c r="AH7" i="41"/>
  <c r="AH15" i="41"/>
  <c r="AN11" i="40"/>
  <c r="AN3" i="40"/>
  <c r="AN21" i="40"/>
  <c r="AN5" i="40"/>
  <c r="AN7" i="40"/>
  <c r="AN13" i="40"/>
  <c r="AN9" i="40"/>
  <c r="AN15" i="40"/>
  <c r="AN17" i="39"/>
  <c r="AN3" i="39"/>
  <c r="AN21" i="39"/>
  <c r="AN7" i="39"/>
  <c r="AN19" i="39"/>
  <c r="AN13" i="39"/>
  <c r="AN15" i="39"/>
  <c r="AN9" i="39"/>
  <c r="AN5" i="39"/>
</calcChain>
</file>

<file path=xl/comments1.xml><?xml version="1.0" encoding="utf-8"?>
<comments xmlns="http://schemas.openxmlformats.org/spreadsheetml/2006/main">
  <authors>
    <author>sai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1日で開催する場合は①のみに記載。
2日に分けて開催する場合は、①②に記載する。</t>
        </r>
      </text>
    </commen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1日で開催する場合は①のみに記載。
2日に分けて開催する場合は、①②に記載する。</t>
        </r>
      </text>
    </comment>
  </commentList>
</comments>
</file>

<file path=xl/sharedStrings.xml><?xml version="1.0" encoding="utf-8"?>
<sst xmlns="http://schemas.openxmlformats.org/spreadsheetml/2006/main" count="1015" uniqueCount="341">
  <si>
    <t>チーム名</t>
    <rPh sb="3" eb="4">
      <t>メイ</t>
    </rPh>
    <phoneticPr fontId="5"/>
  </si>
  <si>
    <t>第１節</t>
    <rPh sb="0" eb="1">
      <t>ダイ</t>
    </rPh>
    <rPh sb="2" eb="3">
      <t>セツ</t>
    </rPh>
    <phoneticPr fontId="5"/>
  </si>
  <si>
    <t>第２節</t>
    <rPh sb="0" eb="1">
      <t>ダイ</t>
    </rPh>
    <rPh sb="2" eb="3">
      <t>セツ</t>
    </rPh>
    <phoneticPr fontId="5"/>
  </si>
  <si>
    <t>第３節</t>
    <rPh sb="0" eb="1">
      <t>ダイ</t>
    </rPh>
    <rPh sb="2" eb="3">
      <t>セツ</t>
    </rPh>
    <phoneticPr fontId="5"/>
  </si>
  <si>
    <t>第４節</t>
    <rPh sb="0" eb="1">
      <t>ダイ</t>
    </rPh>
    <rPh sb="2" eb="3">
      <t>セツ</t>
    </rPh>
    <phoneticPr fontId="5"/>
  </si>
  <si>
    <t>住所</t>
    <rPh sb="0" eb="2">
      <t>ジュウショ</t>
    </rPh>
    <phoneticPr fontId="5"/>
  </si>
  <si>
    <t>自宅電話</t>
    <rPh sb="0" eb="2">
      <t>ジタク</t>
    </rPh>
    <rPh sb="2" eb="4">
      <t>デンワ</t>
    </rPh>
    <phoneticPr fontId="5"/>
  </si>
  <si>
    <t>携帯電話</t>
    <rPh sb="0" eb="2">
      <t>ケイタイ</t>
    </rPh>
    <rPh sb="2" eb="4">
      <t>デンワ</t>
    </rPh>
    <phoneticPr fontId="5"/>
  </si>
  <si>
    <t>（3）トイレ、水道</t>
    <rPh sb="7" eb="9">
      <t>スイドウ</t>
    </rPh>
    <phoneticPr fontId="5"/>
  </si>
  <si>
    <t>（1）ﾋﾟｯﾁのｻｲｽﾞ</t>
    <phoneticPr fontId="5"/>
  </si>
  <si>
    <t>（5）駐車場</t>
    <rPh sb="3" eb="6">
      <t>チュウシャジョウ</t>
    </rPh>
    <phoneticPr fontId="5"/>
  </si>
  <si>
    <t>既定内のサイズであることを確認します。</t>
    <rPh sb="0" eb="2">
      <t>キテイ</t>
    </rPh>
    <rPh sb="2" eb="3">
      <t>ナイ</t>
    </rPh>
    <rPh sb="13" eb="15">
      <t>カクニン</t>
    </rPh>
    <phoneticPr fontId="5"/>
  </si>
  <si>
    <t>トイレや水道の位置を確認します。</t>
    <rPh sb="4" eb="6">
      <t>スイドウ</t>
    </rPh>
    <rPh sb="7" eb="9">
      <t>イチ</t>
    </rPh>
    <rPh sb="10" eb="12">
      <t>カクニン</t>
    </rPh>
    <phoneticPr fontId="5"/>
  </si>
  <si>
    <t>（6）その他</t>
    <rPh sb="5" eb="6">
      <t>タ</t>
    </rPh>
    <phoneticPr fontId="5"/>
  </si>
  <si>
    <t>会場使用上の注意事項を確認します。</t>
    <rPh sb="0" eb="2">
      <t>カイジョウ</t>
    </rPh>
    <rPh sb="2" eb="5">
      <t>シヨウジョウ</t>
    </rPh>
    <rPh sb="6" eb="8">
      <t>チュウイ</t>
    </rPh>
    <rPh sb="8" eb="10">
      <t>ジコウ</t>
    </rPh>
    <rPh sb="11" eb="13">
      <t>カクニン</t>
    </rPh>
    <phoneticPr fontId="5"/>
  </si>
  <si>
    <t>チームの荷物等を置く場所、休憩場所の確保ができるか確認します。</t>
    <rPh sb="4" eb="7">
      <t>ニモツトウ</t>
    </rPh>
    <rPh sb="8" eb="9">
      <t>オ</t>
    </rPh>
    <rPh sb="10" eb="12">
      <t>バショ</t>
    </rPh>
    <rPh sb="13" eb="15">
      <t>キュウケイ</t>
    </rPh>
    <rPh sb="15" eb="17">
      <t>バショ</t>
    </rPh>
    <rPh sb="18" eb="20">
      <t>カクホ</t>
    </rPh>
    <rPh sb="25" eb="27">
      <t>カクニン</t>
    </rPh>
    <phoneticPr fontId="5"/>
  </si>
  <si>
    <t>ｳｫｰﾑｱｯﾌﾟｽﾍﾟｰｽが確保できるかを確認します。</t>
    <rPh sb="14" eb="16">
      <t>カクホ</t>
    </rPh>
    <rPh sb="21" eb="23">
      <t>カクニン</t>
    </rPh>
    <phoneticPr fontId="5"/>
  </si>
  <si>
    <t>（2）練習場所</t>
    <phoneticPr fontId="5"/>
  </si>
  <si>
    <t>（4）ﾁｰﾑ控ｽﾍﾟｰｽ</t>
    <rPh sb="6" eb="7">
      <t>ヒカエ</t>
    </rPh>
    <phoneticPr fontId="5"/>
  </si>
  <si>
    <t>駐車場スペース、駐車台数によって車両を制限することの有無も確認します。</t>
    <rPh sb="0" eb="3">
      <t>チュウシャジョウ</t>
    </rPh>
    <rPh sb="8" eb="10">
      <t>チュウシャ</t>
    </rPh>
    <rPh sb="10" eb="12">
      <t>ダイスウ</t>
    </rPh>
    <rPh sb="16" eb="18">
      <t>シャリョウ</t>
    </rPh>
    <rPh sb="19" eb="21">
      <t>セイゲン</t>
    </rPh>
    <rPh sb="26" eb="28">
      <t>ウム</t>
    </rPh>
    <rPh sb="29" eb="31">
      <t>カクニン</t>
    </rPh>
    <phoneticPr fontId="5"/>
  </si>
  <si>
    <t>グループ</t>
    <phoneticPr fontId="2"/>
  </si>
  <si>
    <t>グループ役割分担</t>
    <rPh sb="4" eb="6">
      <t>ヤクワリ</t>
    </rPh>
    <rPh sb="6" eb="8">
      <t>ブンタン</t>
    </rPh>
    <phoneticPr fontId="5"/>
  </si>
  <si>
    <t>第５節</t>
    <rPh sb="0" eb="1">
      <t>ダイ</t>
    </rPh>
    <rPh sb="2" eb="3">
      <t>セツ</t>
    </rPh>
    <phoneticPr fontId="5"/>
  </si>
  <si>
    <t>第６節</t>
    <rPh sb="0" eb="1">
      <t>ダイ</t>
    </rPh>
    <rPh sb="2" eb="3">
      <t>セツ</t>
    </rPh>
    <phoneticPr fontId="5"/>
  </si>
  <si>
    <t>第７節</t>
    <rPh sb="0" eb="1">
      <t>ダイ</t>
    </rPh>
    <rPh sb="2" eb="3">
      <t>セツ</t>
    </rPh>
    <phoneticPr fontId="5"/>
  </si>
  <si>
    <t>第８節</t>
    <rPh sb="0" eb="1">
      <t>ダイ</t>
    </rPh>
    <rPh sb="2" eb="3">
      <t>セツ</t>
    </rPh>
    <phoneticPr fontId="5"/>
  </si>
  <si>
    <t>第９節</t>
    <rPh sb="0" eb="1">
      <t>ダイ</t>
    </rPh>
    <rPh sb="2" eb="3">
      <t>セツ</t>
    </rPh>
    <phoneticPr fontId="5"/>
  </si>
  <si>
    <t>節</t>
    <rPh sb="0" eb="1">
      <t>セツ</t>
    </rPh>
    <phoneticPr fontId="6"/>
  </si>
  <si>
    <t>開催日</t>
    <rPh sb="0" eb="3">
      <t>カイサイビ</t>
    </rPh>
    <phoneticPr fontId="6"/>
  </si>
  <si>
    <t>会場</t>
    <rPh sb="0" eb="2">
      <t>カイジョウ</t>
    </rPh>
    <phoneticPr fontId="6"/>
  </si>
  <si>
    <t>①</t>
    <phoneticPr fontId="6"/>
  </si>
  <si>
    <t>②</t>
    <phoneticPr fontId="6"/>
  </si>
  <si>
    <t>第1試合</t>
    <rPh sb="0" eb="1">
      <t>ダイ</t>
    </rPh>
    <rPh sb="2" eb="4">
      <t>シアイ</t>
    </rPh>
    <phoneticPr fontId="6"/>
  </si>
  <si>
    <t>第2試合</t>
    <rPh sb="0" eb="1">
      <t>ダイ</t>
    </rPh>
    <rPh sb="2" eb="4">
      <t>シアイ</t>
    </rPh>
    <phoneticPr fontId="6"/>
  </si>
  <si>
    <t>第3試合</t>
    <rPh sb="0" eb="1">
      <t>ダイ</t>
    </rPh>
    <rPh sb="2" eb="4">
      <t>シアイ</t>
    </rPh>
    <phoneticPr fontId="6"/>
  </si>
  <si>
    <t>第4試合</t>
    <rPh sb="0" eb="1">
      <t>ダイ</t>
    </rPh>
    <rPh sb="2" eb="4">
      <t>シアイ</t>
    </rPh>
    <phoneticPr fontId="6"/>
  </si>
  <si>
    <t>第5試合</t>
    <rPh sb="0" eb="1">
      <t>ダイ</t>
    </rPh>
    <rPh sb="2" eb="4">
      <t>シアイ</t>
    </rPh>
    <phoneticPr fontId="6"/>
  </si>
  <si>
    <t>第１０節</t>
    <rPh sb="0" eb="1">
      <t>ダイ</t>
    </rPh>
    <rPh sb="3" eb="4">
      <t>セツ</t>
    </rPh>
    <phoneticPr fontId="5"/>
  </si>
  <si>
    <t>9:00～9：45</t>
    <phoneticPr fontId="6"/>
  </si>
  <si>
    <t>グループリーグ日程表</t>
    <rPh sb="7" eb="10">
      <t>ニッテイヒョウ</t>
    </rPh>
    <phoneticPr fontId="6"/>
  </si>
  <si>
    <t>Ｇ・Ｐ・Ｓの各グループ用（1日5試合のグループ用）</t>
    <rPh sb="6" eb="7">
      <t>カク</t>
    </rPh>
    <rPh sb="11" eb="12">
      <t>ヨウ</t>
    </rPh>
    <rPh sb="14" eb="15">
      <t>ニチ</t>
    </rPh>
    <rPh sb="16" eb="18">
      <t>シアイ</t>
    </rPh>
    <rPh sb="23" eb="24">
      <t>ヨウ</t>
    </rPh>
    <phoneticPr fontId="2"/>
  </si>
  <si>
    <t>当番</t>
    <rPh sb="0" eb="2">
      <t>トウバン</t>
    </rPh>
    <phoneticPr fontId="6"/>
  </si>
  <si>
    <t>フレンドリーの可否</t>
    <rPh sb="7" eb="9">
      <t>カヒ</t>
    </rPh>
    <phoneticPr fontId="6"/>
  </si>
  <si>
    <t>対戦</t>
    <rPh sb="0" eb="2">
      <t>タイセン</t>
    </rPh>
    <phoneticPr fontId="6"/>
  </si>
  <si>
    <t>審判</t>
    <rPh sb="0" eb="2">
      <t>シンパン</t>
    </rPh>
    <phoneticPr fontId="6"/>
  </si>
  <si>
    <t>9:00～9：45</t>
    <phoneticPr fontId="6"/>
  </si>
  <si>
    <t>9:50～10：35</t>
    <phoneticPr fontId="6"/>
  </si>
  <si>
    <t>10：40～11：25</t>
    <phoneticPr fontId="6"/>
  </si>
  <si>
    <t>11：30～12：15</t>
    <phoneticPr fontId="6"/>
  </si>
  <si>
    <t>12：20～13：05</t>
    <phoneticPr fontId="6"/>
  </si>
  <si>
    <t>グループ</t>
    <phoneticPr fontId="2"/>
  </si>
  <si>
    <t>①</t>
    <phoneticPr fontId="6"/>
  </si>
  <si>
    <t>②</t>
    <phoneticPr fontId="6"/>
  </si>
  <si>
    <t>第6試合</t>
    <rPh sb="0" eb="1">
      <t>ダイ</t>
    </rPh>
    <rPh sb="2" eb="4">
      <t>シアイ</t>
    </rPh>
    <phoneticPr fontId="6"/>
  </si>
  <si>
    <t>13:10～13:55</t>
    <phoneticPr fontId="6"/>
  </si>
  <si>
    <t>10：00～10：45</t>
    <phoneticPr fontId="6"/>
  </si>
  <si>
    <t>11：00～11：45</t>
    <phoneticPr fontId="6"/>
  </si>
  <si>
    <t>12：00～12：45</t>
    <phoneticPr fontId="6"/>
  </si>
  <si>
    <t>13：00～13：45</t>
    <phoneticPr fontId="6"/>
  </si>
  <si>
    <t>チーム名</t>
    <rPh sb="3" eb="4">
      <t>メイ</t>
    </rPh>
    <phoneticPr fontId="2"/>
  </si>
  <si>
    <t>表示</t>
    <rPh sb="0" eb="2">
      <t>ヒョウジ</t>
    </rPh>
    <phoneticPr fontId="2"/>
  </si>
  <si>
    <t>警告→</t>
    <rPh sb="0" eb="2">
      <t>ケイコク</t>
    </rPh>
    <phoneticPr fontId="2"/>
  </si>
  <si>
    <t>警1</t>
    <rPh sb="0" eb="1">
      <t>ケイ</t>
    </rPh>
    <phoneticPr fontId="2"/>
  </si>
  <si>
    <t>警2</t>
    <rPh sb="0" eb="1">
      <t>ケイ</t>
    </rPh>
    <phoneticPr fontId="2"/>
  </si>
  <si>
    <t>警3</t>
    <rPh sb="0" eb="1">
      <t>ケイ</t>
    </rPh>
    <phoneticPr fontId="2"/>
  </si>
  <si>
    <t>停</t>
    <rPh sb="0" eb="1">
      <t>テイ</t>
    </rPh>
    <phoneticPr fontId="2"/>
  </si>
  <si>
    <t>グループ</t>
    <phoneticPr fontId="2"/>
  </si>
  <si>
    <t>退場→</t>
    <rPh sb="0" eb="2">
      <t>タイジョウ</t>
    </rPh>
    <phoneticPr fontId="2"/>
  </si>
  <si>
    <t>退</t>
    <rPh sb="0" eb="1">
      <t>タイ</t>
    </rPh>
    <phoneticPr fontId="2"/>
  </si>
  <si>
    <t>出場停止→</t>
    <rPh sb="0" eb="2">
      <t>シュツジョウ</t>
    </rPh>
    <rPh sb="2" eb="4">
      <t>テイシ</t>
    </rPh>
    <phoneticPr fontId="2"/>
  </si>
  <si>
    <t>選手氏名</t>
    <rPh sb="0" eb="2">
      <t>センシュ</t>
    </rPh>
    <rPh sb="2" eb="4">
      <t>シメイ</t>
    </rPh>
    <phoneticPr fontId="2"/>
  </si>
  <si>
    <t>背番号</t>
    <rPh sb="0" eb="3">
      <t>セバンゴウ</t>
    </rPh>
    <phoneticPr fontId="2"/>
  </si>
  <si>
    <t>月／日</t>
    <rPh sb="0" eb="1">
      <t>ツキ</t>
    </rPh>
    <rPh sb="2" eb="3">
      <t>ヒ</t>
    </rPh>
    <phoneticPr fontId="2"/>
  </si>
  <si>
    <t>／</t>
    <phoneticPr fontId="2"/>
  </si>
  <si>
    <t>・チーム警告退場確認表は試合開始30分前までに必ずメンバー表とともに本部に提出してください。</t>
    <rPh sb="4" eb="6">
      <t>ケイコク</t>
    </rPh>
    <rPh sb="6" eb="8">
      <t>タイジョウ</t>
    </rPh>
    <rPh sb="8" eb="10">
      <t>カクニン</t>
    </rPh>
    <rPh sb="10" eb="11">
      <t>ヒョウ</t>
    </rPh>
    <rPh sb="12" eb="14">
      <t>シアイ</t>
    </rPh>
    <rPh sb="14" eb="16">
      <t>カイシ</t>
    </rPh>
    <rPh sb="18" eb="19">
      <t>フン</t>
    </rPh>
    <rPh sb="19" eb="20">
      <t>マエ</t>
    </rPh>
    <rPh sb="23" eb="24">
      <t>カナラ</t>
    </rPh>
    <rPh sb="29" eb="30">
      <t>ヒョウ</t>
    </rPh>
    <rPh sb="34" eb="36">
      <t>ホンブ</t>
    </rPh>
    <rPh sb="37" eb="39">
      <t>テイシュツ</t>
    </rPh>
    <phoneticPr fontId="2"/>
  </si>
  <si>
    <t>・警告退場等が発生した場合は審判報告書により記載しチームに返却します。</t>
    <rPh sb="1" eb="3">
      <t>ケイコク</t>
    </rPh>
    <rPh sb="3" eb="5">
      <t>タイジョウ</t>
    </rPh>
    <rPh sb="5" eb="6">
      <t>トウ</t>
    </rPh>
    <rPh sb="7" eb="9">
      <t>ハッセイ</t>
    </rPh>
    <rPh sb="11" eb="13">
      <t>バアイ</t>
    </rPh>
    <rPh sb="14" eb="16">
      <t>シンパン</t>
    </rPh>
    <rPh sb="16" eb="19">
      <t>ホウコクショ</t>
    </rPh>
    <rPh sb="22" eb="24">
      <t>キサイ</t>
    </rPh>
    <rPh sb="29" eb="31">
      <t>ヘンキャク</t>
    </rPh>
    <phoneticPr fontId="2"/>
  </si>
  <si>
    <t>・試合終了後必ず確認の上持ち帰ってください。</t>
    <rPh sb="1" eb="3">
      <t>シアイ</t>
    </rPh>
    <rPh sb="3" eb="6">
      <t>シュウリョウゴ</t>
    </rPh>
    <rPh sb="6" eb="7">
      <t>カナラ</t>
    </rPh>
    <rPh sb="8" eb="10">
      <t>カクニン</t>
    </rPh>
    <rPh sb="11" eb="12">
      <t>ウエ</t>
    </rPh>
    <rPh sb="12" eb="13">
      <t>モ</t>
    </rPh>
    <rPh sb="14" eb="15">
      <t>カエ</t>
    </rPh>
    <phoneticPr fontId="2"/>
  </si>
  <si>
    <t>・大会期間中使用するので取り扱いに注意してください。</t>
    <rPh sb="1" eb="3">
      <t>タイカイ</t>
    </rPh>
    <rPh sb="3" eb="6">
      <t>キカンチュウ</t>
    </rPh>
    <rPh sb="6" eb="8">
      <t>シヨウ</t>
    </rPh>
    <rPh sb="12" eb="13">
      <t>ト</t>
    </rPh>
    <rPh sb="14" eb="15">
      <t>アツカ</t>
    </rPh>
    <rPh sb="17" eb="19">
      <t>チュウイ</t>
    </rPh>
    <phoneticPr fontId="2"/>
  </si>
  <si>
    <t>所在地</t>
    <rPh sb="0" eb="3">
      <t>ショザイチ</t>
    </rPh>
    <phoneticPr fontId="2"/>
  </si>
  <si>
    <t>チーム代表者</t>
    <rPh sb="3" eb="5">
      <t>ダイヒョウ</t>
    </rPh>
    <rPh sb="5" eb="6">
      <t>シャ</t>
    </rPh>
    <phoneticPr fontId="2"/>
  </si>
  <si>
    <t>携帯</t>
    <rPh sb="0" eb="2">
      <t>ケイタイ</t>
    </rPh>
    <phoneticPr fontId="2"/>
  </si>
  <si>
    <t>チーム責任者</t>
    <rPh sb="3" eb="6">
      <t>セキニンシャ</t>
    </rPh>
    <phoneticPr fontId="2"/>
  </si>
  <si>
    <t>◇ユニフォームカラー◇（試合で着用するものに○をつける）</t>
    <rPh sb="12" eb="14">
      <t>シアイ</t>
    </rPh>
    <rPh sb="15" eb="17">
      <t>チャクヨウ</t>
    </rPh>
    <phoneticPr fontId="2"/>
  </si>
  <si>
    <t>監　督</t>
    <rPh sb="0" eb="1">
      <t>ラン</t>
    </rPh>
    <rPh sb="2" eb="3">
      <t>ヨシ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</si>
  <si>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</si>
  <si>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</si>
  <si>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先発</t>
    <rPh sb="0" eb="2">
      <t>センパツ</t>
    </rPh>
    <phoneticPr fontId="2"/>
  </si>
  <si>
    <t>選手氏名</t>
    <rPh sb="0" eb="2">
      <t>センシュ</t>
    </rPh>
    <rPh sb="2" eb="3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</si>
  <si>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</si>
  <si>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</si>
  <si>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</si>
  <si>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当日引率者</t>
    <rPh sb="0" eb="2">
      <t>トウジツ</t>
    </rPh>
    <rPh sb="2" eb="5">
      <t>インソツシャ</t>
    </rPh>
    <phoneticPr fontId="2"/>
  </si>
  <si>
    <t>チーム責任者
　　　／連絡員</t>
    <rPh sb="3" eb="6">
      <t>セキニンシャ</t>
    </rPh>
    <rPh sb="11" eb="14">
      <t>レンラクイン</t>
    </rPh>
    <phoneticPr fontId="5"/>
  </si>
  <si>
    <t>開催節</t>
    <rPh sb="0" eb="2">
      <t>カイサイ</t>
    </rPh>
    <rPh sb="2" eb="3">
      <t>セツ</t>
    </rPh>
    <phoneticPr fontId="8"/>
  </si>
  <si>
    <t>開催日</t>
    <rPh sb="0" eb="2">
      <t>カイサイ</t>
    </rPh>
    <phoneticPr fontId="8"/>
  </si>
  <si>
    <t>会場名</t>
    <rPh sb="0" eb="2">
      <t>カイジョウ</t>
    </rPh>
    <rPh sb="2" eb="3">
      <t>メイ</t>
    </rPh>
    <phoneticPr fontId="8"/>
  </si>
  <si>
    <t>所在地</t>
    <rPh sb="0" eb="3">
      <t>ショザイチ</t>
    </rPh>
    <phoneticPr fontId="8"/>
  </si>
  <si>
    <t>使用料の有無</t>
    <rPh sb="0" eb="3">
      <t>シヨウリョウ</t>
    </rPh>
    <rPh sb="4" eb="6">
      <t>ウム</t>
    </rPh>
    <phoneticPr fontId="8"/>
  </si>
  <si>
    <t>円</t>
    <rPh sb="0" eb="1">
      <t>エン</t>
    </rPh>
    <phoneticPr fontId="8"/>
  </si>
  <si>
    <t>使用責任者</t>
    <phoneticPr fontId="8"/>
  </si>
  <si>
    <t>担当チーム</t>
    <rPh sb="0" eb="2">
      <t>タントウ</t>
    </rPh>
    <phoneticPr fontId="8"/>
  </si>
  <si>
    <t>節</t>
    <rPh sb="0" eb="1">
      <t>セツ</t>
    </rPh>
    <phoneticPr fontId="8"/>
  </si>
  <si>
    <t>タッチライン</t>
    <phoneticPr fontId="8"/>
  </si>
  <si>
    <t>×</t>
    <phoneticPr fontId="8"/>
  </si>
  <si>
    <t>ゴールライン</t>
    <phoneticPr fontId="8"/>
  </si>
  <si>
    <t>備考</t>
    <rPh sb="0" eb="2">
      <t>ビコウ</t>
    </rPh>
    <phoneticPr fontId="8"/>
  </si>
  <si>
    <t>ラインの可否</t>
    <rPh sb="4" eb="6">
      <t>カヒ</t>
    </rPh>
    <phoneticPr fontId="8"/>
  </si>
  <si>
    <t>スペース
（広さ）</t>
    <rPh sb="6" eb="7">
      <t>ヒロ</t>
    </rPh>
    <phoneticPr fontId="8"/>
  </si>
  <si>
    <t>場所等</t>
    <rPh sb="0" eb="2">
      <t>バショ</t>
    </rPh>
    <rPh sb="2" eb="3">
      <t>トウ</t>
    </rPh>
    <phoneticPr fontId="8"/>
  </si>
  <si>
    <t>条件等</t>
    <rPh sb="0" eb="3">
      <t>ジョウケントウ</t>
    </rPh>
    <phoneticPr fontId="8"/>
  </si>
  <si>
    <t>有・無</t>
    <rPh sb="0" eb="1">
      <t>タモツ</t>
    </rPh>
    <rPh sb="2" eb="3">
      <t>ム</t>
    </rPh>
    <phoneticPr fontId="8"/>
  </si>
  <si>
    <t>確認項目</t>
    <rPh sb="0" eb="2">
      <t>カクニン</t>
    </rPh>
    <rPh sb="2" eb="4">
      <t>コウモク</t>
    </rPh>
    <phoneticPr fontId="8"/>
  </si>
  <si>
    <t>当番チーム</t>
    <rPh sb="0" eb="2">
      <t>トウバン</t>
    </rPh>
    <phoneticPr fontId="8"/>
  </si>
  <si>
    <t>節</t>
    <phoneticPr fontId="10"/>
  </si>
  <si>
    <t>ピッチ数</t>
    <rPh sb="3" eb="4">
      <t>スウ</t>
    </rPh>
    <phoneticPr fontId="10"/>
  </si>
  <si>
    <t>面</t>
    <rPh sb="0" eb="1">
      <t>メン</t>
    </rPh>
    <phoneticPr fontId="10"/>
  </si>
  <si>
    <t>（1）ピッチ</t>
    <phoneticPr fontId="5"/>
  </si>
  <si>
    <t>ピッチの形状</t>
    <rPh sb="4" eb="6">
      <t>ケイジョウ</t>
    </rPh>
    <phoneticPr fontId="8"/>
  </si>
  <si>
    <t>数</t>
    <rPh sb="0" eb="1">
      <t>カズ</t>
    </rPh>
    <phoneticPr fontId="8"/>
  </si>
  <si>
    <t>～</t>
    <phoneticPr fontId="10"/>
  </si>
  <si>
    <t>チェック</t>
    <phoneticPr fontId="10"/>
  </si>
  <si>
    <t>区分</t>
    <rPh sb="0" eb="2">
      <t>クブン</t>
    </rPh>
    <phoneticPr fontId="10"/>
  </si>
  <si>
    <t>VS</t>
    <phoneticPr fontId="10"/>
  </si>
  <si>
    <t>主審</t>
    <rPh sb="0" eb="2">
      <t>シュシン</t>
    </rPh>
    <phoneticPr fontId="10"/>
  </si>
  <si>
    <t>補助</t>
    <rPh sb="0" eb="2">
      <t>ホジョ</t>
    </rPh>
    <phoneticPr fontId="10"/>
  </si>
  <si>
    <t>フレ</t>
  </si>
  <si>
    <t>公</t>
  </si>
  <si>
    <t>試合結果管理
　　・報告担当</t>
    <rPh sb="0" eb="2">
      <t>シアイ</t>
    </rPh>
    <rPh sb="2" eb="4">
      <t>ケッカ</t>
    </rPh>
    <rPh sb="4" eb="6">
      <t>カンリ</t>
    </rPh>
    <rPh sb="10" eb="12">
      <t>ホウコク</t>
    </rPh>
    <rPh sb="12" eb="14">
      <t>タントウ</t>
    </rPh>
    <phoneticPr fontId="10"/>
  </si>
  <si>
    <t>対戦カード</t>
    <rPh sb="0" eb="2">
      <t>タイセン</t>
    </rPh>
    <phoneticPr fontId="10"/>
  </si>
  <si>
    <t>試合NO</t>
    <rPh sb="0" eb="2">
      <t>シアイ</t>
    </rPh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</si>
  <si>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</si>
  <si>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</si>
  <si>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</si>
  <si>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</si>
  <si>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</si>
  <si>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⑥</t>
    <phoneticPr fontId="10"/>
  </si>
  <si>
    <t>⑦</t>
    <phoneticPr fontId="10"/>
  </si>
  <si>
    <t>⑧</t>
    <phoneticPr fontId="10"/>
  </si>
  <si>
    <t>⑨</t>
    <phoneticPr fontId="10"/>
  </si>
  <si>
    <t>⑩</t>
    <phoneticPr fontId="10"/>
  </si>
  <si>
    <t>⑪</t>
    <phoneticPr fontId="10"/>
  </si>
  <si>
    <t>⑫</t>
    <phoneticPr fontId="10"/>
  </si>
  <si>
    <t>⑬</t>
    <phoneticPr fontId="10"/>
  </si>
  <si>
    <t>⑭</t>
    <phoneticPr fontId="10"/>
  </si>
  <si>
    <t>⑮</t>
    <phoneticPr fontId="10"/>
  </si>
  <si>
    <t>本部運営担当</t>
    <rPh sb="0" eb="2">
      <t>ホンブ</t>
    </rPh>
    <rPh sb="2" eb="4">
      <t>ウンエイ</t>
    </rPh>
    <rPh sb="4" eb="6">
      <t>タントウ</t>
    </rPh>
    <phoneticPr fontId="10"/>
  </si>
  <si>
    <t>【会場注意事項等】</t>
    <phoneticPr fontId="10"/>
  </si>
  <si>
    <t>試合結果管理
　・報告担当者</t>
    <rPh sb="0" eb="2">
      <t>シアイ</t>
    </rPh>
    <rPh sb="2" eb="4">
      <t>ケッカ</t>
    </rPh>
    <rPh sb="4" eb="6">
      <t>カンリ</t>
    </rPh>
    <rPh sb="9" eb="11">
      <t>ホウコク</t>
    </rPh>
    <rPh sb="11" eb="13">
      <t>タントウ</t>
    </rPh>
    <rPh sb="13" eb="14">
      <t>シャ</t>
    </rPh>
    <phoneticPr fontId="10"/>
  </si>
  <si>
    <t>⑥</t>
    <phoneticPr fontId="10"/>
  </si>
  <si>
    <t>節</t>
    <phoneticPr fontId="21"/>
  </si>
  <si>
    <t>審判</t>
    <rPh sb="0" eb="2">
      <t>シンパン</t>
    </rPh>
    <phoneticPr fontId="21"/>
  </si>
  <si>
    <t>主</t>
    <rPh sb="0" eb="1">
      <t>シュ</t>
    </rPh>
    <phoneticPr fontId="10"/>
  </si>
  <si>
    <t>補</t>
    <rPh sb="0" eb="1">
      <t>タスク</t>
    </rPh>
    <phoneticPr fontId="10"/>
  </si>
  <si>
    <t>：</t>
    <phoneticPr fontId="21"/>
  </si>
  <si>
    <t>得点者</t>
    <rPh sb="0" eb="3">
      <t>トクテンシャ</t>
    </rPh>
    <phoneticPr fontId="21"/>
  </si>
  <si>
    <t>連絡先</t>
    <rPh sb="0" eb="3">
      <t>レンラクサキ</t>
    </rPh>
    <phoneticPr fontId="21"/>
  </si>
  <si>
    <t>当番</t>
    <rPh sb="0" eb="2">
      <t>トウバン</t>
    </rPh>
    <phoneticPr fontId="21"/>
  </si>
  <si>
    <t>当日の会場責任者</t>
    <rPh sb="0" eb="2">
      <t>トウジツ</t>
    </rPh>
    <rPh sb="3" eb="5">
      <t>カイジョウ</t>
    </rPh>
    <phoneticPr fontId="10"/>
  </si>
  <si>
    <t>審　判</t>
    <rPh sb="0" eb="1">
      <t>シン</t>
    </rPh>
    <rPh sb="2" eb="3">
      <t>ハン</t>
    </rPh>
    <phoneticPr fontId="10"/>
  </si>
  <si>
    <t>報告先</t>
  </si>
  <si>
    <t>グループで保管する</t>
    <rPh sb="5" eb="7">
      <t>ホカン</t>
    </rPh>
    <phoneticPr fontId="2"/>
  </si>
  <si>
    <t>／</t>
    <phoneticPr fontId="2"/>
  </si>
  <si>
    <t>FAX：055－251－7164　広報部：鈴木和幸</t>
    <rPh sb="17" eb="20">
      <t>コウホウブ</t>
    </rPh>
    <rPh sb="21" eb="23">
      <t>スズキ</t>
    </rPh>
    <rPh sb="23" eb="25">
      <t>カズユキ</t>
    </rPh>
    <phoneticPr fontId="2"/>
  </si>
  <si>
    <t>審判報告書</t>
    <rPh sb="0" eb="2">
      <t>シンパン</t>
    </rPh>
    <rPh sb="2" eb="5">
      <t>ホウコクショ</t>
    </rPh>
    <phoneticPr fontId="11"/>
  </si>
  <si>
    <t>大会名</t>
    <rPh sb="0" eb="2">
      <t>タイカイ</t>
    </rPh>
    <rPh sb="2" eb="3">
      <t>メイ</t>
    </rPh>
    <phoneticPr fontId="11"/>
  </si>
  <si>
    <t>日　時</t>
    <rPh sb="0" eb="1">
      <t>ヒ</t>
    </rPh>
    <rPh sb="2" eb="3">
      <t>ジ</t>
    </rPh>
    <phoneticPr fontId="11"/>
  </si>
  <si>
    <t>会　場</t>
    <rPh sb="0" eb="1">
      <t>カイ</t>
    </rPh>
    <rPh sb="2" eb="3">
      <t>バ</t>
    </rPh>
    <phoneticPr fontId="11"/>
  </si>
  <si>
    <t>対戦試合</t>
    <rPh sb="0" eb="2">
      <t>タイセン</t>
    </rPh>
    <rPh sb="2" eb="4">
      <t>シアイ</t>
    </rPh>
    <phoneticPr fontId="11"/>
  </si>
  <si>
    <t>試合結果</t>
    <rPh sb="0" eb="2">
      <t>シアイ</t>
    </rPh>
    <rPh sb="2" eb="4">
      <t>ケッカ</t>
    </rPh>
    <phoneticPr fontId="11"/>
  </si>
  <si>
    <t>2nd</t>
  </si>
  <si>
    <t>合計</t>
    <rPh sb="0" eb="2">
      <t>ゴウケイ</t>
    </rPh>
    <phoneticPr fontId="11"/>
  </si>
  <si>
    <t>退場</t>
    <rPh sb="0" eb="2">
      <t>タイジョウ</t>
    </rPh>
    <phoneticPr fontId="11"/>
  </si>
  <si>
    <t>その他報告事項</t>
    <rPh sb="2" eb="3">
      <t>タ</t>
    </rPh>
    <rPh sb="3" eb="5">
      <t>ホウコク</t>
    </rPh>
    <rPh sb="5" eb="7">
      <t>ジコウ</t>
    </rPh>
    <phoneticPr fontId="11"/>
  </si>
  <si>
    <t>以上のとおり報告します。</t>
    <rPh sb="0" eb="2">
      <t>イジョウ</t>
    </rPh>
    <rPh sb="6" eb="8">
      <t>ホウコク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</si>
  <si>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</si>
  <si>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</si>
  <si>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</si>
  <si>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主審署名</t>
    <rPh sb="0" eb="2">
      <t>シュシン</t>
    </rPh>
    <rPh sb="2" eb="4">
      <t>ショメイ</t>
    </rPh>
    <phoneticPr fontId="11"/>
  </si>
  <si>
    <t>時</t>
    <rPh sb="0" eb="1">
      <t>ジ</t>
    </rPh>
    <phoneticPr fontId="11"/>
  </si>
  <si>
    <t>分</t>
    <rPh sb="0" eb="1">
      <t>フン</t>
    </rPh>
    <phoneticPr fontId="11"/>
  </si>
  <si>
    <t>対</t>
    <rPh sb="0" eb="1">
      <t>タイ</t>
    </rPh>
    <phoneticPr fontId="11"/>
  </si>
  <si>
    <t>所属チーム</t>
    <rPh sb="0" eb="2">
      <t>ショゾク</t>
    </rPh>
    <phoneticPr fontId="11"/>
  </si>
  <si>
    <t>主審氏名</t>
    <rPh sb="0" eb="2">
      <t>シュシン</t>
    </rPh>
    <rPh sb="2" eb="4">
      <t>シメイ</t>
    </rPh>
    <phoneticPr fontId="11"/>
  </si>
  <si>
    <t>補助審氏名</t>
    <rPh sb="0" eb="2">
      <t>ホジョ</t>
    </rPh>
    <rPh sb="2" eb="3">
      <t>シン</t>
    </rPh>
    <rPh sb="3" eb="5">
      <t>シメイ</t>
    </rPh>
    <phoneticPr fontId="11"/>
  </si>
  <si>
    <t>時間</t>
  </si>
  <si>
    <t>チーム</t>
  </si>
  <si>
    <t>番号</t>
  </si>
  <si>
    <t>氏　名</t>
  </si>
  <si>
    <t>退場、その他の重要事項についての詳細</t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</si>
  <si>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1"/>
  </si>
  <si>
    <t>キックオフ</t>
    <phoneticPr fontId="11"/>
  </si>
  <si>
    <t>1ｓｔ</t>
    <phoneticPr fontId="11"/>
  </si>
  <si>
    <t>―</t>
    <phoneticPr fontId="11"/>
  </si>
  <si>
    <t>―</t>
    <phoneticPr fontId="11"/>
  </si>
  <si>
    <t>警告</t>
    <phoneticPr fontId="11"/>
  </si>
  <si>
    <t xml:space="preserve"> 理由</t>
  </si>
  <si>
    <t>試合開始３０分前までに、本部に１部提出すること。</t>
    <rPh sb="0" eb="2">
      <t>シアイ</t>
    </rPh>
    <rPh sb="2" eb="4">
      <t>カイシ</t>
    </rPh>
    <rPh sb="6" eb="7">
      <t>フン</t>
    </rPh>
    <rPh sb="7" eb="8">
      <t>マエ</t>
    </rPh>
    <rPh sb="12" eb="14">
      <t>ホンブ</t>
    </rPh>
    <rPh sb="16" eb="17">
      <t>ブ</t>
    </rPh>
    <rPh sb="17" eb="19">
      <t>テイシュツ</t>
    </rPh>
    <phoneticPr fontId="2"/>
  </si>
  <si>
    <t>グループ名</t>
    <rPh sb="4" eb="5">
      <t>メイ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</si>
  <si>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</si>
  <si>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</si>
  <si>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</si>
  <si>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</si>
  <si>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</si>
  <si>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</si>
  <si>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</si>
  <si>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</si>
  <si>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-</t>
    <phoneticPr fontId="2"/>
  </si>
  <si>
    <t>１面　</t>
  </si>
  <si>
    <t>グループリーグ名</t>
    <rPh sb="7" eb="8">
      <t>メイ</t>
    </rPh>
    <phoneticPr fontId="11"/>
  </si>
  <si>
    <t>Email(PC)</t>
    <phoneticPr fontId="6"/>
  </si>
  <si>
    <t>Ｅmail(携帯）</t>
    <rPh sb="6" eb="8">
      <t>ケイタイ</t>
    </rPh>
    <phoneticPr fontId="5"/>
  </si>
  <si>
    <t>地区</t>
    <rPh sb="0" eb="2">
      <t>チク</t>
    </rPh>
    <phoneticPr fontId="6"/>
  </si>
  <si>
    <t>○○</t>
    <phoneticPr fontId="6"/>
  </si>
  <si>
    <t>リーダー</t>
    <phoneticPr fontId="6"/>
  </si>
  <si>
    <t>１１チーム　グループ用（1日6試合のグループ用）</t>
    <rPh sb="10" eb="11">
      <t>ヨウ</t>
    </rPh>
    <rPh sb="13" eb="14">
      <t>ニチ</t>
    </rPh>
    <rPh sb="15" eb="17">
      <t>シアイ</t>
    </rPh>
    <rPh sb="22" eb="23">
      <t>ヨウ</t>
    </rPh>
    <phoneticPr fontId="2"/>
  </si>
  <si>
    <t>グループリーグ会場確認票</t>
    <rPh sb="7" eb="9">
      <t>カイジョウ</t>
    </rPh>
    <rPh sb="9" eb="11">
      <t>カクニン</t>
    </rPh>
    <rPh sb="11" eb="12">
      <t>ヒョウ</t>
    </rPh>
    <phoneticPr fontId="5"/>
  </si>
  <si>
    <t>グループリーグ運営確認票</t>
    <rPh sb="7" eb="9">
      <t>ウンエイ</t>
    </rPh>
    <rPh sb="9" eb="11">
      <t>カクニン</t>
    </rPh>
    <rPh sb="11" eb="12">
      <t>ヒョウ</t>
    </rPh>
    <phoneticPr fontId="5"/>
  </si>
  <si>
    <t>　グループリーグ試合結果報告書</t>
    <rPh sb="8" eb="10">
      <t>シアイ</t>
    </rPh>
    <rPh sb="10" eb="12">
      <t>ケッカ</t>
    </rPh>
    <rPh sb="12" eb="15">
      <t>ホウコクショ</t>
    </rPh>
    <phoneticPr fontId="5"/>
  </si>
  <si>
    <t>グリーンカード確認表</t>
    <rPh sb="7" eb="9">
      <t>カクニン</t>
    </rPh>
    <rPh sb="9" eb="10">
      <t>ヒョウ</t>
    </rPh>
    <phoneticPr fontId="2"/>
  </si>
  <si>
    <t>●対象試合名</t>
    <rPh sb="1" eb="3">
      <t>タイショウ</t>
    </rPh>
    <rPh sb="3" eb="5">
      <t>シアイ</t>
    </rPh>
    <rPh sb="5" eb="6">
      <t>メイ</t>
    </rPh>
    <phoneticPr fontId="2"/>
  </si>
  <si>
    <t>●対戦相手</t>
    <rPh sb="1" eb="3">
      <t>タイセン</t>
    </rPh>
    <rPh sb="3" eb="5">
      <t>アイテ</t>
    </rPh>
    <phoneticPr fontId="2"/>
  </si>
  <si>
    <t>↓チーム名を記入↓</t>
    <phoneticPr fontId="2"/>
  </si>
  <si>
    <t>評価項目</t>
    <rPh sb="0" eb="2">
      <t>ヒョウカ</t>
    </rPh>
    <rPh sb="2" eb="4">
      <t>コウモク</t>
    </rPh>
    <phoneticPr fontId="2"/>
  </si>
  <si>
    <t>ポイント</t>
    <phoneticPr fontId="2"/>
  </si>
  <si>
    <t>評価内容</t>
    <rPh sb="0" eb="2">
      <t>ヒョウカ</t>
    </rPh>
    <rPh sb="2" eb="4">
      <t>ナイヨウ</t>
    </rPh>
    <phoneticPr fontId="2"/>
  </si>
  <si>
    <t>○○○</t>
    <phoneticPr fontId="2"/>
  </si>
  <si>
    <t>△△△</t>
    <phoneticPr fontId="2"/>
  </si>
  <si>
    <t>カードの評価</t>
    <rPh sb="4" eb="6">
      <t>ヒョウカ</t>
    </rPh>
    <phoneticPr fontId="2"/>
  </si>
  <si>
    <t>カードがない場合は10ポイント</t>
    <rPh sb="6" eb="8">
      <t>バアイ</t>
    </rPh>
    <phoneticPr fontId="2"/>
  </si>
  <si>
    <t>初回のイエローカード　・・・　－１</t>
    <rPh sb="0" eb="2">
      <t>ショカイ</t>
    </rPh>
    <phoneticPr fontId="2"/>
  </si>
  <si>
    <t>レッドカード（一発レッド／イエロー2枚）　・・・　－3</t>
  </si>
  <si>
    <t>イエローカード＆一発レッドカード　・・・　－4</t>
    <phoneticPr fontId="2"/>
  </si>
  <si>
    <t>グリーンカード　・・・　＋1</t>
  </si>
  <si>
    <t>ポジティブプレー</t>
    <phoneticPr fontId="2"/>
  </si>
  <si>
    <t>ポジティブ面</t>
    <rPh sb="5" eb="6">
      <t>メン</t>
    </rPh>
    <phoneticPr fontId="2"/>
  </si>
  <si>
    <t>特にポジティブなプレーが見られない場合は7Pt</t>
    <rPh sb="0" eb="1">
      <t>トク</t>
    </rPh>
    <rPh sb="12" eb="13">
      <t>ミ</t>
    </rPh>
    <rPh sb="17" eb="19">
      <t>バアイ</t>
    </rPh>
    <phoneticPr fontId="2"/>
  </si>
  <si>
    <t>高　10</t>
    <rPh sb="0" eb="1">
      <t>コウ</t>
    </rPh>
    <phoneticPr fontId="2"/>
  </si>
  <si>
    <t>　「スピーディーでフェアでタフなゲーム」を目指す</t>
    <rPh sb="21" eb="23">
      <t>メザ</t>
    </rPh>
    <phoneticPr fontId="2"/>
  </si>
  <si>
    <t>～</t>
    <phoneticPr fontId="2"/>
  </si>
  <si>
    <t>　攻撃的な戦術・コンスタントに得点を狙う・</t>
    <rPh sb="1" eb="4">
      <t>コウゲキテキ</t>
    </rPh>
    <rPh sb="5" eb="7">
      <t>センジュツ</t>
    </rPh>
    <rPh sb="15" eb="17">
      <t>トクテン</t>
    </rPh>
    <rPh sb="18" eb="19">
      <t>ネラ</t>
    </rPh>
    <phoneticPr fontId="2"/>
  </si>
  <si>
    <t>普　7</t>
    <rPh sb="0" eb="1">
      <t>フ</t>
    </rPh>
    <phoneticPr fontId="2"/>
  </si>
  <si>
    <t>　ゲームのスピードアップ</t>
    <phoneticPr fontId="2"/>
  </si>
  <si>
    <t>ネガティブ面</t>
    <rPh sb="5" eb="6">
      <t>メン</t>
    </rPh>
    <phoneticPr fontId="2"/>
  </si>
  <si>
    <t>低　1</t>
    <rPh sb="0" eb="1">
      <t>テイ</t>
    </rPh>
    <phoneticPr fontId="2"/>
  </si>
  <si>
    <t>　守備的な戦術・遅延行為等</t>
    <rPh sb="1" eb="4">
      <t>シュビテキ</t>
    </rPh>
    <rPh sb="5" eb="7">
      <t>センジュツ</t>
    </rPh>
    <rPh sb="8" eb="10">
      <t>チエン</t>
    </rPh>
    <rPh sb="10" eb="12">
      <t>コウイ</t>
    </rPh>
    <rPh sb="12" eb="13">
      <t>トウ</t>
    </rPh>
    <phoneticPr fontId="2"/>
  </si>
  <si>
    <t>※特にポジティブなプレーが見られない場合　7ｐｔ</t>
    <rPh sb="1" eb="2">
      <t>トク</t>
    </rPh>
    <rPh sb="13" eb="14">
      <t>ミ</t>
    </rPh>
    <rPh sb="18" eb="20">
      <t>バアイ</t>
    </rPh>
    <phoneticPr fontId="2"/>
  </si>
  <si>
    <t>相手に対する敬意</t>
    <rPh sb="0" eb="2">
      <t>アイテ</t>
    </rPh>
    <rPh sb="3" eb="4">
      <t>タイ</t>
    </rPh>
    <rPh sb="6" eb="8">
      <t>ケイイ</t>
    </rPh>
    <phoneticPr fontId="2"/>
  </si>
  <si>
    <t>特になければ4ポイント</t>
    <rPh sb="0" eb="1">
      <t>トク</t>
    </rPh>
    <phoneticPr fontId="2"/>
  </si>
  <si>
    <t>高　5</t>
    <rPh sb="0" eb="1">
      <t>コウ</t>
    </rPh>
    <phoneticPr fontId="2"/>
  </si>
  <si>
    <t>違反行為より、ポジティブな態度（ケガをした相手</t>
    <rPh sb="0" eb="2">
      <t>イハン</t>
    </rPh>
    <rPh sb="2" eb="4">
      <t>コウイ</t>
    </rPh>
    <rPh sb="13" eb="15">
      <t>タイド</t>
    </rPh>
    <rPh sb="21" eb="23">
      <t>アイテ</t>
    </rPh>
    <phoneticPr fontId="2"/>
  </si>
  <si>
    <t>普　4</t>
    <rPh sb="0" eb="1">
      <t>フ</t>
    </rPh>
    <phoneticPr fontId="2"/>
  </si>
  <si>
    <t>選手を助ける等）が基本。</t>
    <rPh sb="0" eb="2">
      <t>センシュ</t>
    </rPh>
    <rPh sb="3" eb="4">
      <t>タス</t>
    </rPh>
    <rPh sb="6" eb="7">
      <t>トウ</t>
    </rPh>
    <rPh sb="9" eb="11">
      <t>キホン</t>
    </rPh>
    <phoneticPr fontId="2"/>
  </si>
  <si>
    <t>カード（レッド・イエロー）は評価に入れない。</t>
    <rPh sb="14" eb="16">
      <t>ヒョウカ</t>
    </rPh>
    <rPh sb="17" eb="18">
      <t>イ</t>
    </rPh>
    <phoneticPr fontId="2"/>
  </si>
  <si>
    <t>レフェリーに対する敬意</t>
    <rPh sb="6" eb="7">
      <t>タイ</t>
    </rPh>
    <rPh sb="9" eb="11">
      <t>ケイイ</t>
    </rPh>
    <phoneticPr fontId="2"/>
  </si>
  <si>
    <t>異議なく判定を受け入れる。</t>
    <rPh sb="0" eb="2">
      <t>イギ</t>
    </rPh>
    <rPh sb="4" eb="6">
      <t>ハンテイ</t>
    </rPh>
    <rPh sb="7" eb="8">
      <t>ウ</t>
    </rPh>
    <rPh sb="9" eb="10">
      <t>イ</t>
    </rPh>
    <phoneticPr fontId="2"/>
  </si>
  <si>
    <t>ホイッスルが鳴るまでプレーを続ける。</t>
    <rPh sb="6" eb="7">
      <t>ナ</t>
    </rPh>
    <rPh sb="14" eb="15">
      <t>ツヅ</t>
    </rPh>
    <phoneticPr fontId="2"/>
  </si>
  <si>
    <t>チームオフィシャルの態度</t>
    <rPh sb="10" eb="12">
      <t>タイド</t>
    </rPh>
    <phoneticPr fontId="2"/>
  </si>
  <si>
    <t>グッドスタンダードを示し、自ら良い見本となる。</t>
    <rPh sb="10" eb="11">
      <t>シメ</t>
    </rPh>
    <rPh sb="13" eb="14">
      <t>ジ</t>
    </rPh>
    <rPh sb="15" eb="16">
      <t>ヨ</t>
    </rPh>
    <rPh sb="17" eb="19">
      <t>ミホン</t>
    </rPh>
    <phoneticPr fontId="2"/>
  </si>
  <si>
    <t>レフェリーの判定を受け入れる。</t>
    <rPh sb="6" eb="8">
      <t>ハンテイ</t>
    </rPh>
    <rPh sb="9" eb="10">
      <t>ウ</t>
    </rPh>
    <rPh sb="11" eb="12">
      <t>イ</t>
    </rPh>
    <phoneticPr fontId="2"/>
  </si>
  <si>
    <t>選手がプレーに集中し、タフに戦うことを求め励ま</t>
    <rPh sb="0" eb="2">
      <t>センシュ</t>
    </rPh>
    <rPh sb="7" eb="9">
      <t>シュウチュウ</t>
    </rPh>
    <rPh sb="14" eb="15">
      <t>タタカ</t>
    </rPh>
    <rPh sb="19" eb="20">
      <t>モト</t>
    </rPh>
    <rPh sb="21" eb="22">
      <t>ハゲ</t>
    </rPh>
    <phoneticPr fontId="2"/>
  </si>
  <si>
    <t>し、時には落ち着かせる。</t>
    <rPh sb="2" eb="3">
      <t>トキ</t>
    </rPh>
    <rPh sb="5" eb="6">
      <t>オ</t>
    </rPh>
    <rPh sb="7" eb="8">
      <t>ツ</t>
    </rPh>
    <phoneticPr fontId="2"/>
  </si>
  <si>
    <t>応援者の行動</t>
    <rPh sb="0" eb="3">
      <t>オウエンシャ</t>
    </rPh>
    <rPh sb="4" eb="6">
      <t>コウドウ</t>
    </rPh>
    <phoneticPr fontId="2"/>
  </si>
  <si>
    <t>・子どもたちにネガティブな声をかけず、</t>
    <rPh sb="1" eb="2">
      <t>コ</t>
    </rPh>
    <rPh sb="13" eb="14">
      <t>コエ</t>
    </rPh>
    <phoneticPr fontId="2"/>
  </si>
  <si>
    <t>　サイドコーチングしない。</t>
    <phoneticPr fontId="2"/>
  </si>
  <si>
    <t>・自分の子ども、チームばかりでなく</t>
    <rPh sb="1" eb="3">
      <t>ジブン</t>
    </rPh>
    <rPh sb="4" eb="5">
      <t>コ</t>
    </rPh>
    <phoneticPr fontId="2"/>
  </si>
  <si>
    <t>　相手チームの良いプレーにも拍手を送る。</t>
    <rPh sb="1" eb="3">
      <t>アイテ</t>
    </rPh>
    <rPh sb="7" eb="8">
      <t>ヨ</t>
    </rPh>
    <rPh sb="14" eb="16">
      <t>ハクシュ</t>
    </rPh>
    <rPh sb="17" eb="18">
      <t>オク</t>
    </rPh>
    <phoneticPr fontId="2"/>
  </si>
  <si>
    <t>・自立を助け、自分のことは自分でやらせる。</t>
    <rPh sb="1" eb="3">
      <t>ジリツ</t>
    </rPh>
    <rPh sb="4" eb="5">
      <t>タス</t>
    </rPh>
    <rPh sb="7" eb="9">
      <t>ジブン</t>
    </rPh>
    <rPh sb="13" eb="15">
      <t>ジブン</t>
    </rPh>
    <phoneticPr fontId="2"/>
  </si>
  <si>
    <t>・コーチやレフェリーを尊重する。</t>
    <rPh sb="11" eb="13">
      <t>ソンチョウ</t>
    </rPh>
    <phoneticPr fontId="2"/>
  </si>
  <si>
    <t>・子どもの良い見本となる行動、姿勢を示す。</t>
    <rPh sb="1" eb="2">
      <t>コ</t>
    </rPh>
    <rPh sb="5" eb="6">
      <t>ヨ</t>
    </rPh>
    <rPh sb="7" eb="9">
      <t>ミホン</t>
    </rPh>
    <rPh sb="12" eb="14">
      <t>コウドウ</t>
    </rPh>
    <rPh sb="15" eb="17">
      <t>シセイ</t>
    </rPh>
    <rPh sb="18" eb="19">
      <t>シメ</t>
    </rPh>
    <phoneticPr fontId="2"/>
  </si>
  <si>
    <t>全て普通合計は３３ｐｔ</t>
    <rPh sb="0" eb="1">
      <t>スベ</t>
    </rPh>
    <rPh sb="2" eb="4">
      <t>フツウ</t>
    </rPh>
    <rPh sb="4" eb="6">
      <t>ゴウケイ</t>
    </rPh>
    <phoneticPr fontId="2"/>
  </si>
  <si>
    <t>記入者名</t>
    <rPh sb="0" eb="3">
      <t>キニュウシャ</t>
    </rPh>
    <rPh sb="3" eb="4">
      <t>メイ</t>
    </rPh>
    <phoneticPr fontId="2"/>
  </si>
  <si>
    <t>合計ポイント</t>
    <rPh sb="0" eb="2">
      <t>ゴウケイ</t>
    </rPh>
    <phoneticPr fontId="2"/>
  </si>
  <si>
    <t>（</t>
    <phoneticPr fontId="2"/>
  </si>
  <si>
    <t>）　　　　　　　　　　</t>
    <phoneticPr fontId="2"/>
  </si>
  <si>
    <t>／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</si>
  <si>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</si>
  <si>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</si>
  <si>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</si>
  <si>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</si>
  <si>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G</t>
    <phoneticPr fontId="2"/>
  </si>
  <si>
    <t>J</t>
    <phoneticPr fontId="2"/>
  </si>
  <si>
    <t>A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</si>
  <si>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</si>
  <si>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</si>
  <si>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</si>
  <si>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</si>
  <si>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B</t>
    <phoneticPr fontId="2"/>
  </si>
  <si>
    <t>-</t>
    <phoneticPr fontId="2"/>
  </si>
  <si>
    <t>G</t>
    <phoneticPr fontId="2"/>
  </si>
  <si>
    <t>H</t>
    <phoneticPr fontId="2"/>
  </si>
  <si>
    <t>I</t>
    <phoneticPr fontId="2"/>
  </si>
  <si>
    <t>B</t>
    <phoneticPr fontId="2"/>
  </si>
  <si>
    <t>E</t>
    <phoneticPr fontId="2"/>
  </si>
  <si>
    <t>F</t>
    <phoneticPr fontId="2"/>
  </si>
  <si>
    <t>H</t>
    <phoneticPr fontId="2"/>
  </si>
  <si>
    <t>I</t>
    <phoneticPr fontId="2"/>
  </si>
  <si>
    <t>A</t>
    <phoneticPr fontId="2"/>
  </si>
  <si>
    <t>C</t>
    <phoneticPr fontId="2"/>
  </si>
  <si>
    <t>D</t>
    <phoneticPr fontId="2"/>
  </si>
  <si>
    <t>-</t>
    <phoneticPr fontId="2"/>
  </si>
  <si>
    <t>E</t>
    <phoneticPr fontId="2"/>
  </si>
  <si>
    <t>G</t>
    <phoneticPr fontId="2"/>
  </si>
  <si>
    <t>J</t>
    <phoneticPr fontId="2"/>
  </si>
  <si>
    <t>-</t>
    <phoneticPr fontId="2"/>
  </si>
  <si>
    <t>C</t>
    <phoneticPr fontId="2"/>
  </si>
  <si>
    <t>F</t>
    <phoneticPr fontId="2"/>
  </si>
  <si>
    <t>-</t>
    <phoneticPr fontId="2"/>
  </si>
  <si>
    <t>※試合結果・警告退場報告等連絡先：広報部鈴木和幸　FAX　055-251-7164　</t>
    <rPh sb="12" eb="13">
      <t>トウ</t>
    </rPh>
    <rPh sb="17" eb="19">
      <t>コウホウ</t>
    </rPh>
    <rPh sb="19" eb="20">
      <t>ブ</t>
    </rPh>
    <phoneticPr fontId="21"/>
  </si>
  <si>
    <t>山梨県U-11サッカーリーグ</t>
    <rPh sb="0" eb="3">
      <t>ヤマナシケン</t>
    </rPh>
    <phoneticPr fontId="11"/>
  </si>
  <si>
    <t>前期</t>
    <rPh sb="0" eb="2">
      <t>ゼンキ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</si>
  <si>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</si>
  <si>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</si>
  <si>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</si>
  <si>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</si>
  <si>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</si>
  <si>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山梨県サッカー協会4種委員会</t>
    <rPh sb="0" eb="3">
      <t>ヤマナシケン</t>
    </rPh>
    <rPh sb="7" eb="9">
      <t>キョウカイ</t>
    </rPh>
    <rPh sb="10" eb="11">
      <t>シュ</t>
    </rPh>
    <rPh sb="11" eb="14">
      <t>イインカイ</t>
    </rPh>
    <phoneticPr fontId="2"/>
  </si>
  <si>
    <t>グループ</t>
    <phoneticPr fontId="2"/>
  </si>
  <si>
    <t>節</t>
    <rPh sb="0" eb="1">
      <t>セツ</t>
    </rPh>
    <phoneticPr fontId="2"/>
  </si>
  <si>
    <t>月日</t>
    <rPh sb="0" eb="2">
      <t>ガッピ</t>
    </rPh>
    <phoneticPr fontId="2"/>
  </si>
  <si>
    <t>会場</t>
    <rPh sb="0" eb="2">
      <t>カイジョウ</t>
    </rPh>
    <phoneticPr fontId="2"/>
  </si>
  <si>
    <t>ＴＥＬ</t>
    <phoneticPr fontId="2"/>
  </si>
  <si>
    <t>ＴＥＬ</t>
    <phoneticPr fontId="2"/>
  </si>
  <si>
    <t>◇ベンチ入り役員氏名（ベンチ入りは3名迄）◇</t>
    <rPh sb="4" eb="5">
      <t>イ</t>
    </rPh>
    <rPh sb="6" eb="8">
      <t>ヤクイン</t>
    </rPh>
    <rPh sb="8" eb="10">
      <t>シメイ</t>
    </rPh>
    <rPh sb="14" eb="15">
      <t>イ</t>
    </rPh>
    <rPh sb="18" eb="19">
      <t>メイ</t>
    </rPh>
    <rPh sb="19" eb="20">
      <t>マデ</t>
    </rPh>
    <phoneticPr fontId="2"/>
  </si>
  <si>
    <t>コーチ</t>
    <phoneticPr fontId="2"/>
  </si>
  <si>
    <t>コーチ</t>
    <phoneticPr fontId="2"/>
  </si>
  <si>
    <t>フィールド</t>
    <phoneticPr fontId="2"/>
  </si>
  <si>
    <t>シャツ</t>
    <phoneticPr fontId="2"/>
  </si>
  <si>
    <t>パンツ</t>
    <phoneticPr fontId="2"/>
  </si>
  <si>
    <t>ソックス</t>
    <phoneticPr fontId="2"/>
  </si>
  <si>
    <t>ＧＫ</t>
    <phoneticPr fontId="2"/>
  </si>
  <si>
    <t>シャツ</t>
    <phoneticPr fontId="2"/>
  </si>
  <si>
    <t>ソックス</t>
    <phoneticPr fontId="2"/>
  </si>
  <si>
    <t>コーチ</t>
    <phoneticPr fontId="2"/>
  </si>
  <si>
    <t>コーチ</t>
    <phoneticPr fontId="2"/>
  </si>
  <si>
    <t>◇（先発選手は先発欄に○、交代要員はリザーブに○、先発選手・交代要員とも背番号は必ず記載すること）</t>
    <rPh sb="2" eb="4">
      <t>センパツ</t>
    </rPh>
    <rPh sb="4" eb="6">
      <t>センシュ</t>
    </rPh>
    <rPh sb="7" eb="9">
      <t>センパツ</t>
    </rPh>
    <rPh sb="9" eb="10">
      <t>ラン</t>
    </rPh>
    <rPh sb="13" eb="15">
      <t>コウタイ</t>
    </rPh>
    <rPh sb="15" eb="17">
      <t>ヨウイン</t>
    </rPh>
    <rPh sb="25" eb="27">
      <t>センパツ</t>
    </rPh>
    <rPh sb="27" eb="29">
      <t>センシュ</t>
    </rPh>
    <rPh sb="30" eb="32">
      <t>コウタイ</t>
    </rPh>
    <rPh sb="32" eb="34">
      <t>ヨウイン</t>
    </rPh>
    <rPh sb="36" eb="39">
      <t>セバンゴウ</t>
    </rPh>
    <rPh sb="40" eb="41">
      <t>カナラ</t>
    </rPh>
    <rPh sb="42" eb="44">
      <t>キサイ</t>
    </rPh>
    <phoneticPr fontId="2"/>
  </si>
  <si>
    <t>当日１試合目</t>
    <rPh sb="0" eb="2">
      <t>トウジツ</t>
    </rPh>
    <rPh sb="3" eb="5">
      <t>シアイ</t>
    </rPh>
    <rPh sb="5" eb="6">
      <t>メ</t>
    </rPh>
    <phoneticPr fontId="2"/>
  </si>
  <si>
    <t>当日２試合目</t>
    <rPh sb="0" eb="2">
      <t>トウジツ</t>
    </rPh>
    <rPh sb="3" eb="5">
      <t>シアイ</t>
    </rPh>
    <rPh sb="5" eb="6">
      <t>メ</t>
    </rPh>
    <phoneticPr fontId="2"/>
  </si>
  <si>
    <t>ﾘｻﾞｰﾌﾞ</t>
    <phoneticPr fontId="2"/>
  </si>
  <si>
    <t>ﾘｻﾞｰﾌﾞ</t>
    <phoneticPr fontId="2"/>
  </si>
  <si>
    <t>※</t>
    <phoneticPr fontId="2"/>
  </si>
  <si>
    <r>
      <rPr>
        <b/>
        <sz val="14"/>
        <rFont val="ＭＳ Ｐゴシック"/>
        <family val="3"/>
        <charset val="128"/>
      </rPr>
      <t>山梨県U-11サッカーリーグ2019　　　</t>
    </r>
    <r>
      <rPr>
        <sz val="11"/>
        <rFont val="ＭＳ Ｐゴシック"/>
        <family val="3"/>
        <charset val="128"/>
      </rPr>
      <t>（様式１０）</t>
    </r>
    <rPh sb="0" eb="3">
      <t>ヤマナシケン</t>
    </rPh>
    <rPh sb="22" eb="2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</si>
</sst>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 ;[Red]\-0\ "/>
  </numFmts>
  <fonts count="7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0" borderId="1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23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52" fillId="0" borderId="0">
      <alignment vertical="center"/>
    </xf>
    <xf numFmtId="0" fontId="5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4" fillId="4" borderId="0" applyNumberFormat="0" applyBorder="0" applyAlignment="0" applyProtection="0">
      <alignment vertical="center"/>
    </xf>
  </cellStyleXfs>
  <cellXfs count="6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Border="1">
      <alignment vertical="center"/>
    </xf>
    <xf numFmtId="0" fontId="55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58" fillId="0" borderId="17" xfId="0" applyFont="1" applyBorder="1">
      <alignment vertical="center"/>
    </xf>
    <xf numFmtId="0" fontId="0" fillId="0" borderId="13" xfId="0" applyBorder="1">
      <alignment vertical="center"/>
    </xf>
    <xf numFmtId="0" fontId="59" fillId="27" borderId="10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3" xfId="0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>
      <alignment vertical="center"/>
    </xf>
    <xf numFmtId="0" fontId="57" fillId="0" borderId="0" xfId="0" applyFont="1">
      <alignment vertical="center"/>
    </xf>
    <xf numFmtId="0" fontId="57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27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48" applyBorder="1" applyAlignment="1">
      <alignment vertical="center"/>
    </xf>
    <xf numFmtId="0" fontId="54" fillId="0" borderId="0" xfId="48">
      <alignment vertical="center"/>
    </xf>
    <xf numFmtId="0" fontId="54" fillId="0" borderId="0" xfId="48" applyAlignment="1">
      <alignment vertical="center"/>
    </xf>
    <xf numFmtId="0" fontId="61" fillId="0" borderId="0" xfId="48" applyFont="1" applyAlignment="1">
      <alignment vertical="center"/>
    </xf>
    <xf numFmtId="0" fontId="54" fillId="0" borderId="10" xfId="48" applyBorder="1" applyAlignment="1">
      <alignment horizontal="center" vertical="center"/>
    </xf>
    <xf numFmtId="0" fontId="61" fillId="0" borderId="10" xfId="48" applyFont="1" applyBorder="1" applyAlignment="1">
      <alignment horizontal="center" vertical="center"/>
    </xf>
    <xf numFmtId="0" fontId="54" fillId="0" borderId="10" xfId="48" applyBorder="1">
      <alignment vertical="center"/>
    </xf>
    <xf numFmtId="0" fontId="62" fillId="0" borderId="10" xfId="48" applyFont="1" applyBorder="1" applyAlignment="1">
      <alignment horizontal="center" vertical="center"/>
    </xf>
    <xf numFmtId="0" fontId="63" fillId="0" borderId="10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27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>
      <alignment vertical="center"/>
    </xf>
    <xf numFmtId="0" fontId="0" fillId="0" borderId="0" xfId="0" applyFo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right" vertical="center"/>
    </xf>
    <xf numFmtId="0" fontId="64" fillId="0" borderId="18" xfId="0" applyFont="1" applyBorder="1" applyAlignment="1">
      <alignment vertical="center"/>
    </xf>
    <xf numFmtId="0" fontId="64" fillId="0" borderId="18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0" borderId="3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4" fillId="0" borderId="31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4" fillId="0" borderId="33" xfId="0" applyFont="1" applyBorder="1" applyAlignment="1">
      <alignment vertical="top"/>
    </xf>
    <xf numFmtId="0" fontId="0" fillId="0" borderId="11" xfId="0" applyFont="1" applyBorder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horizontal="left" vertical="center"/>
    </xf>
    <xf numFmtId="0" fontId="64" fillId="0" borderId="1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4" fillId="0" borderId="0" xfId="48" applyBorder="1" applyAlignment="1">
      <alignment horizontal="center" vertical="center"/>
    </xf>
    <xf numFmtId="0" fontId="54" fillId="0" borderId="10" xfId="4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0" fillId="0" borderId="1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13" xfId="0" applyFont="1" applyBorder="1">
      <alignment vertical="center"/>
    </xf>
    <xf numFmtId="0" fontId="59" fillId="33" borderId="36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0" fillId="0" borderId="0" xfId="0" applyFont="1">
      <alignment vertical="center"/>
    </xf>
    <xf numFmtId="0" fontId="67" fillId="0" borderId="0" xfId="0" applyFont="1">
      <alignment vertical="center"/>
    </xf>
    <xf numFmtId="0" fontId="64" fillId="0" borderId="10" xfId="0" applyFont="1" applyBorder="1" applyAlignment="1">
      <alignment horizontal="center" vertical="center"/>
    </xf>
    <xf numFmtId="0" fontId="4" fillId="0" borderId="0" xfId="57" applyFont="1" applyFill="1" applyBorder="1" applyAlignment="1">
      <alignment horizontal="center" vertical="center"/>
    </xf>
    <xf numFmtId="0" fontId="26" fillId="0" borderId="38" xfId="57" applyFont="1" applyFill="1" applyBorder="1" applyAlignment="1">
      <alignment horizontal="center" vertical="center"/>
    </xf>
    <xf numFmtId="0" fontId="4" fillId="0" borderId="0" xfId="57" applyFill="1">
      <alignment vertical="center"/>
    </xf>
    <xf numFmtId="0" fontId="16" fillId="0" borderId="39" xfId="57" applyFont="1" applyFill="1" applyBorder="1" applyAlignment="1">
      <alignment horizontal="center" vertical="center" wrapText="1"/>
    </xf>
    <xf numFmtId="0" fontId="28" fillId="25" borderId="22" xfId="58" applyFont="1" applyFill="1" applyBorder="1" applyAlignment="1">
      <alignment horizontal="center" vertical="center" wrapText="1"/>
    </xf>
    <xf numFmtId="0" fontId="16" fillId="24" borderId="39" xfId="57" applyFont="1" applyFill="1" applyBorder="1" applyAlignment="1">
      <alignment horizontal="center" vertical="center" wrapText="1"/>
    </xf>
    <xf numFmtId="0" fontId="16" fillId="24" borderId="22" xfId="57" applyFont="1" applyFill="1" applyBorder="1" applyAlignment="1">
      <alignment horizontal="center" vertical="center" wrapText="1"/>
    </xf>
    <xf numFmtId="0" fontId="16" fillId="24" borderId="40" xfId="57" applyFont="1" applyFill="1" applyBorder="1" applyAlignment="1">
      <alignment horizontal="center" vertical="center" wrapText="1"/>
    </xf>
    <xf numFmtId="0" fontId="16" fillId="24" borderId="41" xfId="57" applyFont="1" applyFill="1" applyBorder="1" applyAlignment="1">
      <alignment horizontal="center" vertical="center" wrapText="1"/>
    </xf>
    <xf numFmtId="0" fontId="16" fillId="24" borderId="21" xfId="57" applyFont="1" applyFill="1" applyBorder="1" applyAlignment="1">
      <alignment horizontal="center" vertical="center" wrapText="1"/>
    </xf>
    <xf numFmtId="0" fontId="16" fillId="24" borderId="42" xfId="57" applyFont="1" applyFill="1" applyBorder="1" applyAlignment="1">
      <alignment horizontal="center" vertical="center" wrapText="1"/>
    </xf>
    <xf numFmtId="0" fontId="16" fillId="24" borderId="38" xfId="57" applyFont="1" applyFill="1" applyBorder="1" applyAlignment="1">
      <alignment horizontal="center" vertical="center" wrapText="1"/>
    </xf>
    <xf numFmtId="0" fontId="4" fillId="35" borderId="0" xfId="57" applyFill="1" applyBorder="1">
      <alignment vertical="center"/>
    </xf>
    <xf numFmtId="0" fontId="16" fillId="34" borderId="14" xfId="57" applyFont="1" applyFill="1" applyBorder="1" applyAlignment="1">
      <alignment horizontal="right" vertical="center" wrapText="1"/>
    </xf>
    <xf numFmtId="0" fontId="4" fillId="34" borderId="11" xfId="57" applyFont="1" applyFill="1" applyBorder="1" applyAlignment="1">
      <alignment horizontal="center" vertical="center" wrapText="1"/>
    </xf>
    <xf numFmtId="0" fontId="4" fillId="34" borderId="12" xfId="57" applyFill="1" applyBorder="1" applyAlignment="1">
      <alignment horizontal="left" vertical="center" wrapText="1"/>
    </xf>
    <xf numFmtId="176" fontId="16" fillId="36" borderId="14" xfId="57" applyNumberFormat="1" applyFont="1" applyFill="1" applyBorder="1" applyAlignment="1" applyProtection="1">
      <alignment horizontal="right" vertical="center" shrinkToFit="1"/>
      <protection locked="0"/>
    </xf>
    <xf numFmtId="0" fontId="4" fillId="36" borderId="11" xfId="57" applyFont="1" applyFill="1" applyBorder="1" applyAlignment="1">
      <alignment horizontal="center" vertical="center" shrinkToFit="1"/>
    </xf>
    <xf numFmtId="176" fontId="16" fillId="36" borderId="12" xfId="57" applyNumberFormat="1" applyFont="1" applyFill="1" applyBorder="1" applyAlignment="1" applyProtection="1">
      <alignment horizontal="left" vertical="center" shrinkToFit="1"/>
      <protection locked="0"/>
    </xf>
    <xf numFmtId="176" fontId="16" fillId="36" borderId="12" xfId="57" applyNumberFormat="1" applyFont="1" applyFill="1" applyBorder="1" applyAlignment="1">
      <alignment horizontal="left" vertical="center" shrinkToFit="1"/>
    </xf>
    <xf numFmtId="176" fontId="16" fillId="36" borderId="43" xfId="57" applyNumberFormat="1" applyFont="1" applyFill="1" applyBorder="1" applyAlignment="1" applyProtection="1">
      <alignment horizontal="left" vertical="center" shrinkToFit="1"/>
      <protection locked="0"/>
    </xf>
    <xf numFmtId="176" fontId="16" fillId="0" borderId="14" xfId="57" applyNumberFormat="1" applyFont="1" applyFill="1" applyBorder="1" applyAlignment="1">
      <alignment horizontal="right" vertical="center" shrinkToFit="1"/>
    </xf>
    <xf numFmtId="0" fontId="4" fillId="0" borderId="11" xfId="57" applyFont="1" applyFill="1" applyBorder="1" applyAlignment="1">
      <alignment horizontal="center" vertical="center" shrinkToFit="1"/>
    </xf>
    <xf numFmtId="176" fontId="16" fillId="0" borderId="12" xfId="57" applyNumberFormat="1" applyFont="1" applyFill="1" applyBorder="1" applyAlignment="1">
      <alignment horizontal="left" vertical="center" shrinkToFit="1"/>
    </xf>
    <xf numFmtId="176" fontId="16" fillId="34" borderId="14" xfId="57" applyNumberFormat="1" applyFont="1" applyFill="1" applyBorder="1" applyAlignment="1">
      <alignment horizontal="right" vertical="center" shrinkToFit="1"/>
    </xf>
    <xf numFmtId="0" fontId="4" fillId="34" borderId="11" xfId="57" applyFont="1" applyFill="1" applyBorder="1" applyAlignment="1">
      <alignment horizontal="center" vertical="center" shrinkToFit="1"/>
    </xf>
    <xf numFmtId="176" fontId="16" fillId="34" borderId="12" xfId="57" applyNumberFormat="1" applyFont="1" applyFill="1" applyBorder="1" applyAlignment="1">
      <alignment horizontal="left" vertical="center" shrinkToFit="1"/>
    </xf>
    <xf numFmtId="0" fontId="16" fillId="34" borderId="14" xfId="57" applyFont="1" applyFill="1" applyBorder="1" applyAlignment="1">
      <alignment horizontal="right" vertical="center" shrinkToFit="1"/>
    </xf>
    <xf numFmtId="0" fontId="16" fillId="34" borderId="12" xfId="57" applyFont="1" applyFill="1" applyBorder="1" applyAlignment="1">
      <alignment horizontal="left" vertical="center" shrinkToFit="1"/>
    </xf>
    <xf numFmtId="0" fontId="16" fillId="36" borderId="14" xfId="57" applyFont="1" applyFill="1" applyBorder="1" applyAlignment="1" applyProtection="1">
      <alignment horizontal="right" vertical="center" shrinkToFit="1"/>
      <protection locked="0"/>
    </xf>
    <xf numFmtId="0" fontId="16" fillId="36" borderId="12" xfId="57" applyFont="1" applyFill="1" applyBorder="1" applyAlignment="1" applyProtection="1">
      <alignment horizontal="left" vertical="center" shrinkToFit="1"/>
      <protection locked="0"/>
    </xf>
    <xf numFmtId="0" fontId="16" fillId="36" borderId="14" xfId="57" applyFont="1" applyFill="1" applyBorder="1" applyAlignment="1">
      <alignment horizontal="right" vertical="center" shrinkToFit="1"/>
    </xf>
    <xf numFmtId="0" fontId="16" fillId="36" borderId="12" xfId="57" applyFont="1" applyFill="1" applyBorder="1" applyAlignment="1">
      <alignment horizontal="left" vertical="center" shrinkToFit="1"/>
    </xf>
    <xf numFmtId="0" fontId="16" fillId="36" borderId="43" xfId="57" applyFont="1" applyFill="1" applyBorder="1" applyAlignment="1" applyProtection="1">
      <alignment horizontal="left" vertical="center" shrinkToFit="1"/>
      <protection locked="0"/>
    </xf>
    <xf numFmtId="0" fontId="16" fillId="34" borderId="12" xfId="57" applyFont="1" applyFill="1" applyBorder="1" applyAlignment="1">
      <alignment horizontal="left" vertical="center" wrapText="1"/>
    </xf>
    <xf numFmtId="176" fontId="16" fillId="36" borderId="14" xfId="57" applyNumberFormat="1" applyFont="1" applyFill="1" applyBorder="1" applyAlignment="1">
      <alignment horizontal="right" vertical="center" shrinkToFit="1"/>
    </xf>
    <xf numFmtId="0" fontId="16" fillId="36" borderId="14" xfId="57" applyFont="1" applyFill="1" applyBorder="1" applyAlignment="1">
      <alignment horizontal="right" vertical="center" wrapText="1"/>
    </xf>
    <xf numFmtId="0" fontId="16" fillId="36" borderId="43" xfId="57" applyFont="1" applyFill="1" applyBorder="1" applyAlignment="1">
      <alignment horizontal="left" vertical="center" wrapText="1"/>
    </xf>
    <xf numFmtId="0" fontId="4" fillId="0" borderId="0" xfId="57" applyFill="1" applyBorder="1">
      <alignment vertical="center"/>
    </xf>
    <xf numFmtId="0" fontId="4" fillId="0" borderId="0" xfId="57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vertical="center"/>
    </xf>
    <xf numFmtId="0" fontId="9" fillId="0" borderId="0" xfId="53" applyFont="1" applyFill="1" applyAlignment="1">
      <alignment vertical="center"/>
    </xf>
    <xf numFmtId="0" fontId="9" fillId="0" borderId="0" xfId="53" applyFont="1" applyFill="1" applyBorder="1" applyAlignment="1">
      <alignment horizontal="right"/>
    </xf>
    <xf numFmtId="0" fontId="9" fillId="0" borderId="0" xfId="53" applyFont="1" applyFill="1" applyBorder="1" applyAlignment="1">
      <alignment horizontal="right" vertical="top"/>
    </xf>
    <xf numFmtId="0" fontId="9" fillId="0" borderId="27" xfId="53" applyFont="1" applyFill="1" applyBorder="1" applyAlignment="1">
      <alignment vertical="center"/>
    </xf>
    <xf numFmtId="0" fontId="9" fillId="0" borderId="27" xfId="53" applyFont="1" applyFill="1" applyBorder="1" applyAlignment="1">
      <alignment horizontal="center" vertical="center"/>
    </xf>
    <xf numFmtId="0" fontId="9" fillId="0" borderId="28" xfId="53" applyFont="1" applyFill="1" applyBorder="1" applyAlignment="1">
      <alignment horizontal="center" vertical="center"/>
    </xf>
    <xf numFmtId="0" fontId="9" fillId="0" borderId="15" xfId="53" applyFont="1" applyFill="1" applyBorder="1" applyAlignment="1">
      <alignment horizontal="center" vertical="center"/>
    </xf>
    <xf numFmtId="0" fontId="9" fillId="0" borderId="25" xfId="53" applyFont="1" applyFill="1" applyBorder="1" applyAlignment="1">
      <alignment horizontal="center" vertical="center"/>
    </xf>
    <xf numFmtId="0" fontId="4" fillId="0" borderId="25" xfId="53" applyFont="1" applyFill="1" applyBorder="1" applyAlignment="1">
      <alignment horizontal="center" vertical="center"/>
    </xf>
    <xf numFmtId="0" fontId="4" fillId="0" borderId="0" xfId="53" applyFont="1" applyFill="1" applyAlignment="1">
      <alignment vertical="center"/>
    </xf>
    <xf numFmtId="0" fontId="9" fillId="0" borderId="0" xfId="53" applyFont="1" applyFill="1" applyAlignment="1">
      <alignment horizontal="center" vertical="center"/>
    </xf>
    <xf numFmtId="0" fontId="9" fillId="0" borderId="0" xfId="53" applyFont="1" applyFill="1" applyBorder="1" applyAlignment="1">
      <alignment horizontal="left" vertical="center"/>
    </xf>
    <xf numFmtId="0" fontId="9" fillId="0" borderId="17" xfId="53" applyFont="1" applyFill="1" applyBorder="1" applyAlignment="1">
      <alignment horizontal="center" vertical="center" shrinkToFit="1"/>
    </xf>
    <xf numFmtId="0" fontId="16" fillId="0" borderId="15" xfId="53" applyFont="1" applyFill="1" applyBorder="1" applyAlignment="1">
      <alignment horizontal="center" vertical="center"/>
    </xf>
    <xf numFmtId="0" fontId="17" fillId="0" borderId="15" xfId="53" applyFont="1" applyFill="1" applyBorder="1" applyAlignment="1">
      <alignment horizontal="center" vertical="center"/>
    </xf>
    <xf numFmtId="0" fontId="16" fillId="0" borderId="26" xfId="53" applyFont="1" applyFill="1" applyBorder="1" applyAlignment="1">
      <alignment horizontal="center" vertical="center"/>
    </xf>
    <xf numFmtId="0" fontId="17" fillId="0" borderId="10" xfId="53" applyFont="1" applyFill="1" applyBorder="1" applyAlignment="1">
      <alignment horizontal="center" vertical="center"/>
    </xf>
    <xf numFmtId="0" fontId="16" fillId="0" borderId="10" xfId="53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57" fillId="0" borderId="48" xfId="0" applyFont="1" applyBorder="1" applyAlignment="1">
      <alignment horizontal="center" vertical="center"/>
    </xf>
    <xf numFmtId="0" fontId="59" fillId="33" borderId="37" xfId="0" applyFont="1" applyFill="1" applyBorder="1" applyAlignment="1">
      <alignment vertical="center" textRotation="255"/>
    </xf>
    <xf numFmtId="0" fontId="64" fillId="0" borderId="33" xfId="0" applyFont="1" applyBorder="1">
      <alignment vertical="center"/>
    </xf>
    <xf numFmtId="0" fontId="64" fillId="0" borderId="46" xfId="0" applyFont="1" applyBorder="1" applyAlignment="1">
      <alignment horizontal="center" vertical="center"/>
    </xf>
    <xf numFmtId="0" fontId="64" fillId="0" borderId="46" xfId="0" applyFont="1" applyBorder="1">
      <alignment vertical="center"/>
    </xf>
    <xf numFmtId="0" fontId="64" fillId="0" borderId="14" xfId="0" applyFont="1" applyBorder="1">
      <alignment vertical="center"/>
    </xf>
    <xf numFmtId="0" fontId="64" fillId="0" borderId="11" xfId="0" applyFont="1" applyBorder="1">
      <alignment vertical="center"/>
    </xf>
    <xf numFmtId="0" fontId="47" fillId="0" borderId="0" xfId="52" applyFont="1">
      <alignment vertical="center"/>
    </xf>
    <xf numFmtId="0" fontId="1" fillId="0" borderId="0" xfId="52">
      <alignment vertical="center"/>
    </xf>
    <xf numFmtId="0" fontId="40" fillId="0" borderId="0" xfId="52" applyFont="1" applyBorder="1" applyAlignment="1">
      <alignment horizontal="center" vertical="center"/>
    </xf>
    <xf numFmtId="0" fontId="1" fillId="0" borderId="0" xfId="52" applyBorder="1" applyAlignment="1">
      <alignment horizontal="center" vertical="center"/>
    </xf>
    <xf numFmtId="0" fontId="1" fillId="0" borderId="0" xfId="52" applyBorder="1" applyAlignment="1">
      <alignment vertical="center"/>
    </xf>
    <xf numFmtId="0" fontId="40" fillId="0" borderId="0" xfId="52" applyFont="1" applyAlignment="1">
      <alignment vertical="center"/>
    </xf>
    <xf numFmtId="0" fontId="1" fillId="0" borderId="0" xfId="52" applyBorder="1">
      <alignment vertical="center"/>
    </xf>
    <xf numFmtId="0" fontId="4" fillId="0" borderId="10" xfId="52" applyFont="1" applyBorder="1" applyAlignment="1">
      <alignment horizontal="center" vertical="center"/>
    </xf>
    <xf numFmtId="0" fontId="1" fillId="0" borderId="10" xfId="52" applyBorder="1" applyAlignment="1">
      <alignment horizontal="center" vertical="center"/>
    </xf>
    <xf numFmtId="0" fontId="16" fillId="0" borderId="10" xfId="52" applyFont="1" applyBorder="1" applyAlignment="1">
      <alignment horizontal="center" vertical="center"/>
    </xf>
    <xf numFmtId="0" fontId="46" fillId="0" borderId="10" xfId="52" applyFont="1" applyBorder="1" applyAlignment="1">
      <alignment horizontal="center" vertical="center"/>
    </xf>
    <xf numFmtId="56" fontId="3" fillId="0" borderId="10" xfId="52" applyNumberFormat="1" applyFont="1" applyBorder="1" applyAlignment="1">
      <alignment horizontal="center" vertical="center"/>
    </xf>
    <xf numFmtId="14" fontId="3" fillId="0" borderId="10" xfId="52" applyNumberFormat="1" applyFont="1" applyBorder="1" applyAlignment="1">
      <alignment horizontal="center" vertical="center"/>
    </xf>
    <xf numFmtId="56" fontId="45" fillId="0" borderId="10" xfId="52" applyNumberFormat="1" applyFont="1" applyBorder="1" applyAlignment="1">
      <alignment horizontal="center" vertical="center"/>
    </xf>
    <xf numFmtId="0" fontId="45" fillId="0" borderId="10" xfId="52" applyFont="1" applyBorder="1" applyAlignment="1">
      <alignment horizontal="center" vertical="center"/>
    </xf>
    <xf numFmtId="0" fontId="3" fillId="0" borderId="10" xfId="52" applyFont="1" applyBorder="1" applyAlignment="1">
      <alignment horizontal="center" vertical="center" shrinkToFit="1"/>
    </xf>
    <xf numFmtId="0" fontId="3" fillId="26" borderId="10" xfId="51" applyFont="1" applyFill="1" applyBorder="1" applyAlignment="1">
      <alignment horizontal="center" vertical="center" shrinkToFit="1"/>
    </xf>
    <xf numFmtId="0" fontId="4" fillId="26" borderId="10" xfId="52" applyFont="1" applyFill="1" applyBorder="1" applyAlignment="1">
      <alignment horizontal="center" vertical="center"/>
    </xf>
    <xf numFmtId="0" fontId="4" fillId="26" borderId="10" xfId="51" applyFont="1" applyFill="1" applyBorder="1" applyAlignment="1">
      <alignment horizontal="center" vertical="center" shrinkToFit="1"/>
    </xf>
    <xf numFmtId="0" fontId="1" fillId="0" borderId="10" xfId="52" applyFont="1" applyBorder="1" applyAlignment="1">
      <alignment horizontal="center" vertical="center"/>
    </xf>
    <xf numFmtId="0" fontId="1" fillId="26" borderId="10" xfId="52" applyFont="1" applyFill="1" applyBorder="1" applyAlignment="1">
      <alignment horizontal="center" vertical="center"/>
    </xf>
    <xf numFmtId="0" fontId="54" fillId="0" borderId="11" xfId="44" applyBorder="1">
      <alignment vertical="center"/>
    </xf>
    <xf numFmtId="0" fontId="54" fillId="0" borderId="0" xfId="44">
      <alignment vertical="center"/>
    </xf>
    <xf numFmtId="0" fontId="54" fillId="0" borderId="31" xfId="44" applyBorder="1">
      <alignment vertical="center"/>
    </xf>
    <xf numFmtId="0" fontId="54" fillId="0" borderId="46" xfId="44" applyBorder="1" applyAlignment="1">
      <alignment vertical="center"/>
    </xf>
    <xf numFmtId="0" fontId="54" fillId="0" borderId="11" xfId="44" applyBorder="1" applyAlignment="1">
      <alignment vertical="center"/>
    </xf>
    <xf numFmtId="0" fontId="54" fillId="0" borderId="10" xfId="44" applyBorder="1" applyAlignment="1">
      <alignment horizontal="center" vertical="center"/>
    </xf>
    <xf numFmtId="0" fontId="54" fillId="0" borderId="34" xfId="44" applyBorder="1" applyAlignment="1">
      <alignment vertical="center" shrinkToFit="1"/>
    </xf>
    <xf numFmtId="0" fontId="54" fillId="0" borderId="34" xfId="44" applyBorder="1">
      <alignment vertical="center"/>
    </xf>
    <xf numFmtId="0" fontId="54" fillId="0" borderId="49" xfId="44" applyBorder="1" applyAlignment="1">
      <alignment vertical="center" shrinkToFit="1"/>
    </xf>
    <xf numFmtId="0" fontId="4" fillId="0" borderId="49" xfId="44" applyFont="1" applyBorder="1">
      <alignment vertical="center"/>
    </xf>
    <xf numFmtId="0" fontId="54" fillId="0" borderId="49" xfId="44" applyBorder="1">
      <alignment vertical="center"/>
    </xf>
    <xf numFmtId="0" fontId="54" fillId="0" borderId="15" xfId="44" applyBorder="1" applyAlignment="1">
      <alignment vertical="center" shrinkToFit="1"/>
    </xf>
    <xf numFmtId="0" fontId="54" fillId="0" borderId="15" xfId="44" applyBorder="1">
      <alignment vertical="center"/>
    </xf>
    <xf numFmtId="0" fontId="54" fillId="0" borderId="34" xfId="44" applyBorder="1" applyAlignment="1">
      <alignment horizontal="center" vertical="center"/>
    </xf>
    <xf numFmtId="0" fontId="54" fillId="0" borderId="49" xfId="44" applyBorder="1" applyAlignment="1">
      <alignment horizontal="center" vertical="center"/>
    </xf>
    <xf numFmtId="0" fontId="54" fillId="0" borderId="49" xfId="44" applyBorder="1" applyAlignment="1">
      <alignment horizontal="center" vertical="center" textRotation="255"/>
    </xf>
    <xf numFmtId="0" fontId="54" fillId="0" borderId="15" xfId="44" applyBorder="1" applyAlignment="1">
      <alignment horizontal="center" vertical="center"/>
    </xf>
    <xf numFmtId="0" fontId="9" fillId="0" borderId="15" xfId="44" applyFont="1" applyBorder="1" applyAlignment="1">
      <alignment vertical="center" shrinkToFit="1"/>
    </xf>
    <xf numFmtId="0" fontId="54" fillId="0" borderId="0" xfId="44" applyAlignment="1">
      <alignment horizontal="center" vertical="center"/>
    </xf>
    <xf numFmtId="0" fontId="54" fillId="0" borderId="0" xfId="44" applyAlignment="1">
      <alignment horizontal="right" vertical="center"/>
    </xf>
    <xf numFmtId="0" fontId="28" fillId="25" borderId="22" xfId="59" applyFont="1" applyFill="1" applyBorder="1" applyAlignment="1">
      <alignment horizontal="center" vertical="center" wrapText="1"/>
    </xf>
    <xf numFmtId="0" fontId="16" fillId="34" borderId="43" xfId="57" applyFont="1" applyFill="1" applyBorder="1" applyAlignment="1">
      <alignment horizontal="left" vertical="center" wrapText="1"/>
    </xf>
    <xf numFmtId="0" fontId="4" fillId="0" borderId="0" xfId="57" applyFill="1" applyBorder="1" applyAlignment="1">
      <alignment horizontal="center" vertical="center"/>
    </xf>
    <xf numFmtId="0" fontId="4" fillId="0" borderId="0" xfId="57" applyFill="1" applyBorder="1" applyAlignment="1">
      <alignment vertical="center"/>
    </xf>
    <xf numFmtId="176" fontId="4" fillId="0" borderId="0" xfId="57" applyNumberFormat="1" applyFill="1" applyBorder="1" applyAlignment="1">
      <alignment vertical="center" shrinkToFit="1"/>
    </xf>
    <xf numFmtId="0" fontId="4" fillId="0" borderId="0" xfId="57" applyFill="1" applyBorder="1" applyAlignment="1">
      <alignment vertical="center" wrapText="1"/>
    </xf>
    <xf numFmtId="176" fontId="16" fillId="37" borderId="14" xfId="57" applyNumberFormat="1" applyFont="1" applyFill="1" applyBorder="1" applyAlignment="1" applyProtection="1">
      <alignment horizontal="right" vertical="center" shrinkToFit="1"/>
      <protection locked="0"/>
    </xf>
    <xf numFmtId="0" fontId="4" fillId="37" borderId="11" xfId="57" applyFont="1" applyFill="1" applyBorder="1" applyAlignment="1">
      <alignment horizontal="center" vertical="center" shrinkToFit="1"/>
    </xf>
    <xf numFmtId="176" fontId="16" fillId="37" borderId="12" xfId="57" applyNumberFormat="1" applyFont="1" applyFill="1" applyBorder="1" applyAlignment="1" applyProtection="1">
      <alignment horizontal="left" vertical="center" shrinkToFit="1"/>
      <protection locked="0"/>
    </xf>
    <xf numFmtId="0" fontId="16" fillId="37" borderId="14" xfId="57" applyFont="1" applyFill="1" applyBorder="1" applyAlignment="1" applyProtection="1">
      <alignment horizontal="right" vertical="center" shrinkToFit="1"/>
      <protection locked="0"/>
    </xf>
    <xf numFmtId="0" fontId="16" fillId="37" borderId="12" xfId="57" applyFont="1" applyFill="1" applyBorder="1" applyAlignment="1" applyProtection="1">
      <alignment horizontal="left" vertical="center" shrinkToFit="1"/>
      <protection locked="0"/>
    </xf>
    <xf numFmtId="176" fontId="16" fillId="37" borderId="14" xfId="57" applyNumberFormat="1" applyFont="1" applyFill="1" applyBorder="1" applyAlignment="1">
      <alignment horizontal="right" vertical="center" shrinkToFit="1"/>
    </xf>
    <xf numFmtId="176" fontId="16" fillId="37" borderId="12" xfId="57" applyNumberFormat="1" applyFont="1" applyFill="1" applyBorder="1" applyAlignment="1">
      <alignment horizontal="left" vertical="center" shrinkToFit="1"/>
    </xf>
    <xf numFmtId="0" fontId="16" fillId="37" borderId="14" xfId="57" applyFont="1" applyFill="1" applyBorder="1" applyAlignment="1">
      <alignment horizontal="right" vertical="center" wrapText="1"/>
    </xf>
    <xf numFmtId="0" fontId="4" fillId="37" borderId="11" xfId="57" applyFont="1" applyFill="1" applyBorder="1" applyAlignment="1">
      <alignment horizontal="center" vertical="center" wrapText="1"/>
    </xf>
    <xf numFmtId="0" fontId="16" fillId="37" borderId="12" xfId="57" applyFont="1" applyFill="1" applyBorder="1" applyAlignment="1">
      <alignment horizontal="left" vertical="center" wrapText="1"/>
    </xf>
    <xf numFmtId="56" fontId="63" fillId="0" borderId="10" xfId="48" applyNumberFormat="1" applyFont="1" applyBorder="1" applyAlignment="1">
      <alignment horizontal="center" vertical="center"/>
    </xf>
    <xf numFmtId="0" fontId="54" fillId="0" borderId="10" xfId="48" applyFill="1" applyBorder="1">
      <alignment vertical="center"/>
    </xf>
    <xf numFmtId="0" fontId="4" fillId="0" borderId="0" xfId="57" applyFill="1" applyBorder="1" applyAlignment="1">
      <alignment horizontal="center" vertical="center"/>
    </xf>
    <xf numFmtId="0" fontId="9" fillId="0" borderId="17" xfId="53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center" vertical="center"/>
    </xf>
    <xf numFmtId="0" fontId="12" fillId="0" borderId="44" xfId="57" applyFont="1" applyFill="1" applyBorder="1" applyAlignment="1">
      <alignment vertical="center"/>
    </xf>
    <xf numFmtId="0" fontId="12" fillId="0" borderId="0" xfId="53" applyFont="1" applyFill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/>
    </xf>
    <xf numFmtId="0" fontId="20" fillId="0" borderId="18" xfId="53" applyFont="1" applyFill="1" applyBorder="1" applyAlignment="1">
      <alignment vertical="center"/>
    </xf>
    <xf numFmtId="0" fontId="4" fillId="0" borderId="31" xfId="53" applyFont="1" applyFill="1" applyBorder="1" applyAlignment="1">
      <alignment vertical="center"/>
    </xf>
    <xf numFmtId="0" fontId="20" fillId="0" borderId="0" xfId="53" applyFont="1" applyFill="1" applyBorder="1" applyAlignment="1">
      <alignment horizontal="center" vertical="center"/>
    </xf>
    <xf numFmtId="0" fontId="20" fillId="0" borderId="0" xfId="53" applyFont="1" applyFill="1" applyBorder="1" applyAlignment="1">
      <alignment vertical="center"/>
    </xf>
    <xf numFmtId="0" fontId="4" fillId="0" borderId="0" xfId="53" applyFont="1" applyFill="1" applyAlignment="1"/>
    <xf numFmtId="0" fontId="4" fillId="0" borderId="0" xfId="53" applyFont="1" applyFill="1" applyBorder="1" applyAlignment="1">
      <alignment horizontal="left" vertical="top"/>
    </xf>
    <xf numFmtId="0" fontId="9" fillId="0" borderId="0" xfId="53" applyFont="1" applyFill="1" applyBorder="1" applyAlignment="1">
      <alignment horizontal="left"/>
    </xf>
    <xf numFmtId="0" fontId="4" fillId="0" borderId="21" xfId="53" applyFont="1" applyFill="1" applyBorder="1" applyAlignment="1">
      <alignment horizontal="center" vertical="center"/>
    </xf>
    <xf numFmtId="0" fontId="4" fillId="0" borderId="22" xfId="53" applyFont="1" applyFill="1" applyBorder="1" applyAlignment="1">
      <alignment horizontal="center" vertical="center"/>
    </xf>
    <xf numFmtId="0" fontId="4" fillId="0" borderId="23" xfId="53" applyFont="1" applyFill="1" applyBorder="1" applyAlignment="1">
      <alignment horizontal="center" vertical="center"/>
    </xf>
    <xf numFmtId="0" fontId="4" fillId="0" borderId="10" xfId="53" applyFill="1" applyBorder="1" applyAlignment="1">
      <alignment horizontal="center" vertical="center"/>
    </xf>
    <xf numFmtId="0" fontId="9" fillId="0" borderId="20" xfId="53" applyFont="1" applyFill="1" applyBorder="1" applyAlignment="1">
      <alignment horizontal="center" vertical="center"/>
    </xf>
    <xf numFmtId="0" fontId="4" fillId="0" borderId="24" xfId="53" applyFont="1" applyFill="1" applyBorder="1" applyAlignment="1">
      <alignment horizontal="center" vertical="center"/>
    </xf>
    <xf numFmtId="0" fontId="9" fillId="0" borderId="29" xfId="53" applyFont="1" applyFill="1" applyBorder="1" applyAlignment="1">
      <alignment horizontal="center" vertical="center"/>
    </xf>
    <xf numFmtId="0" fontId="9" fillId="0" borderId="30" xfId="53" applyFont="1" applyFill="1" applyBorder="1" applyAlignment="1">
      <alignment horizontal="center" vertical="center"/>
    </xf>
    <xf numFmtId="0" fontId="17" fillId="0" borderId="14" xfId="53" applyFont="1" applyFill="1" applyBorder="1" applyAlignment="1">
      <alignment horizontal="center" vertical="center"/>
    </xf>
    <xf numFmtId="0" fontId="17" fillId="0" borderId="18" xfId="53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right" vertical="center"/>
    </xf>
    <xf numFmtId="0" fontId="59" fillId="0" borderId="52" xfId="0" applyFont="1" applyBorder="1" applyAlignment="1">
      <alignment horizontal="center" vertical="center" textRotation="255"/>
    </xf>
    <xf numFmtId="0" fontId="59" fillId="0" borderId="37" xfId="0" applyFont="1" applyBorder="1" applyAlignment="1">
      <alignment horizontal="center" vertical="center" textRotation="255"/>
    </xf>
    <xf numFmtId="0" fontId="59" fillId="0" borderId="51" xfId="0" applyFont="1" applyBorder="1" applyAlignment="1">
      <alignment horizontal="center" vertical="center" textRotation="255"/>
    </xf>
    <xf numFmtId="0" fontId="59" fillId="0" borderId="36" xfId="0" applyFont="1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4" fillId="0" borderId="18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4" fillId="0" borderId="0" xfId="57" applyFill="1" applyBorder="1" applyAlignment="1">
      <alignment horizontal="center" vertical="center"/>
    </xf>
    <xf numFmtId="0" fontId="4" fillId="37" borderId="10" xfId="57" applyFill="1" applyBorder="1" applyAlignment="1">
      <alignment horizontal="center" vertical="center" wrapText="1"/>
    </xf>
    <xf numFmtId="0" fontId="4" fillId="37" borderId="19" xfId="57" applyFill="1" applyBorder="1" applyAlignment="1">
      <alignment horizontal="center" vertical="center" wrapText="1"/>
    </xf>
    <xf numFmtId="0" fontId="4" fillId="37" borderId="60" xfId="57" applyFill="1" applyBorder="1" applyAlignment="1">
      <alignment horizontal="center" vertical="center" wrapText="1"/>
    </xf>
    <xf numFmtId="0" fontId="4" fillId="37" borderId="61" xfId="57" applyFill="1" applyBorder="1" applyAlignment="1">
      <alignment horizontal="center" vertical="center" wrapText="1"/>
    </xf>
    <xf numFmtId="0" fontId="4" fillId="37" borderId="33" xfId="57" applyFont="1" applyFill="1" applyBorder="1" applyAlignment="1">
      <alignment horizontal="center" vertical="center" wrapText="1"/>
    </xf>
    <xf numFmtId="0" fontId="4" fillId="37" borderId="46" xfId="57" applyFill="1" applyBorder="1" applyAlignment="1">
      <alignment horizontal="center" vertical="center" wrapText="1"/>
    </xf>
    <xf numFmtId="0" fontId="4" fillId="37" borderId="32" xfId="57" applyFill="1" applyBorder="1" applyAlignment="1">
      <alignment horizontal="center" vertical="center" wrapText="1"/>
    </xf>
    <xf numFmtId="0" fontId="4" fillId="0" borderId="0" xfId="57" applyFill="1" applyBorder="1" applyAlignment="1">
      <alignment horizontal="center" vertical="center" wrapText="1"/>
    </xf>
    <xf numFmtId="176" fontId="4" fillId="0" borderId="60" xfId="57" applyNumberFormat="1" applyFont="1" applyFill="1" applyBorder="1" applyAlignment="1">
      <alignment horizontal="center" vertical="center" wrapText="1"/>
    </xf>
    <xf numFmtId="176" fontId="4" fillId="0" borderId="61" xfId="57" applyNumberFormat="1" applyFont="1" applyFill="1" applyBorder="1" applyAlignment="1">
      <alignment horizontal="center" vertical="center" wrapText="1"/>
    </xf>
    <xf numFmtId="0" fontId="4" fillId="0" borderId="61" xfId="57" applyFill="1" applyBorder="1" applyAlignment="1">
      <alignment horizontal="center" vertical="center" wrapText="1"/>
    </xf>
    <xf numFmtId="177" fontId="4" fillId="0" borderId="64" xfId="57" applyNumberFormat="1" applyFill="1" applyBorder="1" applyAlignment="1">
      <alignment horizontal="center" vertical="center" wrapText="1"/>
    </xf>
    <xf numFmtId="177" fontId="4" fillId="0" borderId="43" xfId="57" applyNumberFormat="1" applyFill="1" applyBorder="1" applyAlignment="1">
      <alignment horizontal="center" vertical="center" wrapText="1"/>
    </xf>
    <xf numFmtId="0" fontId="4" fillId="0" borderId="60" xfId="57" applyFill="1" applyBorder="1" applyAlignment="1">
      <alignment horizontal="center" vertical="center" wrapText="1"/>
    </xf>
    <xf numFmtId="0" fontId="24" fillId="35" borderId="66" xfId="57" applyFont="1" applyFill="1" applyBorder="1" applyAlignment="1">
      <alignment horizontal="center" vertical="center"/>
    </xf>
    <xf numFmtId="0" fontId="4" fillId="0" borderId="19" xfId="57" applyFill="1" applyBorder="1" applyAlignment="1">
      <alignment horizontal="center" vertical="center" wrapText="1"/>
    </xf>
    <xf numFmtId="49" fontId="4" fillId="0" borderId="0" xfId="57" applyNumberFormat="1" applyFill="1" applyBorder="1" applyAlignment="1">
      <alignment horizontal="left" vertical="center"/>
    </xf>
    <xf numFmtId="176" fontId="4" fillId="37" borderId="60" xfId="57" applyNumberFormat="1" applyFont="1" applyFill="1" applyBorder="1" applyAlignment="1">
      <alignment horizontal="center" vertical="center" wrapText="1"/>
    </xf>
    <xf numFmtId="176" fontId="4" fillId="37" borderId="61" xfId="57" applyNumberFormat="1" applyFont="1" applyFill="1" applyBorder="1" applyAlignment="1">
      <alignment horizontal="center" vertical="center" wrapText="1"/>
    </xf>
    <xf numFmtId="177" fontId="4" fillId="37" borderId="64" xfId="57" applyNumberFormat="1" applyFill="1" applyBorder="1" applyAlignment="1">
      <alignment horizontal="center" vertical="center" wrapText="1"/>
    </xf>
    <xf numFmtId="177" fontId="4" fillId="37" borderId="43" xfId="57" applyNumberFormat="1" applyFill="1" applyBorder="1" applyAlignment="1">
      <alignment horizontal="center" vertical="center" wrapText="1"/>
    </xf>
    <xf numFmtId="0" fontId="4" fillId="37" borderId="57" xfId="57" applyFill="1" applyBorder="1" applyAlignment="1">
      <alignment horizontal="center" vertical="center" wrapText="1"/>
    </xf>
    <xf numFmtId="0" fontId="4" fillId="37" borderId="58" xfId="57" applyFill="1" applyBorder="1" applyAlignment="1">
      <alignment horizontal="center" vertical="center" wrapText="1"/>
    </xf>
    <xf numFmtId="0" fontId="23" fillId="37" borderId="34" xfId="58" applyFont="1" applyFill="1" applyBorder="1" applyAlignment="1">
      <alignment horizontal="center" vertical="center" wrapText="1"/>
    </xf>
    <xf numFmtId="0" fontId="23" fillId="37" borderId="15" xfId="58" applyFont="1" applyFill="1" applyBorder="1" applyAlignment="1">
      <alignment horizontal="center" vertical="center" wrapText="1"/>
    </xf>
    <xf numFmtId="0" fontId="4" fillId="34" borderId="33" xfId="57" applyFont="1" applyFill="1" applyBorder="1" applyAlignment="1">
      <alignment horizontal="center" vertical="center" wrapText="1"/>
    </xf>
    <xf numFmtId="0" fontId="4" fillId="34" borderId="46" xfId="57" applyFill="1" applyBorder="1" applyAlignment="1">
      <alignment horizontal="center" vertical="center" wrapText="1"/>
    </xf>
    <xf numFmtId="0" fontId="4" fillId="34" borderId="32" xfId="57" applyFill="1" applyBorder="1" applyAlignment="1">
      <alignment horizontal="center" vertical="center" wrapText="1"/>
    </xf>
    <xf numFmtId="0" fontId="4" fillId="0" borderId="59" xfId="57" applyFill="1" applyBorder="1" applyAlignment="1">
      <alignment horizontal="center" vertical="center" wrapText="1"/>
    </xf>
    <xf numFmtId="0" fontId="4" fillId="0" borderId="10" xfId="57" applyFill="1" applyBorder="1" applyAlignment="1">
      <alignment horizontal="center" vertical="center" wrapText="1"/>
    </xf>
    <xf numFmtId="0" fontId="4" fillId="37" borderId="59" xfId="57" applyFill="1" applyBorder="1" applyAlignment="1">
      <alignment horizontal="center" vertical="center" wrapText="1"/>
    </xf>
    <xf numFmtId="0" fontId="4" fillId="0" borderId="33" xfId="57" applyFont="1" applyFill="1" applyBorder="1" applyAlignment="1">
      <alignment horizontal="center" vertical="center" wrapText="1"/>
    </xf>
    <xf numFmtId="0" fontId="4" fillId="0" borderId="46" xfId="57" applyFill="1" applyBorder="1" applyAlignment="1">
      <alignment horizontal="center" vertical="center" wrapText="1"/>
    </xf>
    <xf numFmtId="0" fontId="4" fillId="0" borderId="32" xfId="57" applyFill="1" applyBorder="1" applyAlignment="1">
      <alignment horizontal="center" vertical="center" wrapText="1"/>
    </xf>
    <xf numFmtId="176" fontId="4" fillId="0" borderId="62" xfId="57" applyNumberFormat="1" applyFont="1" applyFill="1" applyBorder="1" applyAlignment="1">
      <alignment horizontal="center" vertical="center" wrapText="1"/>
    </xf>
    <xf numFmtId="0" fontId="4" fillId="0" borderId="63" xfId="57" applyFill="1" applyBorder="1" applyAlignment="1">
      <alignment horizontal="center" vertical="center" wrapText="1"/>
    </xf>
    <xf numFmtId="0" fontId="4" fillId="0" borderId="65" xfId="57" applyFill="1" applyBorder="1" applyAlignment="1">
      <alignment horizontal="center" vertical="center" wrapText="1"/>
    </xf>
    <xf numFmtId="0" fontId="4" fillId="34" borderId="46" xfId="60" applyFill="1" applyBorder="1" applyAlignment="1">
      <alignment horizontal="center"/>
    </xf>
    <xf numFmtId="0" fontId="4" fillId="34" borderId="32" xfId="60" applyFill="1" applyBorder="1" applyAlignment="1">
      <alignment horizontal="center"/>
    </xf>
    <xf numFmtId="0" fontId="27" fillId="0" borderId="38" xfId="58" applyFont="1" applyFill="1" applyBorder="1" applyAlignment="1">
      <alignment horizontal="center" vertical="center"/>
    </xf>
    <xf numFmtId="0" fontId="12" fillId="0" borderId="50" xfId="57" applyFont="1" applyFill="1" applyBorder="1" applyAlignment="1">
      <alignment horizontal="center" vertical="center"/>
    </xf>
    <xf numFmtId="0" fontId="12" fillId="0" borderId="44" xfId="57" applyFont="1" applyFill="1" applyBorder="1" applyAlignment="1">
      <alignment horizontal="center" vertical="center"/>
    </xf>
    <xf numFmtId="0" fontId="16" fillId="25" borderId="54" xfId="57" applyNumberFormat="1" applyFont="1" applyFill="1" applyBorder="1" applyAlignment="1">
      <alignment horizontal="center" vertical="center" wrapText="1"/>
    </xf>
    <xf numFmtId="0" fontId="16" fillId="25" borderId="55" xfId="57" applyNumberFormat="1" applyFont="1" applyFill="1" applyBorder="1" applyAlignment="1">
      <alignment horizontal="center" vertical="center" wrapText="1"/>
    </xf>
    <xf numFmtId="0" fontId="16" fillId="25" borderId="56" xfId="57" applyNumberFormat="1" applyFont="1" applyFill="1" applyBorder="1" applyAlignment="1">
      <alignment horizontal="center" vertical="center" wrapText="1"/>
    </xf>
    <xf numFmtId="0" fontId="16" fillId="25" borderId="54" xfId="57" applyFont="1" applyFill="1" applyBorder="1" applyAlignment="1">
      <alignment horizontal="center" vertical="center" wrapText="1"/>
    </xf>
    <xf numFmtId="0" fontId="16" fillId="25" borderId="55" xfId="57" applyFont="1" applyFill="1" applyBorder="1" applyAlignment="1">
      <alignment horizontal="center" vertical="center" wrapText="1"/>
    </xf>
    <xf numFmtId="0" fontId="16" fillId="25" borderId="56" xfId="57" applyFont="1" applyFill="1" applyBorder="1" applyAlignment="1">
      <alignment horizontal="center" vertical="center" wrapText="1"/>
    </xf>
    <xf numFmtId="0" fontId="16" fillId="37" borderId="54" xfId="57" applyFont="1" applyFill="1" applyBorder="1" applyAlignment="1">
      <alignment horizontal="center" vertical="center" wrapText="1"/>
    </xf>
    <xf numFmtId="0" fontId="16" fillId="37" borderId="55" xfId="57" applyFont="1" applyFill="1" applyBorder="1" applyAlignment="1">
      <alignment horizontal="center" vertical="center" wrapText="1"/>
    </xf>
    <xf numFmtId="0" fontId="16" fillId="37" borderId="56" xfId="57" applyFont="1" applyFill="1" applyBorder="1" applyAlignment="1">
      <alignment horizontal="center" vertical="center" wrapText="1"/>
    </xf>
    <xf numFmtId="0" fontId="12" fillId="0" borderId="50" xfId="57" applyFont="1" applyFill="1" applyBorder="1" applyAlignment="1">
      <alignment horizontal="left" vertical="center"/>
    </xf>
    <xf numFmtId="0" fontId="12" fillId="0" borderId="44" xfId="57" applyFont="1" applyFill="1" applyBorder="1" applyAlignment="1">
      <alignment horizontal="left" vertical="center"/>
    </xf>
    <xf numFmtId="0" fontId="12" fillId="0" borderId="0" xfId="53" applyFont="1" applyFill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/>
    </xf>
    <xf numFmtId="0" fontId="20" fillId="0" borderId="18" xfId="53" applyFont="1" applyFill="1" applyBorder="1" applyAlignment="1">
      <alignment horizontal="center" vertical="center"/>
    </xf>
    <xf numFmtId="0" fontId="20" fillId="0" borderId="31" xfId="53" applyFont="1" applyFill="1" applyBorder="1" applyAlignment="1">
      <alignment horizontal="center" vertical="center"/>
    </xf>
    <xf numFmtId="0" fontId="20" fillId="0" borderId="13" xfId="53" applyFont="1" applyFill="1" applyBorder="1" applyAlignment="1">
      <alignment horizontal="center" vertical="center"/>
    </xf>
    <xf numFmtId="0" fontId="13" fillId="0" borderId="83" xfId="53" applyFont="1" applyFill="1" applyBorder="1" applyAlignment="1">
      <alignment horizontal="center" vertical="center" shrinkToFit="1"/>
    </xf>
    <xf numFmtId="0" fontId="13" fillId="0" borderId="84" xfId="53" applyFont="1" applyFill="1" applyBorder="1" applyAlignment="1">
      <alignment horizontal="center" vertical="center" shrinkToFit="1"/>
    </xf>
    <xf numFmtId="0" fontId="14" fillId="0" borderId="71" xfId="53" applyFont="1" applyFill="1" applyBorder="1" applyAlignment="1">
      <alignment horizontal="center" vertical="center"/>
    </xf>
    <xf numFmtId="0" fontId="14" fillId="0" borderId="72" xfId="53" applyFont="1" applyFill="1" applyBorder="1" applyAlignment="1">
      <alignment horizontal="center" vertical="center"/>
    </xf>
    <xf numFmtId="0" fontId="14" fillId="0" borderId="73" xfId="53" applyFont="1" applyFill="1" applyBorder="1" applyAlignment="1">
      <alignment horizontal="center" vertical="center"/>
    </xf>
    <xf numFmtId="0" fontId="9" fillId="0" borderId="31" xfId="53" applyFont="1" applyFill="1" applyBorder="1" applyAlignment="1">
      <alignment horizontal="center" vertical="center"/>
    </xf>
    <xf numFmtId="0" fontId="15" fillId="0" borderId="18" xfId="53" applyFont="1" applyFill="1" applyBorder="1" applyAlignment="1">
      <alignment horizontal="center" vertical="center"/>
    </xf>
    <xf numFmtId="0" fontId="15" fillId="0" borderId="31" xfId="53" applyFont="1" applyFill="1" applyBorder="1" applyAlignment="1">
      <alignment horizontal="center" vertical="center"/>
    </xf>
    <xf numFmtId="0" fontId="15" fillId="0" borderId="13" xfId="53" applyFont="1" applyFill="1" applyBorder="1" applyAlignment="1">
      <alignment horizontal="center" vertical="center"/>
    </xf>
    <xf numFmtId="0" fontId="9" fillId="0" borderId="14" xfId="53" applyFont="1" applyFill="1" applyBorder="1" applyAlignment="1">
      <alignment horizontal="center" vertical="center"/>
    </xf>
    <xf numFmtId="0" fontId="4" fillId="0" borderId="12" xfId="53" applyFill="1" applyBorder="1" applyAlignment="1">
      <alignment vertical="center"/>
    </xf>
    <xf numFmtId="0" fontId="15" fillId="0" borderId="54" xfId="53" applyFont="1" applyFill="1" applyBorder="1" applyAlignment="1">
      <alignment horizontal="center" vertical="center"/>
    </xf>
    <xf numFmtId="0" fontId="15" fillId="0" borderId="55" xfId="53" applyFont="1" applyFill="1" applyBorder="1" applyAlignment="1">
      <alignment horizontal="center" vertical="center"/>
    </xf>
    <xf numFmtId="0" fontId="15" fillId="0" borderId="56" xfId="53" applyFont="1" applyFill="1" applyBorder="1" applyAlignment="1">
      <alignment horizontal="center" vertical="center"/>
    </xf>
    <xf numFmtId="0" fontId="9" fillId="0" borderId="18" xfId="53" applyFont="1" applyFill="1" applyBorder="1" applyAlignment="1">
      <alignment horizontal="center" vertical="center"/>
    </xf>
    <xf numFmtId="0" fontId="9" fillId="0" borderId="13" xfId="53" applyFont="1" applyFill="1" applyBorder="1" applyAlignment="1">
      <alignment horizontal="center" vertical="center"/>
    </xf>
    <xf numFmtId="0" fontId="4" fillId="0" borderId="14" xfId="53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/>
    </xf>
    <xf numFmtId="0" fontId="4" fillId="0" borderId="13" xfId="53" applyFill="1" applyBorder="1" applyAlignment="1">
      <alignment vertical="center"/>
    </xf>
    <xf numFmtId="0" fontId="15" fillId="0" borderId="14" xfId="53" applyFont="1" applyFill="1" applyBorder="1" applyAlignment="1">
      <alignment horizontal="center" vertical="center"/>
    </xf>
    <xf numFmtId="0" fontId="15" fillId="0" borderId="11" xfId="53" applyFont="1" applyFill="1" applyBorder="1" applyAlignment="1">
      <alignment horizontal="center" vertical="center"/>
    </xf>
    <xf numFmtId="0" fontId="15" fillId="0" borderId="12" xfId="53" applyFont="1" applyFill="1" applyBorder="1" applyAlignment="1">
      <alignment horizontal="center" vertical="center"/>
    </xf>
    <xf numFmtId="0" fontId="4" fillId="0" borderId="18" xfId="53" applyFont="1" applyFill="1" applyBorder="1" applyAlignment="1">
      <alignment horizontal="center" vertical="center"/>
    </xf>
    <xf numFmtId="0" fontId="4" fillId="0" borderId="31" xfId="53" applyFont="1" applyFill="1" applyBorder="1" applyAlignment="1">
      <alignment horizontal="center" vertical="center"/>
    </xf>
    <xf numFmtId="0" fontId="15" fillId="0" borderId="42" xfId="53" applyFont="1" applyFill="1" applyBorder="1" applyAlignment="1">
      <alignment horizontal="center" vertical="center"/>
    </xf>
    <xf numFmtId="0" fontId="9" fillId="0" borderId="39" xfId="53" applyFont="1" applyFill="1" applyBorder="1" applyAlignment="1">
      <alignment horizontal="center" vertical="center" textRotation="255"/>
    </xf>
    <xf numFmtId="0" fontId="4" fillId="0" borderId="59" xfId="53" applyFill="1" applyBorder="1" applyAlignment="1">
      <alignment horizontal="center" vertical="center" textRotation="255"/>
    </xf>
    <xf numFmtId="0" fontId="4" fillId="0" borderId="74" xfId="53" applyFill="1" applyBorder="1" applyAlignment="1">
      <alignment horizontal="center" vertical="center" textRotation="255"/>
    </xf>
    <xf numFmtId="0" fontId="9" fillId="0" borderId="75" xfId="53" applyFont="1" applyFill="1" applyBorder="1" applyAlignment="1">
      <alignment horizontal="center" vertical="center"/>
    </xf>
    <xf numFmtId="0" fontId="9" fillId="0" borderId="76" xfId="53" applyFont="1" applyFill="1" applyBorder="1" applyAlignment="1">
      <alignment horizontal="center" vertical="center"/>
    </xf>
    <xf numFmtId="0" fontId="9" fillId="0" borderId="77" xfId="53" applyFont="1" applyFill="1" applyBorder="1" applyAlignment="1">
      <alignment horizontal="center" vertical="center"/>
    </xf>
    <xf numFmtId="0" fontId="9" fillId="0" borderId="59" xfId="53" applyFont="1" applyFill="1" applyBorder="1" applyAlignment="1">
      <alignment horizontal="center" vertical="center" textRotation="255"/>
    </xf>
    <xf numFmtId="0" fontId="9" fillId="0" borderId="74" xfId="53" applyFont="1" applyFill="1" applyBorder="1" applyAlignment="1">
      <alignment horizontal="center" vertical="center" textRotation="255"/>
    </xf>
    <xf numFmtId="0" fontId="15" fillId="0" borderId="10" xfId="53" applyFont="1" applyFill="1" applyBorder="1" applyAlignment="1">
      <alignment horizontal="center" vertical="center"/>
    </xf>
    <xf numFmtId="0" fontId="15" fillId="0" borderId="19" xfId="53" applyFont="1" applyFill="1" applyBorder="1" applyAlignment="1">
      <alignment horizontal="center" vertical="center"/>
    </xf>
    <xf numFmtId="0" fontId="9" fillId="0" borderId="78" xfId="53" applyFont="1" applyFill="1" applyBorder="1" applyAlignment="1">
      <alignment horizontal="center" vertical="center"/>
    </xf>
    <xf numFmtId="0" fontId="9" fillId="0" borderId="79" xfId="53" applyFont="1" applyFill="1" applyBorder="1" applyAlignment="1">
      <alignment horizontal="center" vertical="center"/>
    </xf>
    <xf numFmtId="0" fontId="9" fillId="0" borderId="80" xfId="53" applyFont="1" applyFill="1" applyBorder="1" applyAlignment="1">
      <alignment horizontal="center" vertical="center"/>
    </xf>
    <xf numFmtId="0" fontId="15" fillId="0" borderId="25" xfId="53" applyFont="1" applyFill="1" applyBorder="1" applyAlignment="1">
      <alignment horizontal="center" vertical="center"/>
    </xf>
    <xf numFmtId="0" fontId="15" fillId="0" borderId="47" xfId="53" applyFont="1" applyFill="1" applyBorder="1" applyAlignment="1">
      <alignment horizontal="center" vertical="center"/>
    </xf>
    <xf numFmtId="0" fontId="9" fillId="0" borderId="81" xfId="53" applyFont="1" applyFill="1" applyBorder="1" applyAlignment="1">
      <alignment horizontal="center" vertical="center"/>
    </xf>
    <xf numFmtId="0" fontId="9" fillId="0" borderId="53" xfId="53" applyFont="1" applyFill="1" applyBorder="1" applyAlignment="1">
      <alignment horizontal="center" vertical="center"/>
    </xf>
    <xf numFmtId="0" fontId="9" fillId="0" borderId="82" xfId="53" applyFont="1" applyFill="1" applyBorder="1" applyAlignment="1">
      <alignment horizontal="center" vertical="center"/>
    </xf>
    <xf numFmtId="0" fontId="4" fillId="0" borderId="34" xfId="53" applyFont="1" applyFill="1" applyBorder="1" applyAlignment="1">
      <alignment horizontal="center" vertical="center"/>
    </xf>
    <xf numFmtId="0" fontId="4" fillId="0" borderId="48" xfId="53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center" vertical="center"/>
    </xf>
    <xf numFmtId="0" fontId="9" fillId="0" borderId="17" xfId="53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center" vertical="center" shrinkToFit="1"/>
    </xf>
    <xf numFmtId="0" fontId="9" fillId="0" borderId="17" xfId="53" applyFont="1" applyFill="1" applyBorder="1" applyAlignment="1">
      <alignment horizontal="center" vertical="center" shrinkToFit="1"/>
    </xf>
    <xf numFmtId="0" fontId="18" fillId="0" borderId="18" xfId="53" applyFont="1" applyFill="1" applyBorder="1" applyAlignment="1" applyProtection="1">
      <alignment horizontal="center" vertical="center"/>
    </xf>
    <xf numFmtId="0" fontId="18" fillId="0" borderId="31" xfId="53" applyFont="1" applyFill="1" applyBorder="1" applyAlignment="1" applyProtection="1">
      <alignment horizontal="center" vertical="center"/>
    </xf>
    <xf numFmtId="0" fontId="18" fillId="0" borderId="13" xfId="53" applyFont="1" applyFill="1" applyBorder="1" applyAlignment="1" applyProtection="1">
      <alignment horizontal="center" vertical="center"/>
    </xf>
    <xf numFmtId="14" fontId="19" fillId="0" borderId="18" xfId="53" applyNumberFormat="1" applyFont="1" applyFill="1" applyBorder="1" applyAlignment="1" applyProtection="1">
      <alignment horizontal="left" vertical="center" shrinkToFit="1"/>
    </xf>
    <xf numFmtId="14" fontId="19" fillId="0" borderId="31" xfId="53" applyNumberFormat="1" applyFont="1" applyFill="1" applyBorder="1" applyAlignment="1" applyProtection="1">
      <alignment horizontal="left" vertical="center" shrinkToFit="1"/>
    </xf>
    <xf numFmtId="14" fontId="19" fillId="0" borderId="13" xfId="53" applyNumberFormat="1" applyFont="1" applyFill="1" applyBorder="1" applyAlignment="1" applyProtection="1">
      <alignment horizontal="left" vertical="center" shrinkToFit="1"/>
    </xf>
    <xf numFmtId="0" fontId="9" fillId="0" borderId="46" xfId="53" applyFont="1" applyFill="1" applyBorder="1" applyAlignment="1" applyProtection="1">
      <alignment horizontal="center" vertical="center"/>
    </xf>
    <xf numFmtId="0" fontId="15" fillId="0" borderId="14" xfId="53" applyFont="1" applyFill="1" applyBorder="1" applyAlignment="1" applyProtection="1">
      <alignment horizontal="center" vertical="center"/>
    </xf>
    <xf numFmtId="0" fontId="15" fillId="0" borderId="12" xfId="53" applyFont="1" applyFill="1" applyBorder="1" applyAlignment="1" applyProtection="1">
      <alignment horizontal="center" vertical="center"/>
    </xf>
    <xf numFmtId="0" fontId="18" fillId="0" borderId="14" xfId="53" applyFont="1" applyFill="1" applyBorder="1" applyAlignment="1" applyProtection="1">
      <alignment horizontal="center" vertical="center"/>
    </xf>
    <xf numFmtId="0" fontId="18" fillId="0" borderId="11" xfId="53" applyFont="1" applyFill="1" applyBorder="1" applyAlignment="1" applyProtection="1">
      <alignment horizontal="center" vertical="center"/>
    </xf>
    <xf numFmtId="0" fontId="18" fillId="0" borderId="12" xfId="53" applyFont="1" applyFill="1" applyBorder="1" applyAlignment="1" applyProtection="1">
      <alignment horizontal="center" vertical="center"/>
    </xf>
    <xf numFmtId="14" fontId="19" fillId="0" borderId="14" xfId="53" applyNumberFormat="1" applyFont="1" applyFill="1" applyBorder="1" applyAlignment="1" applyProtection="1">
      <alignment horizontal="left" vertical="center" shrinkToFit="1"/>
    </xf>
    <xf numFmtId="14" fontId="19" fillId="0" borderId="11" xfId="53" applyNumberFormat="1" applyFont="1" applyFill="1" applyBorder="1" applyAlignment="1" applyProtection="1">
      <alignment horizontal="left" vertical="center" shrinkToFit="1"/>
    </xf>
    <xf numFmtId="14" fontId="19" fillId="0" borderId="12" xfId="53" applyNumberFormat="1" applyFont="1" applyFill="1" applyBorder="1" applyAlignment="1" applyProtection="1">
      <alignment horizontal="left" vertical="center" shrinkToFit="1"/>
    </xf>
    <xf numFmtId="0" fontId="15" fillId="0" borderId="0" xfId="53" applyFont="1" applyFill="1" applyBorder="1" applyAlignment="1">
      <alignment horizontal="center" vertical="center"/>
    </xf>
    <xf numFmtId="0" fontId="9" fillId="0" borderId="18" xfId="53" applyFont="1" applyFill="1" applyBorder="1" applyAlignment="1" applyProtection="1">
      <alignment horizontal="center" vertical="center"/>
    </xf>
    <xf numFmtId="0" fontId="9" fillId="0" borderId="13" xfId="53" applyFont="1" applyFill="1" applyBorder="1" applyAlignment="1" applyProtection="1">
      <alignment horizontal="center" vertical="center"/>
    </xf>
    <xf numFmtId="0" fontId="15" fillId="0" borderId="18" xfId="53" applyFont="1" applyFill="1" applyBorder="1" applyAlignment="1" applyProtection="1">
      <alignment horizontal="center" vertical="center"/>
    </xf>
    <xf numFmtId="0" fontId="15" fillId="0" borderId="13" xfId="53" applyFont="1" applyFill="1" applyBorder="1" applyAlignment="1" applyProtection="1">
      <alignment horizontal="center" vertical="center"/>
    </xf>
    <xf numFmtId="0" fontId="9" fillId="0" borderId="10" xfId="53" applyFont="1" applyFill="1" applyBorder="1" applyAlignment="1" applyProtection="1">
      <alignment horizontal="center" vertical="center"/>
    </xf>
    <xf numFmtId="0" fontId="57" fillId="0" borderId="10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7" fillId="0" borderId="3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20" fontId="57" fillId="0" borderId="18" xfId="0" applyNumberFormat="1" applyFont="1" applyFill="1" applyBorder="1" applyAlignment="1">
      <alignment horizontal="center" vertical="center"/>
    </xf>
    <xf numFmtId="20" fontId="57" fillId="0" borderId="31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20" fontId="57" fillId="0" borderId="13" xfId="0" applyNumberFormat="1" applyFont="1" applyFill="1" applyBorder="1" applyAlignment="1">
      <alignment horizontal="center" vertical="center"/>
    </xf>
    <xf numFmtId="0" fontId="57" fillId="38" borderId="18" xfId="0" applyFont="1" applyFill="1" applyBorder="1" applyAlignment="1">
      <alignment horizontal="center" vertical="center"/>
    </xf>
    <xf numFmtId="0" fontId="57" fillId="38" borderId="31" xfId="0" applyFont="1" applyFill="1" applyBorder="1" applyAlignment="1">
      <alignment horizontal="center" vertical="center"/>
    </xf>
    <xf numFmtId="0" fontId="57" fillId="38" borderId="13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28" borderId="18" xfId="0" applyFont="1" applyFill="1" applyBorder="1" applyAlignment="1">
      <alignment horizontal="center" vertical="center"/>
    </xf>
    <xf numFmtId="0" fontId="57" fillId="28" borderId="31" xfId="0" applyFont="1" applyFill="1" applyBorder="1" applyAlignment="1">
      <alignment horizontal="center" vertical="center"/>
    </xf>
    <xf numFmtId="0" fontId="57" fillId="28" borderId="13" xfId="0" applyFont="1" applyFill="1" applyBorder="1" applyAlignment="1">
      <alignment horizontal="center" vertical="center"/>
    </xf>
    <xf numFmtId="0" fontId="57" fillId="30" borderId="18" xfId="0" applyFont="1" applyFill="1" applyBorder="1" applyAlignment="1">
      <alignment horizontal="center" vertical="center"/>
    </xf>
    <xf numFmtId="0" fontId="57" fillId="30" borderId="31" xfId="0" applyFont="1" applyFill="1" applyBorder="1" applyAlignment="1">
      <alignment horizontal="center" vertical="center"/>
    </xf>
    <xf numFmtId="0" fontId="57" fillId="30" borderId="13" xfId="0" applyFont="1" applyFill="1" applyBorder="1" applyAlignment="1">
      <alignment horizontal="center" vertical="center"/>
    </xf>
    <xf numFmtId="0" fontId="57" fillId="31" borderId="18" xfId="0" applyFont="1" applyFill="1" applyBorder="1" applyAlignment="1">
      <alignment horizontal="center" vertical="center"/>
    </xf>
    <xf numFmtId="0" fontId="57" fillId="31" borderId="31" xfId="0" applyFont="1" applyFill="1" applyBorder="1" applyAlignment="1">
      <alignment horizontal="center" vertical="center"/>
    </xf>
    <xf numFmtId="0" fontId="57" fillId="31" borderId="13" xfId="0" applyFont="1" applyFill="1" applyBorder="1" applyAlignment="1">
      <alignment horizontal="center" vertical="center"/>
    </xf>
    <xf numFmtId="0" fontId="57" fillId="32" borderId="18" xfId="0" applyFont="1" applyFill="1" applyBorder="1" applyAlignment="1">
      <alignment horizontal="center" vertical="center"/>
    </xf>
    <xf numFmtId="0" fontId="57" fillId="32" borderId="31" xfId="0" applyFont="1" applyFill="1" applyBorder="1" applyAlignment="1">
      <alignment horizontal="center" vertical="center"/>
    </xf>
    <xf numFmtId="0" fontId="57" fillId="32" borderId="13" xfId="0" applyFont="1" applyFill="1" applyBorder="1" applyAlignment="1">
      <alignment horizontal="center" vertical="center"/>
    </xf>
    <xf numFmtId="0" fontId="57" fillId="29" borderId="18" xfId="0" applyFont="1" applyFill="1" applyBorder="1" applyAlignment="1">
      <alignment horizontal="center" vertical="center"/>
    </xf>
    <xf numFmtId="0" fontId="57" fillId="29" borderId="31" xfId="0" applyFont="1" applyFill="1" applyBorder="1" applyAlignment="1">
      <alignment horizontal="center" vertical="center"/>
    </xf>
    <xf numFmtId="0" fontId="57" fillId="29" borderId="13" xfId="0" applyFont="1" applyFill="1" applyBorder="1" applyAlignment="1">
      <alignment horizontal="center" vertical="center"/>
    </xf>
    <xf numFmtId="0" fontId="69" fillId="27" borderId="18" xfId="0" applyFont="1" applyFill="1" applyBorder="1" applyAlignment="1">
      <alignment horizontal="center" vertical="center"/>
    </xf>
    <xf numFmtId="0" fontId="69" fillId="27" borderId="3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0" fontId="0" fillId="30" borderId="18" xfId="0" applyFill="1" applyBorder="1" applyAlignment="1">
      <alignment horizontal="center" vertical="center"/>
    </xf>
    <xf numFmtId="0" fontId="0" fillId="30" borderId="31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1" borderId="18" xfId="0" applyFill="1" applyBorder="1" applyAlignment="1">
      <alignment horizontal="center" vertical="center"/>
    </xf>
    <xf numFmtId="0" fontId="0" fillId="31" borderId="31" xfId="0" applyFill="1" applyBorder="1" applyAlignment="1">
      <alignment horizontal="center" vertical="center"/>
    </xf>
    <xf numFmtId="0" fontId="0" fillId="31" borderId="13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29" borderId="18" xfId="0" applyFill="1" applyBorder="1" applyAlignment="1">
      <alignment horizontal="center" vertical="center"/>
    </xf>
    <xf numFmtId="0" fontId="0" fillId="29" borderId="31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20" fontId="0" fillId="0" borderId="3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66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64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31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8" xfId="0" applyFont="1" applyBorder="1" applyAlignment="1">
      <alignment horizontal="left" vertical="top" wrapText="1"/>
    </xf>
    <xf numFmtId="0" fontId="64" fillId="0" borderId="31" xfId="0" applyFont="1" applyBorder="1" applyAlignment="1">
      <alignment horizontal="left" vertical="top"/>
    </xf>
    <xf numFmtId="0" fontId="64" fillId="0" borderId="13" xfId="0" applyFont="1" applyBorder="1" applyAlignment="1">
      <alignment horizontal="left" vertical="top"/>
    </xf>
    <xf numFmtId="0" fontId="64" fillId="0" borderId="34" xfId="0" applyFont="1" applyBorder="1" applyAlignment="1">
      <alignment horizontal="left" vertical="center"/>
    </xf>
    <xf numFmtId="0" fontId="64" fillId="0" borderId="49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3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64" fillId="0" borderId="18" xfId="0" applyFont="1" applyBorder="1" applyAlignment="1">
      <alignment horizontal="left" vertical="top"/>
    </xf>
    <xf numFmtId="0" fontId="70" fillId="0" borderId="46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73" fillId="0" borderId="34" xfId="44" applyFont="1" applyBorder="1" applyAlignment="1">
      <alignment horizontal="left" vertical="top" wrapText="1"/>
    </xf>
    <xf numFmtId="0" fontId="73" fillId="0" borderId="49" xfId="44" applyFont="1" applyBorder="1" applyAlignment="1">
      <alignment horizontal="left" vertical="top" wrapText="1"/>
    </xf>
    <xf numFmtId="0" fontId="73" fillId="0" borderId="15" xfId="44" applyFont="1" applyBorder="1" applyAlignment="1">
      <alignment horizontal="left" vertical="top" wrapText="1"/>
    </xf>
    <xf numFmtId="0" fontId="54" fillId="0" borderId="10" xfId="44" applyBorder="1" applyAlignment="1">
      <alignment horizontal="center" vertical="center"/>
    </xf>
    <xf numFmtId="0" fontId="54" fillId="0" borderId="10" xfId="44" applyBorder="1" applyAlignment="1">
      <alignment horizontal="center" vertical="center" shrinkToFit="1"/>
    </xf>
    <xf numFmtId="0" fontId="54" fillId="0" borderId="34" xfId="44" applyBorder="1" applyAlignment="1">
      <alignment horizontal="center" vertical="center"/>
    </xf>
    <xf numFmtId="0" fontId="54" fillId="0" borderId="49" xfId="44" applyBorder="1" applyAlignment="1">
      <alignment horizontal="center" vertical="center"/>
    </xf>
    <xf numFmtId="0" fontId="54" fillId="0" borderId="15" xfId="44" applyBorder="1" applyAlignment="1">
      <alignment horizontal="center" vertical="center"/>
    </xf>
    <xf numFmtId="0" fontId="54" fillId="0" borderId="11" xfId="44" applyFont="1" applyBorder="1" applyAlignment="1">
      <alignment horizontal="center" vertical="center"/>
    </xf>
    <xf numFmtId="0" fontId="71" fillId="0" borderId="31" xfId="44" applyFont="1" applyBorder="1" applyAlignment="1">
      <alignment horizontal="center" vertical="center"/>
    </xf>
    <xf numFmtId="0" fontId="61" fillId="0" borderId="46" xfId="44" applyFont="1" applyBorder="1" applyAlignment="1">
      <alignment horizontal="center" vertical="center"/>
    </xf>
    <xf numFmtId="0" fontId="61" fillId="0" borderId="11" xfId="44" applyFont="1" applyBorder="1" applyAlignment="1">
      <alignment horizontal="center" vertical="center"/>
    </xf>
    <xf numFmtId="0" fontId="72" fillId="0" borderId="0" xfId="44" applyFont="1" applyAlignment="1">
      <alignment horizontal="center" vertical="center"/>
    </xf>
    <xf numFmtId="0" fontId="54" fillId="0" borderId="18" xfId="44" applyBorder="1" applyAlignment="1">
      <alignment horizontal="center" vertical="center"/>
    </xf>
    <xf numFmtId="0" fontId="54" fillId="0" borderId="13" xfId="44" applyBorder="1" applyAlignment="1">
      <alignment horizontal="center" vertical="center"/>
    </xf>
    <xf numFmtId="0" fontId="4" fillId="26" borderId="10" xfId="52" applyFont="1" applyFill="1" applyBorder="1" applyAlignment="1">
      <alignment horizontal="center" vertical="center"/>
    </xf>
    <xf numFmtId="0" fontId="1" fillId="0" borderId="10" xfId="52" applyFont="1" applyBorder="1" applyAlignment="1">
      <alignment horizontal="center" vertical="center"/>
    </xf>
    <xf numFmtId="0" fontId="1" fillId="0" borderId="10" xfId="52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</xf>
    <xf numFmtId="0" fontId="1" fillId="0" borderId="0" xfId="52" applyBorder="1" applyAlignment="1">
      <alignment horizontal="center" vertical="center"/>
    </xf>
    <xf numFmtId="0" fontId="4" fillId="0" borderId="33" xfId="52" applyFont="1" applyBorder="1" applyAlignment="1">
      <alignment horizontal="center" vertical="center"/>
    </xf>
    <xf numFmtId="0" fontId="4" fillId="0" borderId="32" xfId="52" applyFont="1" applyBorder="1" applyAlignment="1">
      <alignment horizontal="center" vertical="center"/>
    </xf>
    <xf numFmtId="0" fontId="4" fillId="0" borderId="26" xfId="52" applyFont="1" applyBorder="1" applyAlignment="1">
      <alignment horizontal="center" vertical="center"/>
    </xf>
    <xf numFmtId="0" fontId="4" fillId="0" borderId="35" xfId="52" applyFont="1" applyBorder="1" applyAlignment="1">
      <alignment horizontal="center" vertical="center"/>
    </xf>
    <xf numFmtId="0" fontId="4" fillId="0" borderId="14" xfId="52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</xf>
    <xf numFmtId="0" fontId="4" fillId="0" borderId="34" xfId="52" applyFont="1" applyBorder="1" applyAlignment="1">
      <alignment horizontal="center" vertical="center"/>
    </xf>
    <xf numFmtId="0" fontId="4" fillId="0" borderId="49" xfId="52" applyFont="1" applyBorder="1" applyAlignment="1">
      <alignment horizontal="center" vertical="center"/>
    </xf>
    <xf numFmtId="0" fontId="4" fillId="0" borderId="15" xfId="52" applyFont="1" applyBorder="1" applyAlignment="1">
      <alignment horizontal="center" vertical="center"/>
    </xf>
    <xf numFmtId="0" fontId="40" fillId="0" borderId="0" xfId="52" applyFont="1" applyBorder="1" applyAlignment="1">
      <alignment horizontal="center" vertical="center"/>
    </xf>
    <xf numFmtId="0" fontId="40" fillId="0" borderId="11" xfId="52" applyFont="1" applyBorder="1" applyAlignment="1">
      <alignment horizontal="center" vertical="center"/>
    </xf>
    <xf numFmtId="0" fontId="49" fillId="0" borderId="10" xfId="52" applyFont="1" applyBorder="1" applyAlignment="1">
      <alignment horizontal="center" vertical="center"/>
    </xf>
    <xf numFmtId="0" fontId="54" fillId="0" borderId="10" xfId="48" applyBorder="1" applyAlignment="1">
      <alignment horizontal="center" vertical="center"/>
    </xf>
    <xf numFmtId="0" fontId="54" fillId="0" borderId="18" xfId="48" applyBorder="1" applyAlignment="1">
      <alignment horizontal="center" vertical="center"/>
    </xf>
    <xf numFmtId="0" fontId="54" fillId="0" borderId="13" xfId="48" applyBorder="1" applyAlignment="1">
      <alignment horizontal="center" vertical="center"/>
    </xf>
    <xf numFmtId="0" fontId="61" fillId="0" borderId="0" xfId="48" applyFont="1" applyBorder="1" applyAlignment="1">
      <alignment horizontal="center" vertical="center"/>
    </xf>
    <xf numFmtId="0" fontId="61" fillId="0" borderId="11" xfId="48" applyFont="1" applyBorder="1" applyAlignment="1">
      <alignment horizontal="center" vertical="center"/>
    </xf>
    <xf numFmtId="0" fontId="54" fillId="0" borderId="0" xfId="48" applyAlignment="1">
      <alignment horizontal="center" vertical="center"/>
    </xf>
    <xf numFmtId="0" fontId="54" fillId="0" borderId="35" xfId="48" applyBorder="1" applyAlignment="1">
      <alignment horizontal="center" vertical="center"/>
    </xf>
    <xf numFmtId="0" fontId="61" fillId="0" borderId="46" xfId="48" applyFont="1" applyBorder="1" applyAlignment="1">
      <alignment horizontal="center" vertical="center"/>
    </xf>
    <xf numFmtId="0" fontId="54" fillId="0" borderId="0" xfId="48" applyBorder="1" applyAlignment="1">
      <alignment horizontal="center" vertical="center"/>
    </xf>
    <xf numFmtId="0" fontId="54" fillId="0" borderId="46" xfId="48" applyBorder="1" applyAlignment="1">
      <alignment horizontal="center" vertical="center"/>
    </xf>
    <xf numFmtId="0" fontId="54" fillId="0" borderId="11" xfId="48" applyBorder="1" applyAlignment="1">
      <alignment horizontal="center" vertical="center"/>
    </xf>
    <xf numFmtId="0" fontId="54" fillId="0" borderId="33" xfId="48" applyBorder="1" applyAlignment="1">
      <alignment horizontal="center" vertical="center"/>
    </xf>
    <xf numFmtId="0" fontId="54" fillId="0" borderId="32" xfId="48" applyBorder="1" applyAlignment="1">
      <alignment horizontal="center" vertical="center"/>
    </xf>
    <xf numFmtId="0" fontId="54" fillId="0" borderId="26" xfId="48" applyBorder="1" applyAlignment="1">
      <alignment horizontal="center" vertical="center"/>
    </xf>
    <xf numFmtId="0" fontId="54" fillId="0" borderId="14" xfId="48" applyBorder="1" applyAlignment="1">
      <alignment horizontal="center" vertical="center"/>
    </xf>
    <xf numFmtId="0" fontId="54" fillId="0" borderId="12" xfId="48" applyBorder="1" applyAlignment="1">
      <alignment horizontal="center" vertical="center"/>
    </xf>
    <xf numFmtId="0" fontId="54" fillId="0" borderId="34" xfId="48" applyBorder="1" applyAlignment="1">
      <alignment horizontal="center" vertical="center"/>
    </xf>
    <xf numFmtId="0" fontId="54" fillId="0" borderId="49" xfId="48" applyBorder="1" applyAlignment="1">
      <alignment horizontal="center" vertical="center"/>
    </xf>
    <xf numFmtId="0" fontId="54" fillId="0" borderId="15" xfId="48" applyBorder="1" applyAlignment="1">
      <alignment horizontal="center" vertical="center"/>
    </xf>
    <xf numFmtId="177" fontId="4" fillId="0" borderId="69" xfId="57" applyNumberFormat="1" applyFill="1" applyBorder="1" applyAlignment="1">
      <alignment horizontal="center" vertical="center" wrapText="1"/>
    </xf>
    <xf numFmtId="0" fontId="4" fillId="0" borderId="68" xfId="57" applyFill="1" applyBorder="1" applyAlignment="1">
      <alignment horizontal="center" vertical="center" wrapText="1"/>
    </xf>
    <xf numFmtId="0" fontId="23" fillId="25" borderId="34" xfId="59" applyFont="1" applyFill="1" applyBorder="1" applyAlignment="1">
      <alignment horizontal="center" vertical="center" wrapText="1"/>
    </xf>
    <xf numFmtId="0" fontId="23" fillId="25" borderId="15" xfId="59" applyFont="1" applyFill="1" applyBorder="1" applyAlignment="1">
      <alignment horizontal="center" vertical="center" wrapText="1"/>
    </xf>
    <xf numFmtId="0" fontId="4" fillId="34" borderId="64" xfId="57" applyFill="1" applyBorder="1" applyAlignment="1">
      <alignment horizontal="center" vertical="center" wrapText="1"/>
    </xf>
    <xf numFmtId="0" fontId="4" fillId="0" borderId="26" xfId="57" applyFont="1" applyFill="1" applyBorder="1" applyAlignment="1">
      <alignment horizontal="center" vertical="center" wrapText="1"/>
    </xf>
    <xf numFmtId="0" fontId="4" fillId="0" borderId="35" xfId="57" applyFill="1" applyBorder="1" applyAlignment="1">
      <alignment horizontal="center" vertical="center" wrapText="1"/>
    </xf>
    <xf numFmtId="0" fontId="4" fillId="34" borderId="26" xfId="57" applyFont="1" applyFill="1" applyBorder="1" applyAlignment="1">
      <alignment horizontal="center" vertical="center" wrapText="1"/>
    </xf>
    <xf numFmtId="0" fontId="4" fillId="34" borderId="0" xfId="57" applyFill="1" applyBorder="1" applyAlignment="1">
      <alignment horizontal="center" vertical="center" wrapText="1"/>
    </xf>
    <xf numFmtId="0" fontId="4" fillId="34" borderId="35" xfId="57" applyFill="1" applyBorder="1" applyAlignment="1">
      <alignment horizontal="center" vertical="center" wrapText="1"/>
    </xf>
    <xf numFmtId="0" fontId="4" fillId="0" borderId="64" xfId="57" applyFill="1" applyBorder="1" applyAlignment="1">
      <alignment horizontal="center" vertical="center" wrapText="1"/>
    </xf>
    <xf numFmtId="176" fontId="4" fillId="0" borderId="68" xfId="57" applyNumberFormat="1" applyFont="1" applyFill="1" applyBorder="1" applyAlignment="1">
      <alignment horizontal="center" vertical="center" wrapText="1"/>
    </xf>
    <xf numFmtId="0" fontId="4" fillId="34" borderId="67" xfId="57" applyFill="1" applyBorder="1" applyAlignment="1">
      <alignment horizontal="center" vertical="center" wrapText="1"/>
    </xf>
    <xf numFmtId="0" fontId="4" fillId="34" borderId="58" xfId="57" applyFill="1" applyBorder="1" applyAlignment="1">
      <alignment horizontal="center" vertical="center" wrapText="1"/>
    </xf>
    <xf numFmtId="0" fontId="23" fillId="25" borderId="49" xfId="59" applyFont="1" applyFill="1" applyBorder="1" applyAlignment="1">
      <alignment horizontal="center" vertical="center" wrapText="1"/>
    </xf>
    <xf numFmtId="0" fontId="27" fillId="0" borderId="38" xfId="59" applyFont="1" applyFill="1" applyBorder="1" applyAlignment="1">
      <alignment horizontal="center" vertical="center"/>
    </xf>
    <xf numFmtId="0" fontId="16" fillId="25" borderId="42" xfId="57" applyFont="1" applyFill="1" applyBorder="1" applyAlignment="1">
      <alignment horizontal="center" vertical="center" wrapText="1"/>
    </xf>
    <xf numFmtId="176" fontId="4" fillId="0" borderId="70" xfId="57" applyNumberFormat="1" applyFont="1" applyFill="1" applyBorder="1" applyAlignment="1">
      <alignment horizontal="center" vertical="center" wrapText="1"/>
    </xf>
    <xf numFmtId="0" fontId="4" fillId="0" borderId="70" xfId="57" applyFill="1" applyBorder="1" applyAlignment="1">
      <alignment horizontal="center" vertical="center" wrapText="1"/>
    </xf>
    <xf numFmtId="177" fontId="4" fillId="0" borderId="45" xfId="57" applyNumberFormat="1" applyFill="1" applyBorder="1" applyAlignment="1">
      <alignment horizontal="center" vertical="center" wrapText="1"/>
    </xf>
    <xf numFmtId="0" fontId="4" fillId="37" borderId="67" xfId="57" applyFill="1" applyBorder="1" applyAlignment="1">
      <alignment horizontal="center" vertical="center" wrapText="1"/>
    </xf>
  </cellXfs>
  <cellStyles count="6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3"/>
    <cellStyle name="標準 2 3" xfId="44"/>
    <cellStyle name="標準 2 3 2" xfId="45"/>
    <cellStyle name="標準 2 4" xfId="46"/>
    <cellStyle name="標準 2 4 2" xfId="47"/>
    <cellStyle name="標準 3" xfId="48"/>
    <cellStyle name="標準 3 2" xfId="49"/>
    <cellStyle name="標準 3 3" xfId="50"/>
    <cellStyle name="標準 3_警告・退場確認票" xfId="51"/>
    <cellStyle name="標準 3_山梨県U-12リーグG-マウント(11.27)" xfId="52"/>
    <cellStyle name="標準 4" xfId="53"/>
    <cellStyle name="標準 5" xfId="54"/>
    <cellStyle name="標準 5 2" xfId="55"/>
    <cellStyle name="標準 6" xfId="56"/>
    <cellStyle name="標準_2004ｸﾗﾌﾞﾕｰｽ関東大会2次試合結果" xfId="57"/>
    <cellStyle name="標準_Sheet1" xfId="58"/>
    <cellStyle name="標準_Sheet1 2" xfId="59"/>
    <cellStyle name="標準_四国プリンス星取表" xfId="60"/>
    <cellStyle name="良い 2" xfId="6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3</xdr:col>
      <xdr:colOff>40604</xdr:colOff>
      <xdr:row>11</xdr:row>
      <xdr:rowOff>200025</xdr:rowOff>
    </xdr:to>
    <xdr:sp macro="" textlink="">
      <xdr:nvSpPr>
        <xdr:cNvPr id="2" name="左中かっこ 1"/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10</xdr:row>
      <xdr:rowOff>28575</xdr:rowOff>
    </xdr:from>
    <xdr:to>
      <xdr:col>6</xdr:col>
      <xdr:colOff>38100</xdr:colOff>
      <xdr:row>11</xdr:row>
      <xdr:rowOff>228600</xdr:rowOff>
    </xdr:to>
    <xdr:sp macro="" textlink="">
      <xdr:nvSpPr>
        <xdr:cNvPr id="8" name="右中かっこ 7"/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409575</xdr:colOff>
      <xdr:row>13</xdr:row>
      <xdr:rowOff>0</xdr:rowOff>
    </xdr:from>
    <xdr:to>
      <xdr:col>3</xdr:col>
      <xdr:colOff>40604</xdr:colOff>
      <xdr:row>14</xdr:row>
      <xdr:rowOff>200025</xdr:rowOff>
    </xdr:to>
    <xdr:sp macro="" textlink="">
      <xdr:nvSpPr>
        <xdr:cNvPr id="24" name="左中かっこ 23"/>
        <xdr:cNvSpPr/>
      </xdr:nvSpPr>
      <xdr:spPr>
        <a:xfrm>
          <a:off x="2028825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13</xdr:row>
      <xdr:rowOff>28575</xdr:rowOff>
    </xdr:from>
    <xdr:to>
      <xdr:col>6</xdr:col>
      <xdr:colOff>38100</xdr:colOff>
      <xdr:row>14</xdr:row>
      <xdr:rowOff>228600</xdr:rowOff>
    </xdr:to>
    <xdr:sp macro="" textlink="">
      <xdr:nvSpPr>
        <xdr:cNvPr id="25" name="右中かっこ 24"/>
        <xdr:cNvSpPr/>
      </xdr:nvSpPr>
      <xdr:spPr>
        <a:xfrm>
          <a:off x="3705225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409575</xdr:colOff>
      <xdr:row>16</xdr:row>
      <xdr:rowOff>0</xdr:rowOff>
    </xdr:from>
    <xdr:to>
      <xdr:col>3</xdr:col>
      <xdr:colOff>40604</xdr:colOff>
      <xdr:row>17</xdr:row>
      <xdr:rowOff>200025</xdr:rowOff>
    </xdr:to>
    <xdr:sp macro="" textlink="">
      <xdr:nvSpPr>
        <xdr:cNvPr id="26" name="左中かっこ 25"/>
        <xdr:cNvSpPr/>
      </xdr:nvSpPr>
      <xdr:spPr>
        <a:xfrm>
          <a:off x="2028825" y="3876675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16</xdr:row>
      <xdr:rowOff>28575</xdr:rowOff>
    </xdr:from>
    <xdr:to>
      <xdr:col>6</xdr:col>
      <xdr:colOff>38100</xdr:colOff>
      <xdr:row>17</xdr:row>
      <xdr:rowOff>228600</xdr:rowOff>
    </xdr:to>
    <xdr:sp macro="" textlink="">
      <xdr:nvSpPr>
        <xdr:cNvPr id="35" name="右中かっこ 34"/>
        <xdr:cNvSpPr/>
      </xdr:nvSpPr>
      <xdr:spPr>
        <a:xfrm>
          <a:off x="3705225" y="3905250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409575</xdr:colOff>
      <xdr:row>19</xdr:row>
      <xdr:rowOff>0</xdr:rowOff>
    </xdr:from>
    <xdr:to>
      <xdr:col>3</xdr:col>
      <xdr:colOff>40604</xdr:colOff>
      <xdr:row>20</xdr:row>
      <xdr:rowOff>200025</xdr:rowOff>
    </xdr:to>
    <xdr:sp macro="" textlink="">
      <xdr:nvSpPr>
        <xdr:cNvPr id="36" name="左中かっこ 35"/>
        <xdr:cNvSpPr/>
      </xdr:nvSpPr>
      <xdr:spPr>
        <a:xfrm>
          <a:off x="2028825" y="3876675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19</xdr:row>
      <xdr:rowOff>28575</xdr:rowOff>
    </xdr:from>
    <xdr:to>
      <xdr:col>6</xdr:col>
      <xdr:colOff>38100</xdr:colOff>
      <xdr:row>20</xdr:row>
      <xdr:rowOff>228600</xdr:rowOff>
    </xdr:to>
    <xdr:sp macro="" textlink="">
      <xdr:nvSpPr>
        <xdr:cNvPr id="37" name="右中かっこ 36"/>
        <xdr:cNvSpPr/>
      </xdr:nvSpPr>
      <xdr:spPr>
        <a:xfrm>
          <a:off x="3705225" y="3905250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409575</xdr:colOff>
      <xdr:row>22</xdr:row>
      <xdr:rowOff>0</xdr:rowOff>
    </xdr:from>
    <xdr:to>
      <xdr:col>3</xdr:col>
      <xdr:colOff>40604</xdr:colOff>
      <xdr:row>23</xdr:row>
      <xdr:rowOff>200025</xdr:rowOff>
    </xdr:to>
    <xdr:sp macro="" textlink="">
      <xdr:nvSpPr>
        <xdr:cNvPr id="38" name="左中かっこ 37"/>
        <xdr:cNvSpPr/>
      </xdr:nvSpPr>
      <xdr:spPr>
        <a:xfrm>
          <a:off x="2028825" y="3876675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22</xdr:row>
      <xdr:rowOff>28575</xdr:rowOff>
    </xdr:from>
    <xdr:to>
      <xdr:col>6</xdr:col>
      <xdr:colOff>38100</xdr:colOff>
      <xdr:row>23</xdr:row>
      <xdr:rowOff>228600</xdr:rowOff>
    </xdr:to>
    <xdr:sp macro="" textlink="">
      <xdr:nvSpPr>
        <xdr:cNvPr id="39" name="右中かっこ 38"/>
        <xdr:cNvSpPr/>
      </xdr:nvSpPr>
      <xdr:spPr>
        <a:xfrm>
          <a:off x="3705225" y="3905250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3</xdr:col>
      <xdr:colOff>40604</xdr:colOff>
      <xdr:row>26</xdr:row>
      <xdr:rowOff>200025</xdr:rowOff>
    </xdr:to>
    <xdr:sp macro="" textlink="">
      <xdr:nvSpPr>
        <xdr:cNvPr id="40" name="左中かっこ 39"/>
        <xdr:cNvSpPr/>
      </xdr:nvSpPr>
      <xdr:spPr>
        <a:xfrm>
          <a:off x="2028825" y="3876675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25</xdr:row>
      <xdr:rowOff>28575</xdr:rowOff>
    </xdr:from>
    <xdr:to>
      <xdr:col>6</xdr:col>
      <xdr:colOff>38100</xdr:colOff>
      <xdr:row>26</xdr:row>
      <xdr:rowOff>228600</xdr:rowOff>
    </xdr:to>
    <xdr:sp macro="" textlink="">
      <xdr:nvSpPr>
        <xdr:cNvPr id="41" name="右中かっこ 40"/>
        <xdr:cNvSpPr/>
      </xdr:nvSpPr>
      <xdr:spPr>
        <a:xfrm>
          <a:off x="3705225" y="3905250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214312</xdr:colOff>
      <xdr:row>2</xdr:row>
      <xdr:rowOff>71437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075112" y="4016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3"/>
  <sheetViews>
    <sheetView view="pageLayout" zoomScale="75" zoomScaleNormal="100" zoomScaleSheetLayoutView="100" zoomScalePageLayoutView="75" workbookViewId="0">
      <selection activeCell="L5" sqref="L5:L6"/>
    </sheetView>
  </sheetViews>
  <sheetFormatPr defaultRowHeight="12.75"/>
  <cols>
    <col min="1" max="2" width="3.86328125" customWidth="1"/>
    <col min="3" max="3" width="17.265625" style="3" customWidth="1"/>
    <col min="4" max="4" width="13.59765625" customWidth="1"/>
    <col min="6" max="6" width="26.3984375" customWidth="1"/>
    <col min="7" max="9" width="14.73046875" customWidth="1"/>
    <col min="10" max="10" width="23.59765625" customWidth="1"/>
    <col min="16" max="16" width="9" customWidth="1"/>
  </cols>
  <sheetData>
    <row r="1" spans="1:10" ht="19.5" customHeight="1">
      <c r="A1" s="267" t="s">
        <v>197</v>
      </c>
      <c r="B1" s="268"/>
      <c r="C1" s="269"/>
      <c r="D1" s="264"/>
      <c r="E1" s="265"/>
      <c r="F1" s="266"/>
    </row>
    <row r="2" spans="1:10" ht="30.75" customHeight="1" thickBot="1">
      <c r="A2" s="169" t="s">
        <v>211</v>
      </c>
      <c r="B2" s="94"/>
      <c r="C2" s="95" t="s">
        <v>0</v>
      </c>
      <c r="D2" s="166" t="s">
        <v>92</v>
      </c>
      <c r="E2" s="167" t="s">
        <v>21</v>
      </c>
      <c r="F2" s="168" t="s">
        <v>5</v>
      </c>
      <c r="G2" s="15" t="s">
        <v>6</v>
      </c>
      <c r="H2" s="15" t="s">
        <v>7</v>
      </c>
      <c r="I2" s="15" t="s">
        <v>209</v>
      </c>
      <c r="J2" s="82" t="s">
        <v>210</v>
      </c>
    </row>
    <row r="3" spans="1:10" ht="24.75" customHeight="1" thickTop="1">
      <c r="A3" s="258"/>
      <c r="B3" s="260"/>
      <c r="C3" s="262" t="s">
        <v>212</v>
      </c>
      <c r="D3" s="12" t="s">
        <v>212</v>
      </c>
      <c r="E3" s="13" t="s">
        <v>213</v>
      </c>
      <c r="F3" s="13"/>
      <c r="G3" s="13"/>
      <c r="H3" s="13"/>
      <c r="I3" s="13"/>
      <c r="J3" s="13"/>
    </row>
    <row r="4" spans="1:10" ht="24.75" customHeight="1" thickBot="1">
      <c r="A4" s="259"/>
      <c r="B4" s="261"/>
      <c r="C4" s="263"/>
      <c r="D4" s="14"/>
      <c r="E4" s="16"/>
      <c r="F4" s="16"/>
      <c r="G4" s="16"/>
      <c r="H4" s="16"/>
      <c r="I4" s="16"/>
      <c r="J4" s="16"/>
    </row>
    <row r="5" spans="1:10" ht="24.75" customHeight="1" thickTop="1">
      <c r="A5" s="258"/>
      <c r="B5" s="260"/>
      <c r="C5" s="262"/>
      <c r="D5" s="12"/>
      <c r="E5" s="13"/>
      <c r="F5" s="13"/>
      <c r="G5" s="13"/>
      <c r="H5" s="13"/>
      <c r="I5" s="13"/>
      <c r="J5" s="13"/>
    </row>
    <row r="6" spans="1:10" ht="24.75" customHeight="1" thickBot="1">
      <c r="A6" s="259"/>
      <c r="B6" s="261"/>
      <c r="C6" s="263"/>
      <c r="D6" s="14"/>
      <c r="E6" s="16"/>
      <c r="F6" s="16"/>
      <c r="G6" s="16"/>
      <c r="H6" s="16"/>
      <c r="I6" s="16"/>
      <c r="J6" s="16"/>
    </row>
    <row r="7" spans="1:10" ht="24.75" customHeight="1" thickTop="1">
      <c r="A7" s="258"/>
      <c r="B7" s="260"/>
      <c r="C7" s="262"/>
      <c r="D7" s="12"/>
      <c r="E7" s="13"/>
      <c r="F7" s="13"/>
      <c r="G7" s="13"/>
      <c r="H7" s="13"/>
      <c r="I7" s="13"/>
      <c r="J7" s="13"/>
    </row>
    <row r="8" spans="1:10" ht="24.75" customHeight="1" thickBot="1">
      <c r="A8" s="259"/>
      <c r="B8" s="261"/>
      <c r="C8" s="263"/>
      <c r="D8" s="14"/>
      <c r="E8" s="16"/>
      <c r="F8" s="16"/>
      <c r="G8" s="16"/>
      <c r="H8" s="16"/>
      <c r="I8" s="16"/>
      <c r="J8" s="16"/>
    </row>
    <row r="9" spans="1:10" ht="24.75" customHeight="1" thickTop="1">
      <c r="A9" s="258"/>
      <c r="B9" s="260"/>
      <c r="C9" s="262"/>
      <c r="D9" s="12"/>
      <c r="E9" s="13"/>
      <c r="F9" s="13"/>
      <c r="G9" s="13"/>
      <c r="H9" s="13"/>
      <c r="I9" s="13"/>
      <c r="J9" s="13"/>
    </row>
    <row r="10" spans="1:10" ht="24.75" customHeight="1" thickBot="1">
      <c r="A10" s="259"/>
      <c r="B10" s="261"/>
      <c r="C10" s="263"/>
      <c r="D10" s="14"/>
      <c r="E10" s="16"/>
      <c r="F10" s="16"/>
      <c r="G10" s="16"/>
      <c r="H10" s="16"/>
      <c r="I10" s="16"/>
      <c r="J10" s="16"/>
    </row>
    <row r="11" spans="1:10" ht="24.75" customHeight="1" thickTop="1">
      <c r="A11" s="258"/>
      <c r="B11" s="260"/>
      <c r="C11" s="262"/>
      <c r="D11" s="12"/>
      <c r="E11" s="13"/>
      <c r="F11" s="13"/>
      <c r="G11" s="13"/>
      <c r="H11" s="13"/>
      <c r="I11" s="13"/>
      <c r="J11" s="13"/>
    </row>
    <row r="12" spans="1:10" ht="24.75" customHeight="1" thickBot="1">
      <c r="A12" s="259"/>
      <c r="B12" s="261"/>
      <c r="C12" s="263"/>
      <c r="D12" s="14"/>
      <c r="E12" s="16"/>
      <c r="F12" s="16"/>
      <c r="G12" s="16"/>
      <c r="H12" s="16"/>
      <c r="I12" s="16"/>
      <c r="J12" s="16"/>
    </row>
    <row r="13" spans="1:10" ht="24.75" customHeight="1" thickTop="1">
      <c r="A13" s="258"/>
      <c r="B13" s="260"/>
      <c r="C13" s="262"/>
      <c r="D13" s="12"/>
      <c r="E13" s="13"/>
      <c r="F13" s="13"/>
      <c r="G13" s="13"/>
      <c r="H13" s="13"/>
      <c r="I13" s="13"/>
      <c r="J13" s="13"/>
    </row>
    <row r="14" spans="1:10" ht="24.75" customHeight="1" thickBot="1">
      <c r="A14" s="259"/>
      <c r="B14" s="261"/>
      <c r="C14" s="263"/>
      <c r="D14" s="14"/>
      <c r="E14" s="16"/>
      <c r="F14" s="16"/>
      <c r="G14" s="16"/>
      <c r="H14" s="16"/>
      <c r="I14" s="16"/>
      <c r="J14" s="16"/>
    </row>
    <row r="15" spans="1:10" ht="24.75" customHeight="1" thickTop="1">
      <c r="A15" s="258"/>
      <c r="B15" s="260"/>
      <c r="C15" s="262"/>
      <c r="D15" s="12"/>
      <c r="E15" s="13"/>
      <c r="F15" s="13"/>
      <c r="G15" s="13"/>
      <c r="H15" s="13"/>
      <c r="I15" s="13"/>
      <c r="J15" s="13"/>
    </row>
    <row r="16" spans="1:10" ht="24.75" customHeight="1" thickBot="1">
      <c r="A16" s="259"/>
      <c r="B16" s="261"/>
      <c r="C16" s="263"/>
      <c r="D16" s="14"/>
      <c r="E16" s="16"/>
      <c r="F16" s="16"/>
      <c r="G16" s="16"/>
      <c r="H16" s="16"/>
      <c r="I16" s="16"/>
      <c r="J16" s="16"/>
    </row>
    <row r="17" spans="1:10" ht="24.75" customHeight="1" thickTop="1">
      <c r="A17" s="258"/>
      <c r="B17" s="260"/>
      <c r="C17" s="262"/>
      <c r="D17" s="12"/>
      <c r="E17" s="13"/>
      <c r="F17" s="13"/>
      <c r="G17" s="13"/>
      <c r="H17" s="13"/>
      <c r="I17" s="13"/>
      <c r="J17" s="13"/>
    </row>
    <row r="18" spans="1:10" ht="24.75" customHeight="1" thickBot="1">
      <c r="A18" s="259"/>
      <c r="B18" s="261"/>
      <c r="C18" s="263"/>
      <c r="D18" s="14"/>
      <c r="E18" s="16"/>
      <c r="F18" s="16"/>
      <c r="G18" s="16"/>
      <c r="H18" s="16"/>
      <c r="I18" s="16"/>
      <c r="J18" s="16"/>
    </row>
    <row r="19" spans="1:10" ht="24.75" customHeight="1" thickTop="1">
      <c r="A19" s="258"/>
      <c r="B19" s="260"/>
      <c r="C19" s="262"/>
      <c r="D19" s="12"/>
      <c r="E19" s="13"/>
      <c r="F19" s="13"/>
      <c r="G19" s="13"/>
      <c r="H19" s="13"/>
      <c r="I19" s="13"/>
      <c r="J19" s="13"/>
    </row>
    <row r="20" spans="1:10" ht="24.75" customHeight="1" thickBot="1">
      <c r="A20" s="259"/>
      <c r="B20" s="261"/>
      <c r="C20" s="263"/>
      <c r="D20" s="14"/>
      <c r="E20" s="16"/>
      <c r="F20" s="16"/>
      <c r="G20" s="16"/>
      <c r="H20" s="16"/>
      <c r="I20" s="16"/>
      <c r="J20" s="16"/>
    </row>
    <row r="21" spans="1:10" ht="24.75" customHeight="1" thickTop="1">
      <c r="A21" s="258"/>
      <c r="B21" s="260"/>
      <c r="C21" s="262"/>
      <c r="D21" s="12"/>
      <c r="E21" s="13"/>
      <c r="F21" s="13"/>
      <c r="G21" s="13"/>
      <c r="H21" s="13"/>
      <c r="I21" s="13"/>
      <c r="J21" s="13"/>
    </row>
    <row r="22" spans="1:10" ht="24.75" customHeight="1" thickBot="1">
      <c r="A22" s="259"/>
      <c r="B22" s="261"/>
      <c r="C22" s="263"/>
      <c r="D22" s="14"/>
      <c r="E22" s="17"/>
      <c r="F22" s="16"/>
      <c r="G22" s="16"/>
      <c r="H22" s="16"/>
      <c r="I22" s="16"/>
      <c r="J22" s="16"/>
    </row>
    <row r="23" spans="1:10" ht="13.15" thickTop="1"/>
  </sheetData>
  <mergeCells count="32">
    <mergeCell ref="C19:C20"/>
    <mergeCell ref="C21:C22"/>
    <mergeCell ref="B7:B8"/>
    <mergeCell ref="C3:C4"/>
    <mergeCell ref="C5:C6"/>
    <mergeCell ref="C7:C8"/>
    <mergeCell ref="C9:C10"/>
    <mergeCell ref="D1:F1"/>
    <mergeCell ref="A1:C1"/>
    <mergeCell ref="A3:A4"/>
    <mergeCell ref="B3:B4"/>
    <mergeCell ref="A5:A6"/>
    <mergeCell ref="B5:B6"/>
    <mergeCell ref="A7:A8"/>
    <mergeCell ref="C17:C18"/>
    <mergeCell ref="A9:A10"/>
    <mergeCell ref="B9:B10"/>
    <mergeCell ref="A11:A12"/>
    <mergeCell ref="B11:B12"/>
    <mergeCell ref="A13:A14"/>
    <mergeCell ref="B13:B14"/>
    <mergeCell ref="C15:C16"/>
    <mergeCell ref="C11:C12"/>
    <mergeCell ref="C13:C14"/>
    <mergeCell ref="A21:A22"/>
    <mergeCell ref="B21:B22"/>
    <mergeCell ref="A15:A16"/>
    <mergeCell ref="B15:B16"/>
    <mergeCell ref="A17:A18"/>
    <mergeCell ref="B17:B18"/>
    <mergeCell ref="A19:A20"/>
    <mergeCell ref="B19:B20"/>
  </mergeCells>
  <phoneticPr fontId="6"/>
  <pageMargins left="0.70866141732283472" right="0.47244094488188981" top="0.94488188976377963" bottom="0.35433070866141736" header="0.31496062992125984" footer="0.31496062992125984"/>
  <pageSetup paperSize="9" scale="95" orientation="landscape" r:id="rId1"/>
  <headerFooter>
    <oddHeader>&amp;C&amp;"-,太字"&amp;12
2019山梨県U-11サッカーリーグ　グループリーグ実行委員会名簿&amp;R（様式7）
山梨県サッカー協会4種委員会　　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3"/>
  <sheetViews>
    <sheetView view="pageLayout" zoomScaleNormal="100" workbookViewId="0">
      <selection activeCell="K4" sqref="K4"/>
    </sheetView>
  </sheetViews>
  <sheetFormatPr defaultColWidth="9" defaultRowHeight="12.75"/>
  <cols>
    <col min="1" max="1" width="4.46484375" style="197" customWidth="1"/>
    <col min="2" max="2" width="15.46484375" style="197" customWidth="1"/>
    <col min="3" max="3" width="6.59765625" style="214" bestFit="1" customWidth="1"/>
    <col min="4" max="4" width="40.73046875" style="197" customWidth="1"/>
    <col min="5" max="5" width="10.59765625" style="197" customWidth="1"/>
    <col min="6" max="6" width="10.73046875" style="197" customWidth="1"/>
    <col min="7" max="16384" width="9" style="197"/>
  </cols>
  <sheetData>
    <row r="1" spans="1:6" ht="18.75" customHeight="1">
      <c r="A1" s="196" t="s">
        <v>219</v>
      </c>
      <c r="B1" s="196"/>
      <c r="C1" s="554"/>
      <c r="D1" s="554"/>
      <c r="E1" s="554"/>
    </row>
    <row r="2" spans="1:6" ht="32.25" customHeight="1">
      <c r="A2" s="198" t="s">
        <v>220</v>
      </c>
      <c r="B2" s="198"/>
      <c r="C2" s="555"/>
      <c r="D2" s="555"/>
      <c r="E2" s="198"/>
    </row>
    <row r="3" spans="1:6">
      <c r="A3" s="199"/>
      <c r="B3" s="556"/>
      <c r="C3" s="199"/>
    </row>
    <row r="4" spans="1:6">
      <c r="A4" s="200"/>
      <c r="B4" s="557"/>
      <c r="C4" s="200"/>
      <c r="E4" s="558" t="s">
        <v>221</v>
      </c>
      <c r="F4" s="558"/>
    </row>
    <row r="5" spans="1:6" ht="27" customHeight="1">
      <c r="A5" s="559" t="s">
        <v>222</v>
      </c>
      <c r="B5" s="560"/>
      <c r="C5" s="201" t="s">
        <v>223</v>
      </c>
      <c r="D5" s="201" t="s">
        <v>224</v>
      </c>
      <c r="E5" s="201" t="s">
        <v>225</v>
      </c>
      <c r="F5" s="201" t="s">
        <v>226</v>
      </c>
    </row>
    <row r="6" spans="1:6" ht="14.1" customHeight="1">
      <c r="A6" s="549">
        <v>1</v>
      </c>
      <c r="B6" s="550" t="s">
        <v>227</v>
      </c>
      <c r="C6" s="551">
        <v>10</v>
      </c>
      <c r="D6" s="202"/>
      <c r="E6" s="203"/>
      <c r="F6" s="546" t="s">
        <v>228</v>
      </c>
    </row>
    <row r="7" spans="1:6" ht="14.1" customHeight="1">
      <c r="A7" s="549"/>
      <c r="B7" s="550"/>
      <c r="C7" s="552"/>
      <c r="D7" s="204" t="s">
        <v>229</v>
      </c>
      <c r="E7" s="205"/>
      <c r="F7" s="547"/>
    </row>
    <row r="8" spans="1:6" ht="14.1" customHeight="1">
      <c r="A8" s="549"/>
      <c r="B8" s="550"/>
      <c r="C8" s="552"/>
      <c r="D8" s="204" t="s">
        <v>230</v>
      </c>
      <c r="E8" s="206"/>
      <c r="F8" s="547"/>
    </row>
    <row r="9" spans="1:6" ht="14.1" customHeight="1">
      <c r="A9" s="549"/>
      <c r="B9" s="550"/>
      <c r="C9" s="552"/>
      <c r="D9" s="204" t="s">
        <v>231</v>
      </c>
      <c r="E9" s="206"/>
      <c r="F9" s="547"/>
    </row>
    <row r="10" spans="1:6" ht="14.1" customHeight="1">
      <c r="A10" s="549"/>
      <c r="B10" s="550"/>
      <c r="C10" s="552"/>
      <c r="D10" s="204" t="s">
        <v>232</v>
      </c>
      <c r="E10" s="206"/>
      <c r="F10" s="547"/>
    </row>
    <row r="11" spans="1:6" ht="14.1" customHeight="1">
      <c r="A11" s="549"/>
      <c r="B11" s="550"/>
      <c r="C11" s="552"/>
      <c r="D11" s="204"/>
      <c r="E11" s="206"/>
      <c r="F11" s="547"/>
    </row>
    <row r="12" spans="1:6" ht="14.1" customHeight="1">
      <c r="A12" s="549"/>
      <c r="B12" s="550"/>
      <c r="C12" s="553"/>
      <c r="D12" s="207"/>
      <c r="E12" s="208"/>
      <c r="F12" s="548"/>
    </row>
    <row r="13" spans="1:6" ht="14.1" customHeight="1">
      <c r="A13" s="549">
        <v>2</v>
      </c>
      <c r="B13" s="550" t="s">
        <v>233</v>
      </c>
      <c r="C13" s="209"/>
      <c r="D13" s="202" t="s">
        <v>234</v>
      </c>
      <c r="E13" s="203"/>
      <c r="F13" s="546" t="s">
        <v>235</v>
      </c>
    </row>
    <row r="14" spans="1:6" ht="14.1" customHeight="1">
      <c r="A14" s="549"/>
      <c r="B14" s="550"/>
      <c r="C14" s="210" t="s">
        <v>236</v>
      </c>
      <c r="D14" s="204" t="s">
        <v>237</v>
      </c>
      <c r="E14" s="206"/>
      <c r="F14" s="547"/>
    </row>
    <row r="15" spans="1:6" ht="14.1" customHeight="1">
      <c r="A15" s="549"/>
      <c r="B15" s="550"/>
      <c r="C15" s="211" t="s">
        <v>238</v>
      </c>
      <c r="D15" s="204" t="s">
        <v>239</v>
      </c>
      <c r="E15" s="206"/>
      <c r="F15" s="547"/>
    </row>
    <row r="16" spans="1:6" ht="14.1" customHeight="1">
      <c r="A16" s="549"/>
      <c r="B16" s="550"/>
      <c r="C16" s="210" t="s">
        <v>240</v>
      </c>
      <c r="D16" s="204" t="s">
        <v>241</v>
      </c>
      <c r="E16" s="206"/>
      <c r="F16" s="547"/>
    </row>
    <row r="17" spans="1:6" ht="14.1" customHeight="1">
      <c r="A17" s="549"/>
      <c r="B17" s="550"/>
      <c r="C17" s="211" t="s">
        <v>238</v>
      </c>
      <c r="D17" s="204" t="s">
        <v>242</v>
      </c>
      <c r="E17" s="206"/>
      <c r="F17" s="547"/>
    </row>
    <row r="18" spans="1:6" ht="14.1" customHeight="1">
      <c r="A18" s="549"/>
      <c r="B18" s="550"/>
      <c r="C18" s="210" t="s">
        <v>243</v>
      </c>
      <c r="D18" s="204" t="s">
        <v>244</v>
      </c>
      <c r="E18" s="206"/>
      <c r="F18" s="547"/>
    </row>
    <row r="19" spans="1:6" ht="14.1" customHeight="1">
      <c r="A19" s="549"/>
      <c r="B19" s="550"/>
      <c r="C19" s="212"/>
      <c r="D19" s="213" t="s">
        <v>245</v>
      </c>
      <c r="E19" s="208"/>
      <c r="F19" s="548"/>
    </row>
    <row r="20" spans="1:6" ht="14.1" customHeight="1">
      <c r="A20" s="549">
        <v>3</v>
      </c>
      <c r="B20" s="550" t="s">
        <v>246</v>
      </c>
      <c r="C20" s="209"/>
      <c r="D20" s="202"/>
      <c r="E20" s="203"/>
      <c r="F20" s="546" t="s">
        <v>247</v>
      </c>
    </row>
    <row r="21" spans="1:6" ht="14.1" customHeight="1">
      <c r="A21" s="549"/>
      <c r="B21" s="550"/>
      <c r="C21" s="210" t="s">
        <v>248</v>
      </c>
      <c r="D21" s="204"/>
      <c r="E21" s="206"/>
      <c r="F21" s="547"/>
    </row>
    <row r="22" spans="1:6" ht="14.1" customHeight="1">
      <c r="A22" s="549"/>
      <c r="B22" s="550"/>
      <c r="C22" s="211" t="s">
        <v>238</v>
      </c>
      <c r="D22" s="204" t="s">
        <v>249</v>
      </c>
      <c r="E22" s="206"/>
      <c r="F22" s="547"/>
    </row>
    <row r="23" spans="1:6" ht="14.1" customHeight="1">
      <c r="A23" s="549"/>
      <c r="B23" s="550"/>
      <c r="C23" s="210" t="s">
        <v>250</v>
      </c>
      <c r="D23" s="204" t="s">
        <v>251</v>
      </c>
      <c r="E23" s="206"/>
      <c r="F23" s="547"/>
    </row>
    <row r="24" spans="1:6" ht="14.1" customHeight="1">
      <c r="A24" s="549"/>
      <c r="B24" s="550"/>
      <c r="C24" s="211" t="s">
        <v>238</v>
      </c>
      <c r="D24" s="204" t="s">
        <v>252</v>
      </c>
      <c r="E24" s="206"/>
      <c r="F24" s="547"/>
    </row>
    <row r="25" spans="1:6" ht="14.1" customHeight="1">
      <c r="A25" s="549"/>
      <c r="B25" s="550"/>
      <c r="C25" s="210" t="s">
        <v>243</v>
      </c>
      <c r="D25" s="204"/>
      <c r="E25" s="206"/>
      <c r="F25" s="547"/>
    </row>
    <row r="26" spans="1:6" ht="14.1" customHeight="1">
      <c r="A26" s="549"/>
      <c r="B26" s="550"/>
      <c r="C26" s="212"/>
      <c r="D26" s="207"/>
      <c r="E26" s="208"/>
      <c r="F26" s="548"/>
    </row>
    <row r="27" spans="1:6" ht="14.1" customHeight="1">
      <c r="A27" s="549">
        <v>4</v>
      </c>
      <c r="B27" s="550" t="s">
        <v>253</v>
      </c>
      <c r="C27" s="209"/>
      <c r="D27" s="202"/>
      <c r="E27" s="203"/>
      <c r="F27" s="546" t="s">
        <v>247</v>
      </c>
    </row>
    <row r="28" spans="1:6" ht="14.1" customHeight="1">
      <c r="A28" s="549"/>
      <c r="B28" s="550"/>
      <c r="C28" s="210" t="s">
        <v>248</v>
      </c>
      <c r="D28" s="204"/>
      <c r="E28" s="206"/>
      <c r="F28" s="547"/>
    </row>
    <row r="29" spans="1:6" ht="14.1" customHeight="1">
      <c r="A29" s="549"/>
      <c r="B29" s="550"/>
      <c r="C29" s="211" t="s">
        <v>238</v>
      </c>
      <c r="D29" s="204" t="s">
        <v>254</v>
      </c>
      <c r="E29" s="206"/>
      <c r="F29" s="547"/>
    </row>
    <row r="30" spans="1:6" ht="14.1" customHeight="1">
      <c r="A30" s="549"/>
      <c r="B30" s="550"/>
      <c r="C30" s="210" t="s">
        <v>250</v>
      </c>
      <c r="D30" s="204" t="s">
        <v>255</v>
      </c>
      <c r="E30" s="206"/>
      <c r="F30" s="547"/>
    </row>
    <row r="31" spans="1:6" ht="14.1" customHeight="1">
      <c r="A31" s="549"/>
      <c r="B31" s="550"/>
      <c r="C31" s="211" t="s">
        <v>238</v>
      </c>
      <c r="D31" s="204"/>
      <c r="E31" s="206"/>
      <c r="F31" s="547"/>
    </row>
    <row r="32" spans="1:6" ht="14.1" customHeight="1">
      <c r="A32" s="549"/>
      <c r="B32" s="550"/>
      <c r="C32" s="210" t="s">
        <v>243</v>
      </c>
      <c r="D32" s="204"/>
      <c r="E32" s="206"/>
      <c r="F32" s="547"/>
    </row>
    <row r="33" spans="1:6" ht="14.1" customHeight="1">
      <c r="A33" s="549"/>
      <c r="B33" s="550"/>
      <c r="C33" s="212"/>
      <c r="D33" s="207"/>
      <c r="E33" s="208"/>
      <c r="F33" s="548"/>
    </row>
    <row r="34" spans="1:6" ht="14.1" customHeight="1">
      <c r="A34" s="549">
        <v>5</v>
      </c>
      <c r="B34" s="550" t="s">
        <v>256</v>
      </c>
      <c r="C34" s="209"/>
      <c r="D34" s="202"/>
      <c r="E34" s="203"/>
      <c r="F34" s="546" t="s">
        <v>247</v>
      </c>
    </row>
    <row r="35" spans="1:6" ht="14.1" customHeight="1">
      <c r="A35" s="549"/>
      <c r="B35" s="550"/>
      <c r="C35" s="210" t="s">
        <v>248</v>
      </c>
      <c r="D35" s="204" t="s">
        <v>257</v>
      </c>
      <c r="E35" s="206"/>
      <c r="F35" s="547"/>
    </row>
    <row r="36" spans="1:6" ht="14.1" customHeight="1">
      <c r="A36" s="549"/>
      <c r="B36" s="550"/>
      <c r="C36" s="211" t="s">
        <v>238</v>
      </c>
      <c r="D36" s="204" t="s">
        <v>258</v>
      </c>
      <c r="E36" s="206"/>
      <c r="F36" s="547"/>
    </row>
    <row r="37" spans="1:6" ht="14.1" customHeight="1">
      <c r="A37" s="549"/>
      <c r="B37" s="550"/>
      <c r="C37" s="210" t="s">
        <v>250</v>
      </c>
      <c r="D37" s="204" t="s">
        <v>259</v>
      </c>
      <c r="E37" s="206"/>
      <c r="F37" s="547"/>
    </row>
    <row r="38" spans="1:6" ht="14.1" customHeight="1">
      <c r="A38" s="549"/>
      <c r="B38" s="550"/>
      <c r="C38" s="211" t="s">
        <v>238</v>
      </c>
      <c r="D38" s="204" t="s">
        <v>260</v>
      </c>
      <c r="E38" s="206"/>
      <c r="F38" s="547"/>
    </row>
    <row r="39" spans="1:6" ht="14.1" customHeight="1">
      <c r="A39" s="549"/>
      <c r="B39" s="550"/>
      <c r="C39" s="210" t="s">
        <v>243</v>
      </c>
      <c r="D39" s="204"/>
      <c r="E39" s="206"/>
      <c r="F39" s="547"/>
    </row>
    <row r="40" spans="1:6" ht="14.1" customHeight="1">
      <c r="A40" s="549"/>
      <c r="B40" s="550"/>
      <c r="C40" s="212"/>
      <c r="D40" s="207"/>
      <c r="E40" s="208"/>
      <c r="F40" s="548"/>
    </row>
    <row r="41" spans="1:6" ht="14.1" customHeight="1">
      <c r="A41" s="549">
        <v>6</v>
      </c>
      <c r="B41" s="550" t="s">
        <v>261</v>
      </c>
      <c r="C41" s="209"/>
      <c r="D41" s="202" t="s">
        <v>262</v>
      </c>
      <c r="E41" s="203"/>
      <c r="F41" s="546" t="s">
        <v>247</v>
      </c>
    </row>
    <row r="42" spans="1:6" ht="14.1" customHeight="1">
      <c r="A42" s="549"/>
      <c r="B42" s="550"/>
      <c r="C42" s="210" t="s">
        <v>248</v>
      </c>
      <c r="D42" s="204" t="s">
        <v>263</v>
      </c>
      <c r="E42" s="206"/>
      <c r="F42" s="547"/>
    </row>
    <row r="43" spans="1:6" ht="14.1" customHeight="1">
      <c r="A43" s="549"/>
      <c r="B43" s="550"/>
      <c r="C43" s="211" t="s">
        <v>238</v>
      </c>
      <c r="D43" s="204" t="s">
        <v>264</v>
      </c>
      <c r="E43" s="206"/>
      <c r="F43" s="547"/>
    </row>
    <row r="44" spans="1:6" ht="14.1" customHeight="1">
      <c r="A44" s="549"/>
      <c r="B44" s="550"/>
      <c r="C44" s="210" t="s">
        <v>250</v>
      </c>
      <c r="D44" s="204" t="s">
        <v>265</v>
      </c>
      <c r="E44" s="206"/>
      <c r="F44" s="547"/>
    </row>
    <row r="45" spans="1:6" ht="14.1" customHeight="1">
      <c r="A45" s="549"/>
      <c r="B45" s="550"/>
      <c r="C45" s="211" t="s">
        <v>238</v>
      </c>
      <c r="D45" s="204" t="s">
        <v>266</v>
      </c>
      <c r="E45" s="206"/>
      <c r="F45" s="547"/>
    </row>
    <row r="46" spans="1:6" ht="14.1" customHeight="1">
      <c r="A46" s="549"/>
      <c r="B46" s="550"/>
      <c r="C46" s="210" t="s">
        <v>243</v>
      </c>
      <c r="D46" s="204" t="s">
        <v>267</v>
      </c>
      <c r="E46" s="206"/>
      <c r="F46" s="547"/>
    </row>
    <row r="47" spans="1:6" ht="14.1" customHeight="1">
      <c r="A47" s="549"/>
      <c r="B47" s="550"/>
      <c r="C47" s="212"/>
      <c r="D47" s="207" t="s">
        <v>268</v>
      </c>
      <c r="E47" s="208"/>
      <c r="F47" s="548"/>
    </row>
    <row r="48" spans="1:6" ht="14.1" customHeight="1">
      <c r="E48" s="203"/>
      <c r="F48" s="546" t="s">
        <v>269</v>
      </c>
    </row>
    <row r="49" spans="2:6" ht="14.1" customHeight="1">
      <c r="B49" s="214" t="s">
        <v>270</v>
      </c>
      <c r="D49" s="215" t="s">
        <v>271</v>
      </c>
      <c r="E49" s="206"/>
      <c r="F49" s="547"/>
    </row>
    <row r="50" spans="2:6" ht="14.1" customHeight="1">
      <c r="B50" s="214" t="s">
        <v>272</v>
      </c>
      <c r="D50" s="215" t="s">
        <v>273</v>
      </c>
      <c r="E50" s="208"/>
      <c r="F50" s="548"/>
    </row>
    <row r="51" spans="2:6" ht="14.1" customHeight="1"/>
    <row r="52" spans="2:6" ht="14.1" customHeight="1"/>
    <row r="53" spans="2:6" ht="14.1" customHeight="1"/>
  </sheetData>
  <mergeCells count="25">
    <mergeCell ref="C1:E1"/>
    <mergeCell ref="C2:D2"/>
    <mergeCell ref="B3:B4"/>
    <mergeCell ref="E4:F4"/>
    <mergeCell ref="A5:B5"/>
    <mergeCell ref="A6:A12"/>
    <mergeCell ref="B6:B12"/>
    <mergeCell ref="C6:C12"/>
    <mergeCell ref="F6:F12"/>
    <mergeCell ref="A13:A19"/>
    <mergeCell ref="B13:B19"/>
    <mergeCell ref="F13:F19"/>
    <mergeCell ref="A20:A26"/>
    <mergeCell ref="B20:B26"/>
    <mergeCell ref="F20:F26"/>
    <mergeCell ref="A41:A47"/>
    <mergeCell ref="B41:B47"/>
    <mergeCell ref="F41:F47"/>
    <mergeCell ref="F48:F50"/>
    <mergeCell ref="A27:A33"/>
    <mergeCell ref="B27:B33"/>
    <mergeCell ref="F27:F33"/>
    <mergeCell ref="A34:A40"/>
    <mergeCell ref="B34:B40"/>
    <mergeCell ref="F34:F40"/>
  </mergeCells>
  <phoneticPr fontId="48"/>
  <pageMargins left="0.70866141732283472" right="0.70866141732283472" top="1.1417322834645669" bottom="0.74803149606299213" header="0.51181102362204722" footer="0.31496062992125984"/>
  <pageSetup paperSize="9" orientation="portrait" horizontalDpi="4294967293" verticalDpi="0" r:id="rId1"/>
  <headerFooter>
    <oddHeader>&amp;C&amp;"ＭＳ Ｐゴシック,太字"&amp;18評　　　価　　　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Layout" zoomScaleNormal="100" workbookViewId="0">
      <selection activeCell="J12" sqref="J12"/>
    </sheetView>
  </sheetViews>
  <sheetFormatPr defaultColWidth="9" defaultRowHeight="12.75"/>
  <cols>
    <col min="1" max="1" width="3" style="176" customWidth="1"/>
    <col min="2" max="2" width="6.86328125" style="176" customWidth="1"/>
    <col min="3" max="3" width="10.46484375" style="176" customWidth="1"/>
    <col min="4" max="4" width="16.265625" style="176" customWidth="1"/>
    <col min="5" max="15" width="8.73046875" style="176" customWidth="1"/>
    <col min="16" max="16384" width="9" style="176"/>
  </cols>
  <sheetData>
    <row r="1" spans="1:15" ht="24" customHeight="1">
      <c r="A1" s="175" t="s">
        <v>218</v>
      </c>
    </row>
    <row r="2" spans="1:15">
      <c r="A2" s="575"/>
      <c r="B2" s="575"/>
      <c r="C2" s="575"/>
      <c r="D2" s="565"/>
      <c r="E2" s="565"/>
      <c r="F2" s="565"/>
      <c r="G2" s="565"/>
      <c r="H2" s="179"/>
      <c r="I2" s="180"/>
      <c r="J2" s="565"/>
      <c r="K2" s="565"/>
      <c r="L2" s="178"/>
      <c r="M2" s="178"/>
      <c r="N2" s="178"/>
      <c r="O2" s="177"/>
    </row>
    <row r="3" spans="1:15">
      <c r="A3" s="575" t="s">
        <v>160</v>
      </c>
      <c r="B3" s="575"/>
      <c r="C3" s="575"/>
      <c r="D3" s="577"/>
      <c r="E3" s="577"/>
      <c r="F3" s="577"/>
      <c r="G3" s="577"/>
      <c r="J3" s="565"/>
      <c r="K3" s="565"/>
      <c r="L3" s="178"/>
      <c r="M3" s="177"/>
      <c r="N3" s="178"/>
      <c r="O3" s="181"/>
    </row>
    <row r="4" spans="1:15">
      <c r="A4" s="576"/>
      <c r="B4" s="576"/>
      <c r="C4" s="576"/>
      <c r="D4" s="577"/>
      <c r="E4" s="577"/>
      <c r="F4" s="577"/>
      <c r="G4" s="577"/>
      <c r="J4" s="181"/>
      <c r="K4" s="181"/>
      <c r="L4" s="177"/>
      <c r="M4" s="178"/>
      <c r="N4" s="178"/>
      <c r="O4" s="181"/>
    </row>
    <row r="6" spans="1:15" ht="18" customHeight="1">
      <c r="A6" s="565"/>
      <c r="B6" s="566" t="s">
        <v>70</v>
      </c>
      <c r="C6" s="567"/>
      <c r="D6" s="572" t="s">
        <v>59</v>
      </c>
      <c r="E6" s="182">
        <v>1</v>
      </c>
      <c r="F6" s="182">
        <v>2</v>
      </c>
      <c r="G6" s="182">
        <v>3</v>
      </c>
      <c r="H6" s="183">
        <v>4</v>
      </c>
      <c r="I6" s="183">
        <v>5</v>
      </c>
      <c r="J6" s="183">
        <v>6</v>
      </c>
      <c r="K6" s="183">
        <v>7</v>
      </c>
      <c r="L6" s="183">
        <v>8</v>
      </c>
      <c r="M6" s="183">
        <v>9</v>
      </c>
      <c r="N6" s="183">
        <v>10</v>
      </c>
      <c r="O6" s="183">
        <v>11</v>
      </c>
    </row>
    <row r="7" spans="1:15" ht="18" customHeight="1">
      <c r="A7" s="565"/>
      <c r="B7" s="568"/>
      <c r="C7" s="569"/>
      <c r="D7" s="573"/>
      <c r="E7" s="184" t="s">
        <v>72</v>
      </c>
      <c r="F7" s="184" t="s">
        <v>72</v>
      </c>
      <c r="G7" s="184" t="s">
        <v>72</v>
      </c>
      <c r="H7" s="185" t="s">
        <v>72</v>
      </c>
      <c r="I7" s="185" t="s">
        <v>72</v>
      </c>
      <c r="J7" s="185" t="s">
        <v>72</v>
      </c>
      <c r="K7" s="185" t="s">
        <v>72</v>
      </c>
      <c r="L7" s="185" t="s">
        <v>72</v>
      </c>
      <c r="M7" s="185" t="s">
        <v>72</v>
      </c>
      <c r="N7" s="185" t="s">
        <v>72</v>
      </c>
      <c r="O7" s="185" t="s">
        <v>72</v>
      </c>
    </row>
    <row r="8" spans="1:15" ht="18" customHeight="1">
      <c r="A8" s="565"/>
      <c r="B8" s="568"/>
      <c r="C8" s="569"/>
      <c r="D8" s="573"/>
      <c r="E8" s="186"/>
      <c r="F8" s="186"/>
      <c r="G8" s="187"/>
      <c r="H8" s="188"/>
      <c r="I8" s="189" t="s">
        <v>274</v>
      </c>
      <c r="J8" s="189" t="s">
        <v>274</v>
      </c>
      <c r="K8" s="189" t="s">
        <v>274</v>
      </c>
      <c r="L8" s="189" t="s">
        <v>274</v>
      </c>
      <c r="M8" s="189" t="s">
        <v>274</v>
      </c>
      <c r="N8" s="189" t="s">
        <v>274</v>
      </c>
      <c r="O8" s="189" t="s">
        <v>274</v>
      </c>
    </row>
    <row r="9" spans="1:15" ht="18" customHeight="1">
      <c r="A9" s="178"/>
      <c r="B9" s="570"/>
      <c r="C9" s="571"/>
      <c r="D9" s="574"/>
      <c r="E9" s="190"/>
      <c r="F9" s="190"/>
      <c r="G9" s="191"/>
      <c r="H9" s="189"/>
      <c r="I9" s="189"/>
      <c r="J9" s="189"/>
      <c r="K9" s="189"/>
      <c r="L9" s="189"/>
      <c r="M9" s="189"/>
      <c r="N9" s="189"/>
      <c r="O9" s="189"/>
    </row>
    <row r="10" spans="1:15" ht="18" customHeight="1">
      <c r="A10" s="176">
        <v>1</v>
      </c>
      <c r="B10" s="564"/>
      <c r="C10" s="564"/>
      <c r="D10" s="182"/>
      <c r="E10" s="182"/>
      <c r="F10" s="182"/>
      <c r="G10" s="192"/>
      <c r="H10" s="183"/>
      <c r="I10" s="183"/>
      <c r="J10" s="183"/>
      <c r="K10" s="183"/>
      <c r="L10" s="183"/>
      <c r="M10" s="183"/>
      <c r="N10" s="183"/>
      <c r="O10" s="183"/>
    </row>
    <row r="11" spans="1:15" ht="18" customHeight="1">
      <c r="A11" s="176">
        <v>2</v>
      </c>
      <c r="B11" s="564"/>
      <c r="C11" s="564"/>
      <c r="D11" s="182"/>
      <c r="E11" s="182"/>
      <c r="F11" s="182"/>
      <c r="G11" s="192"/>
      <c r="H11" s="183"/>
      <c r="I11" s="183"/>
      <c r="J11" s="183"/>
      <c r="K11" s="183"/>
      <c r="L11" s="183"/>
      <c r="M11" s="183"/>
      <c r="N11" s="183"/>
      <c r="O11" s="183"/>
    </row>
    <row r="12" spans="1:15" ht="18" customHeight="1">
      <c r="A12" s="176">
        <v>3</v>
      </c>
      <c r="B12" s="564"/>
      <c r="C12" s="564"/>
      <c r="D12" s="182"/>
      <c r="E12" s="182"/>
      <c r="F12" s="182"/>
      <c r="G12" s="192"/>
      <c r="H12" s="183"/>
      <c r="I12" s="183"/>
      <c r="J12" s="183"/>
      <c r="K12" s="183"/>
      <c r="L12" s="183"/>
      <c r="M12" s="183"/>
      <c r="N12" s="183"/>
      <c r="O12" s="183"/>
    </row>
    <row r="13" spans="1:15" ht="18" customHeight="1">
      <c r="A13" s="176">
        <v>4</v>
      </c>
      <c r="B13" s="564"/>
      <c r="C13" s="564"/>
      <c r="D13" s="182"/>
      <c r="E13" s="182"/>
      <c r="F13" s="182"/>
      <c r="G13" s="192"/>
      <c r="H13" s="183"/>
      <c r="I13" s="183"/>
      <c r="J13" s="183"/>
      <c r="K13" s="183"/>
      <c r="L13" s="183"/>
      <c r="M13" s="183"/>
      <c r="N13" s="183"/>
      <c r="O13" s="183"/>
    </row>
    <row r="14" spans="1:15" ht="18" customHeight="1">
      <c r="A14" s="176">
        <v>5</v>
      </c>
      <c r="B14" s="564"/>
      <c r="C14" s="564"/>
      <c r="D14" s="182"/>
      <c r="E14" s="182"/>
      <c r="F14" s="182"/>
      <c r="G14" s="192"/>
      <c r="H14" s="183"/>
      <c r="I14" s="183"/>
      <c r="J14" s="183"/>
      <c r="K14" s="183"/>
      <c r="L14" s="183"/>
      <c r="M14" s="183"/>
      <c r="N14" s="183"/>
      <c r="O14" s="183"/>
    </row>
    <row r="15" spans="1:15" ht="18" customHeight="1">
      <c r="A15" s="176">
        <v>6</v>
      </c>
      <c r="B15" s="564"/>
      <c r="C15" s="564"/>
      <c r="D15" s="182"/>
      <c r="E15" s="182"/>
      <c r="F15" s="182"/>
      <c r="G15" s="192"/>
      <c r="H15" s="183"/>
      <c r="I15" s="183"/>
      <c r="J15" s="183"/>
      <c r="K15" s="183"/>
      <c r="L15" s="183"/>
      <c r="M15" s="183"/>
      <c r="N15" s="183"/>
      <c r="O15" s="183"/>
    </row>
    <row r="16" spans="1:15" ht="18" customHeight="1">
      <c r="A16" s="176">
        <v>7</v>
      </c>
      <c r="B16" s="561"/>
      <c r="C16" s="561"/>
      <c r="D16" s="182"/>
      <c r="E16" s="182"/>
      <c r="F16" s="182"/>
      <c r="G16" s="192"/>
      <c r="H16" s="183"/>
      <c r="I16" s="183"/>
      <c r="J16" s="183"/>
      <c r="K16" s="183"/>
      <c r="L16" s="183"/>
      <c r="M16" s="183"/>
      <c r="N16" s="183"/>
      <c r="O16" s="183"/>
    </row>
    <row r="17" spans="1:15" ht="18" customHeight="1">
      <c r="A17" s="176">
        <v>8</v>
      </c>
      <c r="B17" s="561"/>
      <c r="C17" s="561"/>
      <c r="D17" s="193"/>
      <c r="E17" s="182"/>
      <c r="F17" s="182"/>
      <c r="G17" s="192"/>
      <c r="H17" s="183"/>
      <c r="I17" s="194"/>
      <c r="J17" s="183"/>
      <c r="K17" s="183"/>
      <c r="L17" s="183"/>
      <c r="M17" s="183"/>
      <c r="N17" s="183"/>
      <c r="O17" s="183"/>
    </row>
    <row r="18" spans="1:15" ht="18" customHeight="1">
      <c r="A18" s="176">
        <v>9</v>
      </c>
      <c r="B18" s="561"/>
      <c r="C18" s="561"/>
      <c r="D18" s="192"/>
      <c r="E18" s="182"/>
      <c r="F18" s="182"/>
      <c r="G18" s="192"/>
      <c r="H18" s="183"/>
      <c r="I18" s="183"/>
      <c r="J18" s="183"/>
      <c r="K18" s="183"/>
      <c r="L18" s="183"/>
      <c r="M18" s="183"/>
      <c r="N18" s="183"/>
      <c r="O18" s="183"/>
    </row>
    <row r="19" spans="1:15" ht="18" customHeight="1">
      <c r="A19" s="176">
        <v>10</v>
      </c>
      <c r="B19" s="561"/>
      <c r="C19" s="561"/>
      <c r="D19" s="193"/>
      <c r="E19" s="182"/>
      <c r="F19" s="182"/>
      <c r="G19" s="192"/>
      <c r="H19" s="194"/>
      <c r="I19" s="183"/>
      <c r="J19" s="183"/>
      <c r="K19" s="183"/>
      <c r="L19" s="183"/>
      <c r="M19" s="183"/>
      <c r="N19" s="183"/>
      <c r="O19" s="183"/>
    </row>
    <row r="20" spans="1:15" ht="18" customHeight="1">
      <c r="A20" s="176">
        <v>11</v>
      </c>
      <c r="B20" s="564"/>
      <c r="C20" s="564"/>
      <c r="D20" s="182"/>
      <c r="E20" s="182"/>
      <c r="F20" s="182"/>
      <c r="G20" s="182"/>
      <c r="H20" s="195"/>
      <c r="I20" s="183"/>
      <c r="J20" s="183"/>
      <c r="K20" s="183"/>
      <c r="L20" s="183"/>
      <c r="M20" s="183"/>
      <c r="N20" s="183"/>
      <c r="O20" s="183"/>
    </row>
    <row r="21" spans="1:15" ht="18" customHeight="1">
      <c r="A21" s="176">
        <v>12</v>
      </c>
      <c r="B21" s="564"/>
      <c r="C21" s="564"/>
      <c r="D21" s="182"/>
      <c r="E21" s="182"/>
      <c r="F21" s="182"/>
      <c r="G21" s="182"/>
      <c r="H21" s="195"/>
      <c r="I21" s="183"/>
      <c r="J21" s="183"/>
      <c r="K21" s="183"/>
      <c r="L21" s="183"/>
      <c r="M21" s="183"/>
      <c r="N21" s="183"/>
      <c r="O21" s="183"/>
    </row>
    <row r="22" spans="1:15" ht="18" customHeight="1">
      <c r="A22" s="176">
        <v>13</v>
      </c>
      <c r="B22" s="562"/>
      <c r="C22" s="563"/>
      <c r="D22" s="194"/>
      <c r="E22" s="183"/>
      <c r="F22" s="183"/>
      <c r="G22" s="183"/>
      <c r="H22" s="194"/>
      <c r="I22" s="183"/>
      <c r="J22" s="183"/>
      <c r="K22" s="183"/>
      <c r="L22" s="183"/>
      <c r="M22" s="183"/>
      <c r="N22" s="183"/>
      <c r="O22" s="183"/>
    </row>
    <row r="23" spans="1:15" ht="18" customHeight="1">
      <c r="A23" s="176">
        <v>14</v>
      </c>
      <c r="B23" s="562"/>
      <c r="C23" s="563"/>
      <c r="D23" s="194"/>
      <c r="E23" s="183"/>
      <c r="F23" s="183"/>
      <c r="G23" s="183"/>
      <c r="H23" s="194"/>
      <c r="I23" s="183"/>
      <c r="J23" s="183"/>
      <c r="K23" s="183"/>
      <c r="L23" s="183"/>
      <c r="M23" s="183"/>
      <c r="N23" s="183"/>
      <c r="O23" s="183"/>
    </row>
    <row r="24" spans="1:15" ht="18" customHeight="1">
      <c r="A24" s="176">
        <v>15</v>
      </c>
      <c r="B24" s="562"/>
      <c r="C24" s="563"/>
      <c r="D24" s="194"/>
      <c r="E24" s="183"/>
      <c r="F24" s="183"/>
      <c r="G24" s="183"/>
      <c r="H24" s="194"/>
      <c r="I24" s="183"/>
      <c r="J24" s="183"/>
      <c r="K24" s="183"/>
      <c r="L24" s="183"/>
      <c r="M24" s="183"/>
      <c r="N24" s="183"/>
      <c r="O24" s="183"/>
    </row>
    <row r="25" spans="1:15" ht="18" customHeight="1">
      <c r="A25" s="176">
        <v>16</v>
      </c>
      <c r="B25" s="562"/>
      <c r="C25" s="563"/>
      <c r="D25" s="194"/>
      <c r="E25" s="183"/>
      <c r="F25" s="183"/>
      <c r="G25" s="183"/>
      <c r="H25" s="194"/>
      <c r="I25" s="183"/>
      <c r="J25" s="183"/>
      <c r="K25" s="183"/>
      <c r="L25" s="183"/>
      <c r="M25" s="183"/>
      <c r="N25" s="183"/>
      <c r="O25" s="183"/>
    </row>
    <row r="26" spans="1:15" ht="18" customHeight="1">
      <c r="A26" s="176">
        <v>17</v>
      </c>
      <c r="B26" s="563"/>
      <c r="C26" s="56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</row>
    <row r="27" spans="1:15" ht="18" customHeight="1">
      <c r="A27" s="176">
        <v>18</v>
      </c>
      <c r="B27" s="563"/>
      <c r="C27" s="56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</row>
    <row r="28" spans="1:15" ht="18" customHeight="1">
      <c r="B28" s="176" t="s">
        <v>77</v>
      </c>
    </row>
  </sheetData>
  <mergeCells count="27">
    <mergeCell ref="A2:C2"/>
    <mergeCell ref="D2:G2"/>
    <mergeCell ref="J2:K2"/>
    <mergeCell ref="A3:C4"/>
    <mergeCell ref="D3:G4"/>
    <mergeCell ref="J3:K3"/>
    <mergeCell ref="A6:A8"/>
    <mergeCell ref="B6:C9"/>
    <mergeCell ref="D6:D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</mergeCells>
  <phoneticPr fontId="50"/>
  <pageMargins left="0.7" right="0.7" top="0.75" bottom="0.75" header="0.3" footer="0.3"/>
  <pageSetup paperSize="9" orientation="landscape" horizontalDpi="300" verticalDpi="300" r:id="rId1"/>
  <headerFooter>
    <oddHeader>&amp;C&amp;"-,太字"&amp;16 2019山梨県U-11サッカーリーグ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8"/>
  <sheetViews>
    <sheetView view="pageLayout" zoomScaleNormal="100" workbookViewId="0">
      <selection activeCell="K11" sqref="K11"/>
    </sheetView>
  </sheetViews>
  <sheetFormatPr defaultColWidth="9" defaultRowHeight="12.75"/>
  <cols>
    <col min="1" max="1" width="3" style="35" customWidth="1"/>
    <col min="2" max="2" width="6.86328125" style="35" customWidth="1"/>
    <col min="3" max="3" width="9.3984375" style="35" customWidth="1"/>
    <col min="4" max="14" width="6.86328125" style="35" customWidth="1"/>
    <col min="15" max="16384" width="9" style="35"/>
  </cols>
  <sheetData>
    <row r="1" spans="1:14">
      <c r="A1" s="581" t="s">
        <v>59</v>
      </c>
      <c r="B1" s="581"/>
      <c r="C1" s="581"/>
      <c r="D1" s="586"/>
      <c r="E1" s="586"/>
      <c r="F1" s="586"/>
      <c r="G1" s="34"/>
      <c r="J1" s="36"/>
    </row>
    <row r="2" spans="1:14">
      <c r="A2" s="582"/>
      <c r="B2" s="582"/>
      <c r="C2" s="582"/>
      <c r="D2" s="588"/>
      <c r="E2" s="588"/>
      <c r="F2" s="588"/>
      <c r="G2" s="34"/>
      <c r="H2" s="37" t="s">
        <v>60</v>
      </c>
      <c r="I2" s="583" t="s">
        <v>61</v>
      </c>
      <c r="J2" s="584"/>
      <c r="K2" s="38" t="s">
        <v>62</v>
      </c>
      <c r="L2" s="38" t="s">
        <v>63</v>
      </c>
      <c r="M2" s="38" t="s">
        <v>64</v>
      </c>
      <c r="N2" s="39" t="s">
        <v>65</v>
      </c>
    </row>
    <row r="3" spans="1:14">
      <c r="A3" s="585" t="s">
        <v>66</v>
      </c>
      <c r="B3" s="585"/>
      <c r="C3" s="585"/>
      <c r="D3" s="587"/>
      <c r="E3" s="587"/>
      <c r="F3" s="587"/>
      <c r="I3" s="583" t="s">
        <v>67</v>
      </c>
      <c r="J3" s="584"/>
      <c r="K3" s="38" t="s">
        <v>68</v>
      </c>
      <c r="L3" s="39" t="s">
        <v>65</v>
      </c>
      <c r="M3" s="38"/>
      <c r="N3" s="40"/>
    </row>
    <row r="4" spans="1:14">
      <c r="A4" s="582"/>
      <c r="B4" s="582"/>
      <c r="C4" s="582"/>
      <c r="D4" s="588"/>
      <c r="E4" s="588"/>
      <c r="F4" s="588"/>
      <c r="I4" s="35" t="s">
        <v>69</v>
      </c>
      <c r="K4" s="39" t="s">
        <v>65</v>
      </c>
      <c r="L4" s="38"/>
      <c r="M4" s="38"/>
      <c r="N4" s="40"/>
    </row>
    <row r="6" spans="1:14">
      <c r="A6" s="586"/>
      <c r="B6" s="578" t="s">
        <v>70</v>
      </c>
      <c r="C6" s="578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</row>
    <row r="7" spans="1:14">
      <c r="A7" s="586"/>
      <c r="B7" s="578"/>
      <c r="C7" s="578"/>
      <c r="D7" s="41" t="s">
        <v>72</v>
      </c>
      <c r="E7" s="41" t="s">
        <v>72</v>
      </c>
      <c r="F7" s="41" t="s">
        <v>72</v>
      </c>
      <c r="G7" s="41" t="s">
        <v>72</v>
      </c>
      <c r="H7" s="41" t="s">
        <v>72</v>
      </c>
      <c r="I7" s="41" t="s">
        <v>72</v>
      </c>
      <c r="J7" s="41" t="s">
        <v>72</v>
      </c>
      <c r="K7" s="41" t="s">
        <v>72</v>
      </c>
      <c r="L7" s="41" t="s">
        <v>72</v>
      </c>
      <c r="M7" s="41" t="s">
        <v>72</v>
      </c>
      <c r="N7" s="41" t="s">
        <v>72</v>
      </c>
    </row>
    <row r="8" spans="1:14">
      <c r="A8" s="586"/>
      <c r="B8" s="578"/>
      <c r="C8" s="578"/>
      <c r="D8" s="42" t="s">
        <v>73</v>
      </c>
      <c r="E8" s="42" t="s">
        <v>73</v>
      </c>
      <c r="F8" s="42" t="s">
        <v>73</v>
      </c>
      <c r="G8" s="42" t="s">
        <v>73</v>
      </c>
      <c r="H8" s="42" t="s">
        <v>73</v>
      </c>
      <c r="I8" s="42" t="s">
        <v>73</v>
      </c>
      <c r="J8" s="42" t="s">
        <v>73</v>
      </c>
      <c r="K8" s="42" t="s">
        <v>73</v>
      </c>
      <c r="L8" s="42" t="s">
        <v>73</v>
      </c>
      <c r="M8" s="42" t="s">
        <v>73</v>
      </c>
      <c r="N8" s="42" t="s">
        <v>73</v>
      </c>
    </row>
    <row r="9" spans="1:14" ht="19.7" customHeight="1">
      <c r="A9" s="35">
        <v>1</v>
      </c>
      <c r="B9" s="578"/>
      <c r="C9" s="578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9.7" customHeight="1">
      <c r="A10" s="35">
        <v>2</v>
      </c>
      <c r="B10" s="578"/>
      <c r="C10" s="578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9.7" customHeight="1">
      <c r="A11" s="35">
        <v>3</v>
      </c>
      <c r="B11" s="578"/>
      <c r="C11" s="578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9.7" customHeight="1">
      <c r="A12" s="35">
        <v>4</v>
      </c>
      <c r="B12" s="578"/>
      <c r="C12" s="578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9.7" customHeight="1">
      <c r="A13" s="35">
        <v>5</v>
      </c>
      <c r="B13" s="578"/>
      <c r="C13" s="57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9.7" customHeight="1">
      <c r="A14" s="35">
        <v>6</v>
      </c>
      <c r="B14" s="578"/>
      <c r="C14" s="57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9.7" customHeight="1">
      <c r="A15" s="35">
        <v>7</v>
      </c>
      <c r="B15" s="578"/>
      <c r="C15" s="578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9.7" customHeight="1">
      <c r="A16" s="35">
        <v>8</v>
      </c>
      <c r="B16" s="578"/>
      <c r="C16" s="578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9.7" customHeight="1">
      <c r="A17" s="35">
        <v>9</v>
      </c>
      <c r="B17" s="578"/>
      <c r="C17" s="57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9.7" customHeight="1">
      <c r="A18" s="35">
        <v>10</v>
      </c>
      <c r="B18" s="578"/>
      <c r="C18" s="57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9.7" customHeight="1">
      <c r="A19" s="35">
        <v>11</v>
      </c>
      <c r="B19" s="578"/>
      <c r="C19" s="57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9.7" customHeight="1">
      <c r="A20" s="35">
        <v>12</v>
      </c>
      <c r="B20" s="578"/>
      <c r="C20" s="57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9.7" customHeight="1">
      <c r="A21" s="35">
        <v>13</v>
      </c>
      <c r="B21" s="578"/>
      <c r="C21" s="57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9.7" customHeight="1">
      <c r="A22" s="35">
        <v>14</v>
      </c>
      <c r="B22" s="578"/>
      <c r="C22" s="57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9.7" customHeight="1">
      <c r="A23" s="35">
        <v>15</v>
      </c>
      <c r="B23" s="578"/>
      <c r="C23" s="57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9.7" customHeight="1">
      <c r="A24" s="35">
        <v>16</v>
      </c>
      <c r="B24" s="578"/>
      <c r="C24" s="57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9.7" customHeight="1">
      <c r="A25" s="35">
        <v>17</v>
      </c>
      <c r="B25" s="578"/>
      <c r="C25" s="57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9.7" customHeight="1">
      <c r="A26" s="35">
        <v>18</v>
      </c>
      <c r="B26" s="578"/>
      <c r="C26" s="57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9.7" customHeight="1">
      <c r="A27" s="35">
        <v>19</v>
      </c>
      <c r="B27" s="578"/>
      <c r="C27" s="578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9.7" customHeight="1">
      <c r="A28" s="35">
        <v>20</v>
      </c>
      <c r="B28" s="578"/>
      <c r="C28" s="578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9.7" customHeight="1">
      <c r="A29" s="35">
        <v>21</v>
      </c>
      <c r="B29" s="578"/>
      <c r="C29" s="578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9.7" customHeight="1">
      <c r="A30" s="35">
        <v>22</v>
      </c>
      <c r="B30" s="578"/>
      <c r="C30" s="578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9.7" customHeight="1">
      <c r="A31" s="35">
        <v>23</v>
      </c>
      <c r="B31" s="578"/>
      <c r="C31" s="578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9.7" customHeight="1">
      <c r="A32" s="35">
        <v>24</v>
      </c>
      <c r="B32" s="579"/>
      <c r="C32" s="58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9.7" customHeight="1">
      <c r="A33" s="35">
        <v>25</v>
      </c>
      <c r="B33" s="579"/>
      <c r="C33" s="58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9.7" customHeight="1"/>
    <row r="35" spans="1:14" ht="19.7" customHeight="1">
      <c r="B35" s="35" t="s">
        <v>74</v>
      </c>
    </row>
    <row r="36" spans="1:14" ht="19.7" customHeight="1">
      <c r="B36" s="35" t="s">
        <v>75</v>
      </c>
    </row>
    <row r="37" spans="1:14" ht="19.7" customHeight="1">
      <c r="B37" s="35" t="s">
        <v>76</v>
      </c>
    </row>
    <row r="38" spans="1:14" ht="19.7" customHeight="1">
      <c r="B38" s="35" t="s">
        <v>77</v>
      </c>
    </row>
  </sheetData>
  <mergeCells count="33">
    <mergeCell ref="A1:C2"/>
    <mergeCell ref="I2:J2"/>
    <mergeCell ref="A3:C4"/>
    <mergeCell ref="I3:J3"/>
    <mergeCell ref="A6:A8"/>
    <mergeCell ref="B6:C8"/>
    <mergeCell ref="D3:F4"/>
    <mergeCell ref="D1:F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</mergeCells>
  <phoneticPr fontId="11"/>
  <pageMargins left="0.51181102362204722" right="0.31496062992125984" top="1.3385826771653544" bottom="0.94488188976377963" header="0.70866141732283472" footer="0.70866141732283472"/>
  <pageSetup paperSize="9" orientation="portrait" horizontalDpi="4294967293" verticalDpi="0" r:id="rId1"/>
  <headerFooter>
    <oddHeader>&amp;C&amp;"ＭＳ Ｐゴシック,太字"&amp;14 &amp;K0000002019山梨県U-11サッカーリーグ&amp;12
警告・退場確認表&amp;R（様式７-1）</oddHeader>
    <oddFooter>&amp;C山梨県サッカー協会４種委員会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31"/>
  <sheetViews>
    <sheetView view="pageLayout" zoomScale="75" zoomScaleNormal="100" zoomScalePageLayoutView="75" workbookViewId="0">
      <selection activeCell="J14" sqref="J14"/>
    </sheetView>
  </sheetViews>
  <sheetFormatPr defaultColWidth="9" defaultRowHeight="12.75"/>
  <cols>
    <col min="1" max="1" width="3" style="35" customWidth="1"/>
    <col min="2" max="2" width="6.86328125" style="35" customWidth="1"/>
    <col min="3" max="3" width="10.46484375" style="35" customWidth="1"/>
    <col min="4" max="4" width="16.265625" style="35" customWidth="1"/>
    <col min="5" max="15" width="8.73046875" style="35" customWidth="1"/>
    <col min="16" max="16384" width="9" style="35"/>
  </cols>
  <sheetData>
    <row r="1" spans="1:15">
      <c r="A1" s="581"/>
      <c r="B1" s="581"/>
      <c r="C1" s="581"/>
      <c r="D1" s="586"/>
      <c r="E1" s="586"/>
      <c r="F1" s="586"/>
      <c r="G1" s="586"/>
      <c r="H1" s="34"/>
      <c r="I1" s="37" t="s">
        <v>60</v>
      </c>
      <c r="J1" s="583" t="s">
        <v>61</v>
      </c>
      <c r="K1" s="584"/>
      <c r="L1" s="84" t="s">
        <v>62</v>
      </c>
      <c r="M1" s="84" t="s">
        <v>63</v>
      </c>
      <c r="N1" s="84" t="s">
        <v>64</v>
      </c>
      <c r="O1" s="39" t="s">
        <v>65</v>
      </c>
    </row>
    <row r="2" spans="1:15">
      <c r="A2" s="581" t="s">
        <v>160</v>
      </c>
      <c r="B2" s="581"/>
      <c r="C2" s="581"/>
      <c r="D2" s="586"/>
      <c r="E2" s="586"/>
      <c r="F2" s="586"/>
      <c r="G2" s="586"/>
      <c r="J2" s="583" t="s">
        <v>67</v>
      </c>
      <c r="K2" s="584"/>
      <c r="L2" s="84" t="s">
        <v>68</v>
      </c>
      <c r="M2" s="39" t="s">
        <v>65</v>
      </c>
      <c r="N2" s="84"/>
      <c r="O2" s="40"/>
    </row>
    <row r="3" spans="1:15">
      <c r="A3" s="582"/>
      <c r="B3" s="582"/>
      <c r="C3" s="582"/>
      <c r="D3" s="588"/>
      <c r="E3" s="588"/>
      <c r="F3" s="588"/>
      <c r="G3" s="588"/>
      <c r="J3" s="35" t="s">
        <v>69</v>
      </c>
      <c r="L3" s="39" t="s">
        <v>65</v>
      </c>
      <c r="M3" s="84"/>
      <c r="N3" s="84"/>
      <c r="O3" s="40"/>
    </row>
    <row r="5" spans="1:15">
      <c r="A5" s="586"/>
      <c r="B5" s="589" t="s">
        <v>70</v>
      </c>
      <c r="C5" s="590"/>
      <c r="D5" s="594" t="s">
        <v>59</v>
      </c>
      <c r="E5" s="84">
        <v>1</v>
      </c>
      <c r="F5" s="84">
        <v>2</v>
      </c>
      <c r="G5" s="84">
        <v>3</v>
      </c>
      <c r="H5" s="84">
        <v>4</v>
      </c>
      <c r="I5" s="84">
        <v>5</v>
      </c>
      <c r="J5" s="84">
        <v>6</v>
      </c>
      <c r="K5" s="84">
        <v>7</v>
      </c>
      <c r="L5" s="84">
        <v>8</v>
      </c>
      <c r="M5" s="84">
        <v>9</v>
      </c>
      <c r="N5" s="84">
        <v>10</v>
      </c>
      <c r="O5" s="84">
        <v>11</v>
      </c>
    </row>
    <row r="6" spans="1:15">
      <c r="A6" s="586"/>
      <c r="B6" s="591"/>
      <c r="C6" s="584"/>
      <c r="D6" s="595"/>
      <c r="E6" s="41" t="s">
        <v>72</v>
      </c>
      <c r="F6" s="41" t="s">
        <v>72</v>
      </c>
      <c r="G6" s="41" t="s">
        <v>72</v>
      </c>
      <c r="H6" s="41" t="s">
        <v>72</v>
      </c>
      <c r="I6" s="41" t="s">
        <v>72</v>
      </c>
      <c r="J6" s="41" t="s">
        <v>72</v>
      </c>
      <c r="K6" s="41" t="s">
        <v>72</v>
      </c>
      <c r="L6" s="41" t="s">
        <v>72</v>
      </c>
      <c r="M6" s="41" t="s">
        <v>72</v>
      </c>
      <c r="N6" s="41" t="s">
        <v>72</v>
      </c>
      <c r="O6" s="41" t="s">
        <v>72</v>
      </c>
    </row>
    <row r="7" spans="1:15">
      <c r="A7" s="586"/>
      <c r="B7" s="591"/>
      <c r="C7" s="584"/>
      <c r="D7" s="595"/>
      <c r="E7" s="232"/>
      <c r="F7" s="232"/>
      <c r="G7" s="42" t="s">
        <v>161</v>
      </c>
      <c r="H7" s="42" t="s">
        <v>161</v>
      </c>
      <c r="I7" s="42" t="s">
        <v>161</v>
      </c>
      <c r="J7" s="42" t="s">
        <v>161</v>
      </c>
      <c r="K7" s="42" t="s">
        <v>161</v>
      </c>
      <c r="L7" s="42" t="s">
        <v>161</v>
      </c>
      <c r="M7" s="42" t="s">
        <v>161</v>
      </c>
      <c r="N7" s="42" t="s">
        <v>161</v>
      </c>
      <c r="O7" s="42" t="s">
        <v>161</v>
      </c>
    </row>
    <row r="8" spans="1:15">
      <c r="A8" s="83"/>
      <c r="B8" s="592"/>
      <c r="C8" s="593"/>
      <c r="D8" s="59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9.7" customHeight="1">
      <c r="A9" s="35">
        <v>1</v>
      </c>
      <c r="B9" s="578"/>
      <c r="C9" s="578"/>
      <c r="D9" s="40"/>
      <c r="E9" s="233"/>
      <c r="F9" s="233"/>
      <c r="G9" s="40"/>
      <c r="H9" s="40"/>
      <c r="I9" s="40"/>
      <c r="J9" s="40"/>
      <c r="K9" s="40"/>
      <c r="L9" s="40"/>
      <c r="M9" s="40"/>
      <c r="N9" s="40"/>
      <c r="O9" s="40"/>
    </row>
    <row r="10" spans="1:15" ht="19.7" customHeight="1">
      <c r="A10" s="35">
        <v>2</v>
      </c>
      <c r="B10" s="578"/>
      <c r="C10" s="578"/>
      <c r="D10" s="40"/>
      <c r="E10" s="233"/>
      <c r="F10" s="233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9.7" customHeight="1">
      <c r="A11" s="35">
        <v>3</v>
      </c>
      <c r="B11" s="578"/>
      <c r="C11" s="578"/>
      <c r="D11" s="40"/>
      <c r="E11" s="233"/>
      <c r="F11" s="233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9.7" customHeight="1">
      <c r="A12" s="35">
        <v>4</v>
      </c>
      <c r="B12" s="578"/>
      <c r="C12" s="578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9.7" customHeight="1">
      <c r="A13" s="35">
        <v>5</v>
      </c>
      <c r="B13" s="578"/>
      <c r="C13" s="57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9.7" customHeight="1">
      <c r="A14" s="35">
        <v>6</v>
      </c>
      <c r="B14" s="578"/>
      <c r="C14" s="57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9.7" customHeight="1">
      <c r="A15" s="35">
        <v>7</v>
      </c>
      <c r="B15" s="578"/>
      <c r="C15" s="578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9.7" customHeight="1">
      <c r="A16" s="35">
        <v>8</v>
      </c>
      <c r="B16" s="578"/>
      <c r="C16" s="578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19.7" customHeight="1">
      <c r="A17" s="35">
        <v>9</v>
      </c>
      <c r="B17" s="578"/>
      <c r="C17" s="57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9.7" customHeight="1">
      <c r="A18" s="35">
        <v>10</v>
      </c>
      <c r="B18" s="578"/>
      <c r="C18" s="57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9.7" customHeight="1">
      <c r="A19" s="35">
        <v>11</v>
      </c>
      <c r="B19" s="578"/>
      <c r="C19" s="57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9.7" customHeight="1">
      <c r="A20" s="35">
        <v>12</v>
      </c>
      <c r="B20" s="578"/>
      <c r="C20" s="57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9.7" customHeight="1">
      <c r="A21" s="35">
        <v>13</v>
      </c>
      <c r="B21" s="578"/>
      <c r="C21" s="57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9.7" customHeight="1">
      <c r="A22" s="35">
        <v>14</v>
      </c>
      <c r="B22" s="578"/>
      <c r="C22" s="57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9.7" customHeight="1">
      <c r="A23" s="35">
        <v>15</v>
      </c>
      <c r="B23" s="578"/>
      <c r="C23" s="57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9.7" customHeight="1">
      <c r="A24" s="35">
        <v>16</v>
      </c>
      <c r="B24" s="578"/>
      <c r="C24" s="57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19.7" customHeight="1">
      <c r="A25" s="35">
        <v>17</v>
      </c>
      <c r="B25" s="578"/>
      <c r="C25" s="57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9.7" customHeight="1">
      <c r="A26" s="35">
        <v>18</v>
      </c>
      <c r="B26" s="578"/>
      <c r="C26" s="57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9.7" customHeight="1">
      <c r="B27" s="35" t="s">
        <v>77</v>
      </c>
      <c r="I27" s="35" t="s">
        <v>162</v>
      </c>
    </row>
    <row r="28" spans="1:15" ht="19.7" customHeight="1"/>
    <row r="29" spans="1:15" ht="19.7" customHeight="1"/>
    <row r="30" spans="1:15" ht="19.7" customHeight="1"/>
    <row r="31" spans="1:15" ht="19.7" customHeight="1"/>
  </sheetData>
  <mergeCells count="27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7:C17"/>
    <mergeCell ref="A5:A7"/>
    <mergeCell ref="B5:C8"/>
    <mergeCell ref="D5:D8"/>
    <mergeCell ref="B9:C9"/>
    <mergeCell ref="B10:C10"/>
    <mergeCell ref="B11:C11"/>
    <mergeCell ref="B12:C12"/>
    <mergeCell ref="B13:C13"/>
    <mergeCell ref="B14:C14"/>
    <mergeCell ref="B15:C15"/>
    <mergeCell ref="B16:C16"/>
    <mergeCell ref="A1:C1"/>
    <mergeCell ref="D1:G1"/>
    <mergeCell ref="J1:K1"/>
    <mergeCell ref="A2:C3"/>
    <mergeCell ref="D2:G3"/>
    <mergeCell ref="J2:K2"/>
  </mergeCells>
  <phoneticPr fontId="22"/>
  <pageMargins left="0.51181102362204722" right="0.31496062992125984" top="1.1417322834645669" bottom="0.94488188976377963" header="0.70866141732283472" footer="0.70866141732283472"/>
  <pageSetup paperSize="9" orientation="landscape" horizontalDpi="4294967293" verticalDpi="0" r:id="rId1"/>
  <headerFooter>
    <oddHeader>&amp;C&amp;"ＭＳ Ｐゴシック,太字"&amp;16 &amp;K0000002019山梨県U-11サッカーリーグ　警告・退場一覧表              &amp;12(様式7-2）</oddHeader>
    <oddFooter>&amp;C（社）山梨県サッカー協会4種少年委員会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9"/>
  <sheetViews>
    <sheetView view="pageLayout" zoomScaleNormal="100" zoomScaleSheetLayoutView="100" workbookViewId="0">
      <selection activeCell="U5" sqref="U5:W5"/>
    </sheetView>
  </sheetViews>
  <sheetFormatPr defaultColWidth="21.59765625" defaultRowHeight="30" customHeight="1"/>
  <cols>
    <col min="1" max="1" width="4" style="102" customWidth="1"/>
    <col min="2" max="2" width="12.46484375" style="102" customWidth="1"/>
    <col min="3" max="9" width="2.59765625" style="102" customWidth="1"/>
    <col min="10" max="10" width="2.1328125" style="102" customWidth="1"/>
    <col min="11" max="26" width="2.59765625" style="102" customWidth="1"/>
    <col min="27" max="32" width="4" style="102" customWidth="1"/>
    <col min="33" max="33" width="5.46484375" style="102" bestFit="1" customWidth="1"/>
    <col min="34" max="34" width="4" style="102" customWidth="1"/>
    <col min="35" max="16384" width="21.59765625" style="102"/>
  </cols>
  <sheetData>
    <row r="1" spans="1:35" ht="24.75" customHeight="1" thickBot="1">
      <c r="A1" s="100"/>
      <c r="B1" s="101" t="s">
        <v>197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1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35" ht="25.5" customHeight="1" thickBot="1">
      <c r="A2" s="103"/>
      <c r="B2" s="104" t="s">
        <v>59</v>
      </c>
      <c r="C2" s="313" t="str">
        <f>B3</f>
        <v>A</v>
      </c>
      <c r="D2" s="314"/>
      <c r="E2" s="315"/>
      <c r="F2" s="316" t="str">
        <f>B5</f>
        <v>B</v>
      </c>
      <c r="G2" s="317"/>
      <c r="H2" s="318"/>
      <c r="I2" s="316" t="str">
        <f>B7</f>
        <v>C</v>
      </c>
      <c r="J2" s="317"/>
      <c r="K2" s="318"/>
      <c r="L2" s="316" t="str">
        <f>B9</f>
        <v>D</v>
      </c>
      <c r="M2" s="317"/>
      <c r="N2" s="318"/>
      <c r="O2" s="316" t="str">
        <f>B11</f>
        <v>E</v>
      </c>
      <c r="P2" s="317"/>
      <c r="Q2" s="318"/>
      <c r="R2" s="316" t="str">
        <f>B13</f>
        <v>F</v>
      </c>
      <c r="S2" s="317"/>
      <c r="T2" s="318"/>
      <c r="U2" s="316" t="str">
        <f>B15</f>
        <v>G</v>
      </c>
      <c r="V2" s="317"/>
      <c r="W2" s="318"/>
      <c r="X2" s="316" t="str">
        <f>B17</f>
        <v>H</v>
      </c>
      <c r="Y2" s="317"/>
      <c r="Z2" s="318"/>
      <c r="AA2" s="105" t="s">
        <v>198</v>
      </c>
      <c r="AB2" s="106" t="s">
        <v>200</v>
      </c>
      <c r="AC2" s="107" t="s">
        <v>199</v>
      </c>
      <c r="AD2" s="108" t="s">
        <v>201</v>
      </c>
      <c r="AE2" s="109" t="s">
        <v>202</v>
      </c>
      <c r="AF2" s="108" t="s">
        <v>203</v>
      </c>
      <c r="AG2" s="110" t="s">
        <v>204</v>
      </c>
      <c r="AH2" s="111" t="s">
        <v>205</v>
      </c>
      <c r="AI2" s="112"/>
    </row>
    <row r="3" spans="1:35" ht="18" customHeight="1">
      <c r="A3" s="292">
        <v>1</v>
      </c>
      <c r="B3" s="294" t="s">
        <v>281</v>
      </c>
      <c r="C3" s="296"/>
      <c r="D3" s="308"/>
      <c r="E3" s="309"/>
      <c r="F3" s="302" t="str">
        <f>IF(F4="","",IF(F4=H4,"△",IF(F4&gt;H4,"○","●")))</f>
        <v/>
      </c>
      <c r="G3" s="303"/>
      <c r="H3" s="304"/>
      <c r="I3" s="302" t="str">
        <f>IF(I4="","",IF(I4=K4,"△",IF(I4&gt;K4,"○","●")))</f>
        <v/>
      </c>
      <c r="J3" s="303"/>
      <c r="K3" s="304"/>
      <c r="L3" s="302" t="str">
        <f>IF(L4="","",IF(L4=N4,"△",IF(L4&gt;N4,"○","●")))</f>
        <v/>
      </c>
      <c r="M3" s="303"/>
      <c r="N3" s="304"/>
      <c r="O3" s="302" t="str">
        <f>IF(O4="","",IF(O4=Q4,"△",IF(O4&gt;Q4,"○","●")))</f>
        <v/>
      </c>
      <c r="P3" s="303"/>
      <c r="Q3" s="304"/>
      <c r="R3" s="302" t="str">
        <f>IF(R4="","",IF(R4=T4,"△",IF(R4&gt;T4,"○","●")))</f>
        <v/>
      </c>
      <c r="S3" s="303"/>
      <c r="T3" s="304"/>
      <c r="U3" s="302" t="str">
        <f>IF(U4="","",IF(U4=W4,"△",IF(U4&gt;W4,"○","●")))</f>
        <v/>
      </c>
      <c r="V3" s="303"/>
      <c r="W3" s="304"/>
      <c r="X3" s="302" t="str">
        <f>IF(X4="","",IF(X4=Z4,"△",IF(X4&gt;Z4,"○","●")))</f>
        <v/>
      </c>
      <c r="Y3" s="303"/>
      <c r="Z3" s="304"/>
      <c r="AA3" s="299">
        <f>COUNTIF(C3:Z3,"○")</f>
        <v>0</v>
      </c>
      <c r="AB3" s="300">
        <f>COUNTIF(C3:Z3,"△")</f>
        <v>0</v>
      </c>
      <c r="AC3" s="286">
        <f>COUNTIF(C3:Z3,"●")</f>
        <v>0</v>
      </c>
      <c r="AD3" s="284">
        <f>AA3*3+AB3*1</f>
        <v>0</v>
      </c>
      <c r="AE3" s="305">
        <f>SUM(E3:E18)</f>
        <v>0</v>
      </c>
      <c r="AF3" s="279">
        <f>SUM(C3:C18)</f>
        <v>0</v>
      </c>
      <c r="AG3" s="282">
        <f>AE3-AF3</f>
        <v>0</v>
      </c>
      <c r="AH3" s="307">
        <f>RANK(AI3,AI$3:AI$18)</f>
        <v>1</v>
      </c>
      <c r="AI3" s="285">
        <f>10000*AD3+100*AG3+AE3</f>
        <v>0</v>
      </c>
    </row>
    <row r="4" spans="1:35" ht="18" customHeight="1">
      <c r="A4" s="293"/>
      <c r="B4" s="295"/>
      <c r="C4" s="113"/>
      <c r="D4" s="114"/>
      <c r="E4" s="115"/>
      <c r="F4" s="116"/>
      <c r="G4" s="117" t="s">
        <v>206</v>
      </c>
      <c r="H4" s="118"/>
      <c r="I4" s="116"/>
      <c r="J4" s="117" t="s">
        <v>283</v>
      </c>
      <c r="K4" s="119"/>
      <c r="L4" s="116"/>
      <c r="M4" s="117" t="s">
        <v>206</v>
      </c>
      <c r="N4" s="119"/>
      <c r="O4" s="116"/>
      <c r="P4" s="117" t="s">
        <v>206</v>
      </c>
      <c r="Q4" s="118"/>
      <c r="R4" s="116"/>
      <c r="S4" s="117" t="s">
        <v>206</v>
      </c>
      <c r="T4" s="118"/>
      <c r="U4" s="116"/>
      <c r="V4" s="117" t="s">
        <v>206</v>
      </c>
      <c r="W4" s="118"/>
      <c r="X4" s="116"/>
      <c r="Y4" s="117" t="s">
        <v>206</v>
      </c>
      <c r="Z4" s="118"/>
      <c r="AA4" s="299"/>
      <c r="AB4" s="300"/>
      <c r="AC4" s="286"/>
      <c r="AD4" s="281"/>
      <c r="AE4" s="306"/>
      <c r="AF4" s="281"/>
      <c r="AG4" s="283"/>
      <c r="AH4" s="281"/>
      <c r="AI4" s="285"/>
    </row>
    <row r="5" spans="1:35" ht="18" customHeight="1">
      <c r="A5" s="292">
        <v>2</v>
      </c>
      <c r="B5" s="294" t="s">
        <v>275</v>
      </c>
      <c r="C5" s="302" t="str">
        <f>IF(C6="","",IF(C6=E6,"△",IF(C6&gt;E6,"○","●")))</f>
        <v/>
      </c>
      <c r="D5" s="303"/>
      <c r="E5" s="304"/>
      <c r="F5" s="296"/>
      <c r="G5" s="297"/>
      <c r="H5" s="298"/>
      <c r="I5" s="302" t="str">
        <f>IF(I6="","",IF(I6=K6,"△",IF(I6&gt;K6,"○","●")))</f>
        <v/>
      </c>
      <c r="J5" s="303"/>
      <c r="K5" s="304"/>
      <c r="L5" s="302" t="str">
        <f>IF(L6="","",IF(L6=N6,"△",IF(L6&gt;N6,"○","●")))</f>
        <v/>
      </c>
      <c r="M5" s="303"/>
      <c r="N5" s="304"/>
      <c r="O5" s="302" t="str">
        <f>IF(O6="","",IF(O6=Q6,"△",IF(O6&gt;Q6,"○","●")))</f>
        <v/>
      </c>
      <c r="P5" s="303"/>
      <c r="Q5" s="304"/>
      <c r="R5" s="302" t="str">
        <f>IF(R6="","",IF(R6=T6,"△",IF(R6&gt;T6,"○","●")))</f>
        <v/>
      </c>
      <c r="S5" s="303"/>
      <c r="T5" s="304"/>
      <c r="U5" s="302" t="str">
        <f>IF(U6="","",IF(U6=W6,"△",IF(U6&gt;W6,"○","●")))</f>
        <v/>
      </c>
      <c r="V5" s="303"/>
      <c r="W5" s="304"/>
      <c r="X5" s="302" t="str">
        <f>IF(X6="","",IF(X6=Z6,"△",IF(X6&gt;Z6,"○","●")))</f>
        <v/>
      </c>
      <c r="Y5" s="303"/>
      <c r="Z5" s="304"/>
      <c r="AA5" s="299">
        <f>COUNTIF(C5:Z5,"○")</f>
        <v>0</v>
      </c>
      <c r="AB5" s="300">
        <f>COUNTIF(C5:Z5,"△")</f>
        <v>0</v>
      </c>
      <c r="AC5" s="286">
        <f>COUNTIF(C5:Z5,"●")</f>
        <v>0</v>
      </c>
      <c r="AD5" s="284">
        <f>AA5*3+AB5*1</f>
        <v>0</v>
      </c>
      <c r="AE5" s="305">
        <f>SUM(H3:H18)</f>
        <v>0</v>
      </c>
      <c r="AF5" s="279">
        <f>SUM(F3:F18)</f>
        <v>0</v>
      </c>
      <c r="AG5" s="282">
        <f>AE5-AF5</f>
        <v>0</v>
      </c>
      <c r="AH5" s="284">
        <f>RANK(AI5,AI$3:AI$18)</f>
        <v>1</v>
      </c>
      <c r="AI5" s="285">
        <f>10000*AD5+100*AG5+AE5</f>
        <v>0</v>
      </c>
    </row>
    <row r="6" spans="1:35" ht="18" customHeight="1">
      <c r="A6" s="293"/>
      <c r="B6" s="295"/>
      <c r="C6" s="121" t="str">
        <f>IF(F3="","",H4)</f>
        <v/>
      </c>
      <c r="D6" s="122" t="s">
        <v>283</v>
      </c>
      <c r="E6" s="123" t="str">
        <f>IF(F3="","",F4)</f>
        <v/>
      </c>
      <c r="F6" s="124"/>
      <c r="G6" s="125"/>
      <c r="H6" s="126"/>
      <c r="I6" s="116"/>
      <c r="J6" s="117" t="s">
        <v>303</v>
      </c>
      <c r="K6" s="119"/>
      <c r="L6" s="116"/>
      <c r="M6" s="117" t="s">
        <v>283</v>
      </c>
      <c r="N6" s="119"/>
      <c r="O6" s="116"/>
      <c r="P6" s="117" t="s">
        <v>282</v>
      </c>
      <c r="Q6" s="118"/>
      <c r="R6" s="116"/>
      <c r="S6" s="117" t="s">
        <v>303</v>
      </c>
      <c r="T6" s="118"/>
      <c r="U6" s="116"/>
      <c r="V6" s="117" t="s">
        <v>206</v>
      </c>
      <c r="W6" s="118"/>
      <c r="X6" s="116"/>
      <c r="Y6" s="117" t="s">
        <v>206</v>
      </c>
      <c r="Z6" s="118"/>
      <c r="AA6" s="299"/>
      <c r="AB6" s="300"/>
      <c r="AC6" s="286"/>
      <c r="AD6" s="281"/>
      <c r="AE6" s="306"/>
      <c r="AF6" s="281"/>
      <c r="AG6" s="283"/>
      <c r="AH6" s="281"/>
      <c r="AI6" s="285"/>
    </row>
    <row r="7" spans="1:35" ht="18" customHeight="1">
      <c r="A7" s="292">
        <v>3</v>
      </c>
      <c r="B7" s="294" t="s">
        <v>304</v>
      </c>
      <c r="C7" s="302" t="str">
        <f>IF(C8="","",IF(C8=E8,"△",IF(C8&gt;E8,"○","●")))</f>
        <v/>
      </c>
      <c r="D7" s="303"/>
      <c r="E7" s="304"/>
      <c r="F7" s="302" t="str">
        <f>IF(F8="","",IF(F8=H8,"△",IF(F8&gt;H8,"○","●")))</f>
        <v/>
      </c>
      <c r="G7" s="303"/>
      <c r="H7" s="304"/>
      <c r="I7" s="296"/>
      <c r="J7" s="297"/>
      <c r="K7" s="298"/>
      <c r="L7" s="302" t="str">
        <f>IF(L8="","",IF(L8=N8,"△",IF(L8&gt;N8,"○","●")))</f>
        <v/>
      </c>
      <c r="M7" s="303"/>
      <c r="N7" s="304"/>
      <c r="O7" s="302" t="str">
        <f>IF(O8="","",IF(O8=Q8,"△",IF(O8&gt;Q8,"○","●")))</f>
        <v/>
      </c>
      <c r="P7" s="303"/>
      <c r="Q7" s="304"/>
      <c r="R7" s="302" t="str">
        <f>IF(R8="","",IF(R8=T8,"△",IF(R8&gt;T8,"○","●")))</f>
        <v/>
      </c>
      <c r="S7" s="303"/>
      <c r="T7" s="304"/>
      <c r="U7" s="302" t="str">
        <f>IF(U8="","",IF(U8=W8,"△",IF(U8&gt;W8,"○","●")))</f>
        <v/>
      </c>
      <c r="V7" s="303"/>
      <c r="W7" s="304"/>
      <c r="X7" s="302" t="str">
        <f>IF(X8="","",IF(X8=Z8,"△",IF(X8&gt;Z8,"○","●")))</f>
        <v/>
      </c>
      <c r="Y7" s="303"/>
      <c r="Z7" s="304"/>
      <c r="AA7" s="299">
        <f>COUNTIF(C7:Z7,"○")</f>
        <v>0</v>
      </c>
      <c r="AB7" s="300">
        <f>COUNTIF(C7:Z7,"△")</f>
        <v>0</v>
      </c>
      <c r="AC7" s="286">
        <f>COUNTIF(C7:Z7,"●")</f>
        <v>0</v>
      </c>
      <c r="AD7" s="284">
        <f>AA7*3+AB7*1</f>
        <v>0</v>
      </c>
      <c r="AE7" s="305">
        <f>SUM(K3:K18)</f>
        <v>0</v>
      </c>
      <c r="AF7" s="279">
        <f>SUM(I3:I18)</f>
        <v>0</v>
      </c>
      <c r="AG7" s="282">
        <f>AE7-AF7</f>
        <v>0</v>
      </c>
      <c r="AH7" s="284">
        <f>RANK(AI7,AI$3:AI$18)</f>
        <v>1</v>
      </c>
      <c r="AI7" s="285">
        <f>10000*AD7+100*AG7+AE7</f>
        <v>0</v>
      </c>
    </row>
    <row r="8" spans="1:35" ht="18" customHeight="1">
      <c r="A8" s="293"/>
      <c r="B8" s="295"/>
      <c r="C8" s="121" t="str">
        <f>IF(I3="","",K4)</f>
        <v/>
      </c>
      <c r="D8" s="122" t="s">
        <v>206</v>
      </c>
      <c r="E8" s="123" t="str">
        <f>IF(I3="","",I4)</f>
        <v/>
      </c>
      <c r="F8" s="121" t="str">
        <f>IF(I5="","",K6)</f>
        <v/>
      </c>
      <c r="G8" s="122" t="s">
        <v>206</v>
      </c>
      <c r="H8" s="123" t="str">
        <f>IF(I5="","",I6)</f>
        <v/>
      </c>
      <c r="I8" s="124"/>
      <c r="J8" s="125"/>
      <c r="K8" s="126"/>
      <c r="L8" s="116"/>
      <c r="M8" s="117" t="s">
        <v>303</v>
      </c>
      <c r="N8" s="119"/>
      <c r="O8" s="116"/>
      <c r="P8" s="117" t="s">
        <v>303</v>
      </c>
      <c r="Q8" s="118"/>
      <c r="R8" s="116"/>
      <c r="S8" s="117" t="s">
        <v>206</v>
      </c>
      <c r="T8" s="118"/>
      <c r="U8" s="116"/>
      <c r="V8" s="117" t="s">
        <v>206</v>
      </c>
      <c r="W8" s="118"/>
      <c r="X8" s="116"/>
      <c r="Y8" s="117" t="s">
        <v>206</v>
      </c>
      <c r="Z8" s="118"/>
      <c r="AA8" s="299"/>
      <c r="AB8" s="300"/>
      <c r="AC8" s="286"/>
      <c r="AD8" s="281"/>
      <c r="AE8" s="306"/>
      <c r="AF8" s="281"/>
      <c r="AG8" s="283"/>
      <c r="AH8" s="281"/>
      <c r="AI8" s="285"/>
    </row>
    <row r="9" spans="1:35" ht="18" customHeight="1">
      <c r="A9" s="292">
        <v>4</v>
      </c>
      <c r="B9" s="294" t="s">
        <v>277</v>
      </c>
      <c r="C9" s="302" t="str">
        <f>IF(C10="","",IF(C10=E10,"△",IF(C10&gt;E10,"○","●")))</f>
        <v/>
      </c>
      <c r="D9" s="303"/>
      <c r="E9" s="304"/>
      <c r="F9" s="302" t="str">
        <f>IF(F10="","",IF(F10=H10,"△",IF(F10&gt;H10,"○","●")))</f>
        <v/>
      </c>
      <c r="G9" s="303"/>
      <c r="H9" s="304"/>
      <c r="I9" s="302" t="str">
        <f>IF(I10="","",IF(I10=K10,"△",IF(I10&gt;K10,"○","●")))</f>
        <v/>
      </c>
      <c r="J9" s="303"/>
      <c r="K9" s="304"/>
      <c r="L9" s="296"/>
      <c r="M9" s="297"/>
      <c r="N9" s="298"/>
      <c r="O9" s="302" t="str">
        <f>IF(AND(O10="",O10=Q10),"",IF(O10&gt;Q10,"○",IF(O10&lt;Q10,"●",IF(AND(O10&gt;=0,O10=Q10),"△"))))</f>
        <v/>
      </c>
      <c r="P9" s="303"/>
      <c r="Q9" s="304"/>
      <c r="R9" s="302" t="str">
        <f>IF(AND(R10="",R10=T10),"",IF(R10&gt;T10,"○",IF(R10&lt;T10,"●",IF(AND(R10&gt;=0,R10=T10),"△"))))</f>
        <v/>
      </c>
      <c r="S9" s="303"/>
      <c r="T9" s="304"/>
      <c r="U9" s="302" t="str">
        <f>IF(AND(U10="",U10=W10),"",IF(U10&gt;W10,"○",IF(U10&lt;W10,"●",IF(AND(U10&gt;=0,U10=W10),"△"))))</f>
        <v/>
      </c>
      <c r="V9" s="303"/>
      <c r="W9" s="304"/>
      <c r="X9" s="302" t="str">
        <f>IF(AND(X10="",X10=Z10),"",IF(X10&gt;Z10,"○",IF(X10&lt;Z10,"●",IF(AND(X10&gt;=0,X10=Z10),"△"))))</f>
        <v/>
      </c>
      <c r="Y9" s="303"/>
      <c r="Z9" s="304"/>
      <c r="AA9" s="299">
        <f>COUNTIF(C9:Z9,"○")</f>
        <v>0</v>
      </c>
      <c r="AB9" s="300">
        <f>COUNTIF(C9:Z9,"△")</f>
        <v>0</v>
      </c>
      <c r="AC9" s="286">
        <f>COUNTIF(C9:Z9,"●")</f>
        <v>0</v>
      </c>
      <c r="AD9" s="284">
        <f>AA9*3+AB9*1</f>
        <v>0</v>
      </c>
      <c r="AE9" s="279">
        <f>SUM(N3:N18)</f>
        <v>0</v>
      </c>
      <c r="AF9" s="279">
        <f>SUM(L3:L18)</f>
        <v>0</v>
      </c>
      <c r="AG9" s="282">
        <f>AE9-AF9</f>
        <v>0</v>
      </c>
      <c r="AH9" s="284">
        <f>RANK(AI9,AI$3:AI$18)</f>
        <v>1</v>
      </c>
      <c r="AI9" s="285">
        <f>10000*AD9+100*AG9+AE9</f>
        <v>0</v>
      </c>
    </row>
    <row r="10" spans="1:35" ht="18" customHeight="1">
      <c r="A10" s="293"/>
      <c r="B10" s="295"/>
      <c r="C10" s="121" t="str">
        <f>IF(L3="","",N4)</f>
        <v/>
      </c>
      <c r="D10" s="122" t="s">
        <v>206</v>
      </c>
      <c r="E10" s="123" t="str">
        <f>IF(L3="","",L4)</f>
        <v/>
      </c>
      <c r="F10" s="121" t="str">
        <f>IF(L5="","",N6)</f>
        <v/>
      </c>
      <c r="G10" s="122" t="s">
        <v>283</v>
      </c>
      <c r="H10" s="123" t="str">
        <f>IF(L5="","",L6)</f>
        <v/>
      </c>
      <c r="I10" s="121" t="str">
        <f>IF(L7="","",N8)</f>
        <v/>
      </c>
      <c r="J10" s="122" t="s">
        <v>206</v>
      </c>
      <c r="K10" s="123" t="str">
        <f>IF(L7="","",L8)</f>
        <v/>
      </c>
      <c r="L10" s="127"/>
      <c r="M10" s="125"/>
      <c r="N10" s="128"/>
      <c r="O10" s="116"/>
      <c r="P10" s="117" t="s">
        <v>283</v>
      </c>
      <c r="Q10" s="118"/>
      <c r="R10" s="116"/>
      <c r="S10" s="117" t="s">
        <v>206</v>
      </c>
      <c r="T10" s="118"/>
      <c r="U10" s="116"/>
      <c r="V10" s="117" t="s">
        <v>206</v>
      </c>
      <c r="W10" s="118"/>
      <c r="X10" s="116"/>
      <c r="Y10" s="117" t="s">
        <v>282</v>
      </c>
      <c r="Z10" s="118"/>
      <c r="AA10" s="299"/>
      <c r="AB10" s="300"/>
      <c r="AC10" s="286"/>
      <c r="AD10" s="281"/>
      <c r="AE10" s="280"/>
      <c r="AF10" s="281"/>
      <c r="AG10" s="283"/>
      <c r="AH10" s="281"/>
      <c r="AI10" s="285"/>
    </row>
    <row r="11" spans="1:35" ht="18" customHeight="1">
      <c r="A11" s="292">
        <v>5</v>
      </c>
      <c r="B11" s="294" t="s">
        <v>278</v>
      </c>
      <c r="C11" s="302" t="str">
        <f>IF(C12="","",IF(C12=E12,"△",IF(C12&gt;E12,"○","●")))</f>
        <v/>
      </c>
      <c r="D11" s="303"/>
      <c r="E11" s="304"/>
      <c r="F11" s="302" t="str">
        <f>IF(F12="","",IF(F12=H12,"△",IF(F12&gt;H12,"○","●")))</f>
        <v/>
      </c>
      <c r="G11" s="303"/>
      <c r="H11" s="304"/>
      <c r="I11" s="302" t="str">
        <f>IF(I12="","",IF(I12=K12,"△",IF(I12&gt;K12,"○","●")))</f>
        <v/>
      </c>
      <c r="J11" s="303"/>
      <c r="K11" s="304"/>
      <c r="L11" s="302" t="str">
        <f>IF(L12="","",IF(L12=N12,"△",IF(L12&gt;N12,"○","●")))</f>
        <v/>
      </c>
      <c r="M11" s="303"/>
      <c r="N11" s="304"/>
      <c r="O11" s="296"/>
      <c r="P11" s="297"/>
      <c r="Q11" s="298"/>
      <c r="R11" s="302" t="str">
        <f>IF(AND(R12="",R12=T12),"",IF(R12&gt;T12,"○",IF(R12&lt;T12,"●",IF(AND(R12&gt;=0,R12=T12),"△"))))</f>
        <v/>
      </c>
      <c r="S11" s="303"/>
      <c r="T11" s="304"/>
      <c r="U11" s="302" t="str">
        <f>IF(AND(U12="",U12=W12),"",IF(U12&gt;W12,"○",IF(U12&lt;W12,"●",IF(AND(U12&gt;=0,U12=W12),"△"))))</f>
        <v/>
      </c>
      <c r="V11" s="303"/>
      <c r="W11" s="304"/>
      <c r="X11" s="302" t="str">
        <f>IF(AND(X12="",X12=Z12),"",IF(X12&gt;Z12,"○",IF(X12&lt;Z12,"●",IF(AND(X12&gt;=0,X12=Z12),"△"))))</f>
        <v/>
      </c>
      <c r="Y11" s="303"/>
      <c r="Z11" s="304"/>
      <c r="AA11" s="299">
        <f>COUNTIF(C11:Z11,"○")</f>
        <v>0</v>
      </c>
      <c r="AB11" s="300">
        <f>COUNTIF(C11:Z11,"△")</f>
        <v>0</v>
      </c>
      <c r="AC11" s="286">
        <f>COUNTIF(C11:Z11,"●")</f>
        <v>0</v>
      </c>
      <c r="AD11" s="284">
        <f>AA11*3+AB11*1</f>
        <v>0</v>
      </c>
      <c r="AE11" s="279">
        <f>SUM(Q3:Q18)</f>
        <v>0</v>
      </c>
      <c r="AF11" s="279">
        <f>SUM(O3:O18)</f>
        <v>0</v>
      </c>
      <c r="AG11" s="282">
        <f>AE11-AF11</f>
        <v>0</v>
      </c>
      <c r="AH11" s="284">
        <f>RANK(AI11,AI$3:AI$18)</f>
        <v>1</v>
      </c>
      <c r="AI11" s="285">
        <f>10000*AD11+100*AG11+AE11</f>
        <v>0</v>
      </c>
    </row>
    <row r="12" spans="1:35" ht="18" customHeight="1">
      <c r="A12" s="293"/>
      <c r="B12" s="295"/>
      <c r="C12" s="121" t="str">
        <f>IF(O3="","",Q4)</f>
        <v/>
      </c>
      <c r="D12" s="122" t="s">
        <v>282</v>
      </c>
      <c r="E12" s="123" t="str">
        <f>IF(O3="","",O4)</f>
        <v/>
      </c>
      <c r="F12" s="121" t="str">
        <f>IF(O5="","",Q6)</f>
        <v/>
      </c>
      <c r="G12" s="122" t="s">
        <v>206</v>
      </c>
      <c r="H12" s="123" t="str">
        <f>IF(O5="","",O6)</f>
        <v/>
      </c>
      <c r="I12" s="121" t="str">
        <f>IF(O7="","",Q8)</f>
        <v/>
      </c>
      <c r="J12" s="122" t="s">
        <v>282</v>
      </c>
      <c r="K12" s="123" t="str">
        <f>IF(O7="","",O8)</f>
        <v/>
      </c>
      <c r="L12" s="121" t="str">
        <f>IF(O9="","",Q10)</f>
        <v/>
      </c>
      <c r="M12" s="122" t="s">
        <v>283</v>
      </c>
      <c r="N12" s="123" t="str">
        <f>IF(O9="","",O10)</f>
        <v/>
      </c>
      <c r="O12" s="127"/>
      <c r="P12" s="125"/>
      <c r="Q12" s="128"/>
      <c r="R12" s="116"/>
      <c r="S12" s="117" t="s">
        <v>282</v>
      </c>
      <c r="T12" s="118"/>
      <c r="U12" s="116"/>
      <c r="V12" s="117" t="s">
        <v>206</v>
      </c>
      <c r="W12" s="118"/>
      <c r="X12" s="116"/>
      <c r="Y12" s="117" t="s">
        <v>282</v>
      </c>
      <c r="Z12" s="118"/>
      <c r="AA12" s="299"/>
      <c r="AB12" s="300"/>
      <c r="AC12" s="286"/>
      <c r="AD12" s="281"/>
      <c r="AE12" s="280"/>
      <c r="AF12" s="281"/>
      <c r="AG12" s="283"/>
      <c r="AH12" s="281"/>
      <c r="AI12" s="285"/>
    </row>
    <row r="13" spans="1:35" ht="18" customHeight="1">
      <c r="A13" s="292">
        <v>6</v>
      </c>
      <c r="B13" s="294" t="s">
        <v>305</v>
      </c>
      <c r="C13" s="302" t="str">
        <f>IF(C14="","",IF(C14=E14,"△",IF(C14&gt;E14,"○","●")))</f>
        <v/>
      </c>
      <c r="D13" s="303"/>
      <c r="E13" s="304"/>
      <c r="F13" s="302" t="str">
        <f>IF(F14="","",IF(F14=H14,"△",IF(F14&gt;H14,"○","●")))</f>
        <v/>
      </c>
      <c r="G13" s="303"/>
      <c r="H13" s="304"/>
      <c r="I13" s="302" t="str">
        <f>IF(I14="","",IF(I14=K14,"△",IF(I14&gt;K14,"○","●")))</f>
        <v/>
      </c>
      <c r="J13" s="303"/>
      <c r="K13" s="304"/>
      <c r="L13" s="302" t="str">
        <f>IF(L14="","",IF(L14=N14,"△",IF(L14&gt;N14,"○","●")))</f>
        <v/>
      </c>
      <c r="M13" s="303"/>
      <c r="N13" s="304"/>
      <c r="O13" s="302" t="str">
        <f>IF(O14="","",IF(O14=Q14,"△",IF(O14&gt;Q14,"○","●")))</f>
        <v/>
      </c>
      <c r="P13" s="303"/>
      <c r="Q13" s="304"/>
      <c r="R13" s="296"/>
      <c r="S13" s="297"/>
      <c r="T13" s="298"/>
      <c r="U13" s="302" t="str">
        <f>IF(AND(U14="",U14=W14),"",IF(U14&gt;W14,"○",IF(U14&lt;W14,"●",IF(AND(U14&gt;=0,U14=W14),"△"))))</f>
        <v/>
      </c>
      <c r="V13" s="303"/>
      <c r="W13" s="304"/>
      <c r="X13" s="302" t="str">
        <f>IF(AND(X14="",X14=Z14),"",IF(X14&gt;Z14,"○",IF(X14&lt;Z14,"●",IF(AND(X14&gt;=0,X14=Z14),"△"))))</f>
        <v/>
      </c>
      <c r="Y13" s="303"/>
      <c r="Z13" s="304"/>
      <c r="AA13" s="299">
        <f>COUNTIF(C13:Z13,"○")</f>
        <v>0</v>
      </c>
      <c r="AB13" s="300">
        <f>COUNTIF(C13:Z13,"△")</f>
        <v>0</v>
      </c>
      <c r="AC13" s="286">
        <f>COUNTIF(C13:Z13,"●")</f>
        <v>0</v>
      </c>
      <c r="AD13" s="284">
        <f>AA13*3+AB13*1</f>
        <v>0</v>
      </c>
      <c r="AE13" s="279">
        <f>SUM(T3:T18)</f>
        <v>0</v>
      </c>
      <c r="AF13" s="279">
        <f>SUM(R3:R18)</f>
        <v>0</v>
      </c>
      <c r="AG13" s="282">
        <f>AE13-AF13</f>
        <v>0</v>
      </c>
      <c r="AH13" s="284">
        <f>RANK(AI13,AI$3:AI$18)</f>
        <v>1</v>
      </c>
      <c r="AI13" s="285">
        <f>10000*AD13+100*AG13+AE13</f>
        <v>0</v>
      </c>
    </row>
    <row r="14" spans="1:35" ht="18" customHeight="1">
      <c r="A14" s="293"/>
      <c r="B14" s="295"/>
      <c r="C14" s="121" t="str">
        <f>IF(R3="","",T4)</f>
        <v/>
      </c>
      <c r="D14" s="122" t="s">
        <v>206</v>
      </c>
      <c r="E14" s="123" t="str">
        <f>IF(R3="","",R4)</f>
        <v/>
      </c>
      <c r="F14" s="121" t="str">
        <f>IF(R5="","",T6)</f>
        <v/>
      </c>
      <c r="G14" s="122" t="s">
        <v>206</v>
      </c>
      <c r="H14" s="123" t="str">
        <f>IF(R5="","",R6)</f>
        <v/>
      </c>
      <c r="I14" s="121" t="str">
        <f>IF(R7="","",T8)</f>
        <v/>
      </c>
      <c r="J14" s="122" t="s">
        <v>303</v>
      </c>
      <c r="K14" s="123" t="str">
        <f>IF(R7="","",R8)</f>
        <v/>
      </c>
      <c r="L14" s="121" t="str">
        <f>IF(R9="","",T10)</f>
        <v/>
      </c>
      <c r="M14" s="122" t="s">
        <v>283</v>
      </c>
      <c r="N14" s="123" t="str">
        <f>IF(R9="","",R10)</f>
        <v/>
      </c>
      <c r="O14" s="121" t="str">
        <f>IF(R11="","",T12)</f>
        <v/>
      </c>
      <c r="P14" s="122" t="s">
        <v>206</v>
      </c>
      <c r="Q14" s="123" t="str">
        <f>IF(R11="","",R12)</f>
        <v/>
      </c>
      <c r="R14" s="127"/>
      <c r="S14" s="125"/>
      <c r="T14" s="128"/>
      <c r="U14" s="116"/>
      <c r="V14" s="117" t="s">
        <v>303</v>
      </c>
      <c r="W14" s="118"/>
      <c r="X14" s="116"/>
      <c r="Y14" s="117" t="s">
        <v>283</v>
      </c>
      <c r="Z14" s="118"/>
      <c r="AA14" s="299"/>
      <c r="AB14" s="300"/>
      <c r="AC14" s="286"/>
      <c r="AD14" s="281"/>
      <c r="AE14" s="280"/>
      <c r="AF14" s="281"/>
      <c r="AG14" s="283"/>
      <c r="AH14" s="281"/>
      <c r="AI14" s="285"/>
    </row>
    <row r="15" spans="1:35" ht="18" customHeight="1">
      <c r="A15" s="292">
        <v>7</v>
      </c>
      <c r="B15" s="294" t="s">
        <v>279</v>
      </c>
      <c r="C15" s="302" t="str">
        <f>IF(C16="","",IF(C16=E16,"△",IF(C16&gt;E16,"○","●")))</f>
        <v/>
      </c>
      <c r="D15" s="303"/>
      <c r="E15" s="304"/>
      <c r="F15" s="302" t="str">
        <f>IF(F16="","",IF(F16=H16,"△",IF(F16&gt;H16,"○","●")))</f>
        <v/>
      </c>
      <c r="G15" s="303"/>
      <c r="H15" s="304"/>
      <c r="I15" s="302" t="str">
        <f>IF(I16="","",IF(I16=K16,"△",IF(I16&gt;K16,"○","●")))</f>
        <v/>
      </c>
      <c r="J15" s="303"/>
      <c r="K15" s="304"/>
      <c r="L15" s="302" t="str">
        <f>IF(L16="","",IF(L16=N16,"△",IF(L16&gt;N16,"○","●")))</f>
        <v/>
      </c>
      <c r="M15" s="303"/>
      <c r="N15" s="304"/>
      <c r="O15" s="302" t="str">
        <f>IF(O16="","",IF(O16=Q16,"△",IF(O16&gt;Q16,"○","●")))</f>
        <v/>
      </c>
      <c r="P15" s="303"/>
      <c r="Q15" s="304"/>
      <c r="R15" s="302" t="str">
        <f>IF(R16="","",IF(R16=T16,"△",IF(R16&gt;T16,"○","●")))</f>
        <v/>
      </c>
      <c r="S15" s="303"/>
      <c r="T15" s="304"/>
      <c r="U15" s="296"/>
      <c r="V15" s="297"/>
      <c r="W15" s="298"/>
      <c r="X15" s="302" t="str">
        <f>IF(AND(X16="",X16=Z16),"",IF(X16&gt;Z16,"○",IF(X16&lt;Z16,"●",IF(AND(X16&gt;=0,X16=Z16),"△"))))</f>
        <v/>
      </c>
      <c r="Y15" s="303"/>
      <c r="Z15" s="304"/>
      <c r="AA15" s="299">
        <f>COUNTIF(C15:Z15,"○")</f>
        <v>0</v>
      </c>
      <c r="AB15" s="300">
        <f>COUNTIF(C15:Z15,"△")</f>
        <v>0</v>
      </c>
      <c r="AC15" s="286">
        <f>COUNTIF(C15:Z15,"●")</f>
        <v>0</v>
      </c>
      <c r="AD15" s="284">
        <f>AA15*3+AB15*1</f>
        <v>0</v>
      </c>
      <c r="AE15" s="279">
        <f>SUM(W3:W18)</f>
        <v>0</v>
      </c>
      <c r="AF15" s="279">
        <f>SUM(U3:U18)</f>
        <v>0</v>
      </c>
      <c r="AG15" s="282">
        <f>AE15-AF15</f>
        <v>0</v>
      </c>
      <c r="AH15" s="284">
        <f>RANK(AI15,AI$3:AI$18)</f>
        <v>1</v>
      </c>
      <c r="AI15" s="285">
        <f>10000*AD15+100*AG15+AE15</f>
        <v>0</v>
      </c>
    </row>
    <row r="16" spans="1:35" ht="18" customHeight="1">
      <c r="A16" s="293"/>
      <c r="B16" s="295"/>
      <c r="C16" s="121" t="str">
        <f>IF(U3="","",W4)</f>
        <v/>
      </c>
      <c r="D16" s="122" t="s">
        <v>303</v>
      </c>
      <c r="E16" s="123" t="str">
        <f>IF(U3="","",U4)</f>
        <v/>
      </c>
      <c r="F16" s="121" t="str">
        <f>IF(U5="","",W6)</f>
        <v/>
      </c>
      <c r="G16" s="122" t="s">
        <v>283</v>
      </c>
      <c r="H16" s="123" t="str">
        <f>IF(U5="","",U6)</f>
        <v/>
      </c>
      <c r="I16" s="121" t="str">
        <f>IF(U7="","",W8)</f>
        <v/>
      </c>
      <c r="J16" s="122" t="s">
        <v>206</v>
      </c>
      <c r="K16" s="123" t="str">
        <f>IF(U7="","",U8)</f>
        <v/>
      </c>
      <c r="L16" s="121" t="str">
        <f>IF(U9="","",W10)</f>
        <v/>
      </c>
      <c r="M16" s="122" t="s">
        <v>283</v>
      </c>
      <c r="N16" s="123" t="str">
        <f>IF(U9="","",U10)</f>
        <v/>
      </c>
      <c r="O16" s="121" t="str">
        <f>IF(U11="","",W12)</f>
        <v/>
      </c>
      <c r="P16" s="122" t="s">
        <v>283</v>
      </c>
      <c r="Q16" s="123" t="str">
        <f>IF(U11="","",U12)</f>
        <v/>
      </c>
      <c r="R16" s="121" t="str">
        <f>IF(U13="","",W14)</f>
        <v/>
      </c>
      <c r="S16" s="122" t="s">
        <v>303</v>
      </c>
      <c r="T16" s="123" t="str">
        <f>IF(U13="","",U14)</f>
        <v/>
      </c>
      <c r="U16" s="127"/>
      <c r="V16" s="125"/>
      <c r="W16" s="128"/>
      <c r="X16" s="129"/>
      <c r="Y16" s="117" t="s">
        <v>206</v>
      </c>
      <c r="Z16" s="130"/>
      <c r="AA16" s="299"/>
      <c r="AB16" s="300"/>
      <c r="AC16" s="286"/>
      <c r="AD16" s="281"/>
      <c r="AE16" s="280"/>
      <c r="AF16" s="281"/>
      <c r="AG16" s="283"/>
      <c r="AH16" s="281"/>
      <c r="AI16" s="285"/>
    </row>
    <row r="17" spans="1:35" ht="18" customHeight="1">
      <c r="A17" s="292">
        <v>8</v>
      </c>
      <c r="B17" s="294" t="s">
        <v>289</v>
      </c>
      <c r="C17" s="302" t="str">
        <f>IF(C18="","",IF(C18=E18,"△",IF(C18&gt;E18,"○","●")))</f>
        <v/>
      </c>
      <c r="D17" s="303"/>
      <c r="E17" s="304"/>
      <c r="F17" s="302" t="str">
        <f>IF(F18="","",IF(F18=H18,"△",IF(F18&gt;H18,"○","●")))</f>
        <v/>
      </c>
      <c r="G17" s="303"/>
      <c r="H17" s="304"/>
      <c r="I17" s="302" t="str">
        <f>IF(I18="","",IF(I18=K18,"△",IF(I18&gt;K18,"○","●")))</f>
        <v/>
      </c>
      <c r="J17" s="303"/>
      <c r="K17" s="304"/>
      <c r="L17" s="302" t="str">
        <f>IF(L18="","",IF(L18=N18,"△",IF(L18&gt;N18,"○","●")))</f>
        <v/>
      </c>
      <c r="M17" s="303"/>
      <c r="N17" s="304"/>
      <c r="O17" s="302" t="str">
        <f>IF(O18="","",IF(O18=Q18,"△",IF(O18&gt;Q18,"○","●")))</f>
        <v/>
      </c>
      <c r="P17" s="303"/>
      <c r="Q17" s="304"/>
      <c r="R17" s="302" t="str">
        <f>IF(R18="","",IF(R18=T18,"△",IF(R18&gt;T18,"○","●")))</f>
        <v/>
      </c>
      <c r="S17" s="303"/>
      <c r="T17" s="304"/>
      <c r="U17" s="302" t="str">
        <f>IF(U18="","",IF(U18=W18,"△",IF(U18&gt;W18,"○","●")))</f>
        <v/>
      </c>
      <c r="V17" s="303"/>
      <c r="W17" s="304"/>
      <c r="X17" s="296"/>
      <c r="Y17" s="297"/>
      <c r="Z17" s="298"/>
      <c r="AA17" s="299">
        <f>COUNTIF(C17:Z17,"○")</f>
        <v>0</v>
      </c>
      <c r="AB17" s="300">
        <f>COUNTIF(C17:Z17,"△")</f>
        <v>0</v>
      </c>
      <c r="AC17" s="286">
        <f>COUNTIF(C17:Z17,"●")</f>
        <v>0</v>
      </c>
      <c r="AD17" s="284">
        <f>AA17*3+AB17*1</f>
        <v>0</v>
      </c>
      <c r="AE17" s="279">
        <f>SUM(Z3:Z18)</f>
        <v>0</v>
      </c>
      <c r="AF17" s="279">
        <f>SUM(X3:X18)</f>
        <v>0</v>
      </c>
      <c r="AG17" s="282">
        <f>AE17-AF17</f>
        <v>0</v>
      </c>
      <c r="AH17" s="284">
        <f>RANK(AI17,AI$3:AI$18)</f>
        <v>1</v>
      </c>
      <c r="AI17" s="285">
        <f>10000*AD17+100*AG17+AE17</f>
        <v>0</v>
      </c>
    </row>
    <row r="18" spans="1:35" ht="18" customHeight="1">
      <c r="A18" s="293"/>
      <c r="B18" s="295"/>
      <c r="C18" s="121" t="str">
        <f>IF(X3="","",Z4)</f>
        <v/>
      </c>
      <c r="D18" s="122" t="s">
        <v>206</v>
      </c>
      <c r="E18" s="123" t="str">
        <f>IF(X3="","",X4)</f>
        <v/>
      </c>
      <c r="F18" s="121" t="str">
        <f>IF(X5="","",Z6)</f>
        <v/>
      </c>
      <c r="G18" s="122" t="s">
        <v>283</v>
      </c>
      <c r="H18" s="123" t="str">
        <f>IF(X5="","",X6)</f>
        <v/>
      </c>
      <c r="I18" s="121" t="str">
        <f>IF(X7="","",Z8)</f>
        <v/>
      </c>
      <c r="J18" s="122" t="s">
        <v>206</v>
      </c>
      <c r="K18" s="123" t="str">
        <f>IF(X7="","",X8)</f>
        <v/>
      </c>
      <c r="L18" s="121" t="str">
        <f>IF(X9="","",Z10)</f>
        <v/>
      </c>
      <c r="M18" s="122" t="s">
        <v>206</v>
      </c>
      <c r="N18" s="123" t="str">
        <f>IF(X9="","",X10)</f>
        <v/>
      </c>
      <c r="O18" s="121" t="str">
        <f>IF(X11="","",Z12)</f>
        <v/>
      </c>
      <c r="P18" s="122" t="s">
        <v>303</v>
      </c>
      <c r="Q18" s="123" t="str">
        <f>IF(X11="","",X12)</f>
        <v/>
      </c>
      <c r="R18" s="121" t="str">
        <f>IF(X13="","",Z14)</f>
        <v/>
      </c>
      <c r="S18" s="122" t="s">
        <v>282</v>
      </c>
      <c r="T18" s="123" t="str">
        <f>IF(X13="","",X14)</f>
        <v/>
      </c>
      <c r="U18" s="121" t="str">
        <f>IF(X15="","",Z16)</f>
        <v/>
      </c>
      <c r="V18" s="122" t="s">
        <v>283</v>
      </c>
      <c r="W18" s="123" t="str">
        <f>IF(X15="","",X16)</f>
        <v/>
      </c>
      <c r="X18" s="113"/>
      <c r="Y18" s="114"/>
      <c r="Z18" s="134"/>
      <c r="AA18" s="299"/>
      <c r="AB18" s="300"/>
      <c r="AC18" s="286"/>
      <c r="AD18" s="281"/>
      <c r="AE18" s="280"/>
      <c r="AF18" s="281"/>
      <c r="AG18" s="283"/>
      <c r="AH18" s="281"/>
      <c r="AI18" s="285"/>
    </row>
    <row r="19" spans="1:35" ht="24.75" customHeight="1">
      <c r="A19" s="219"/>
      <c r="B19" s="218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20">
        <f>SUM(AE3:AE18)</f>
        <v>0</v>
      </c>
      <c r="AF19" s="220">
        <f>SUM(AF3:AF18)</f>
        <v>0</v>
      </c>
      <c r="AG19" s="220">
        <f>SUM(AG3:AG18)</f>
        <v>0</v>
      </c>
      <c r="AH19" s="138"/>
    </row>
    <row r="20" spans="1:35" ht="30" customHeight="1">
      <c r="A20" s="219"/>
      <c r="B20" s="218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138"/>
      <c r="AG20" s="138"/>
      <c r="AH20" s="138"/>
    </row>
    <row r="21" spans="1:35" ht="30" customHeight="1">
      <c r="A21" s="219"/>
      <c r="B21" s="218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138"/>
      <c r="AG21" s="138"/>
      <c r="AH21" s="138"/>
    </row>
    <row r="22" spans="1:35" ht="30" customHeight="1">
      <c r="A22" s="219"/>
      <c r="B22" s="218"/>
      <c r="C22" s="219"/>
      <c r="D22" s="219"/>
      <c r="E22" s="219"/>
      <c r="F22" s="219"/>
      <c r="G22" s="221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138"/>
      <c r="AG22" s="138"/>
      <c r="AH22" s="138"/>
    </row>
    <row r="23" spans="1:35" ht="30" customHeight="1">
      <c r="A23" s="219"/>
      <c r="B23" s="218"/>
      <c r="C23" s="219"/>
      <c r="D23" s="219"/>
      <c r="E23" s="219"/>
      <c r="F23" s="219"/>
      <c r="G23" s="221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138"/>
      <c r="AF23" s="138"/>
      <c r="AG23" s="138"/>
      <c r="AH23" s="138"/>
    </row>
    <row r="24" spans="1:35" ht="24.75" customHeight="1">
      <c r="A24" s="138"/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1:35" ht="24.75" customHeight="1">
      <c r="A25" s="138"/>
      <c r="B25" s="219"/>
      <c r="C25" s="219"/>
      <c r="D25" s="219"/>
      <c r="E25" s="219"/>
      <c r="F25" s="219"/>
      <c r="G25" s="219"/>
      <c r="H25" s="219"/>
      <c r="I25" s="219"/>
      <c r="J25" s="221"/>
      <c r="K25" s="219"/>
      <c r="L25" s="219"/>
      <c r="M25" s="219"/>
      <c r="N25" s="219"/>
      <c r="O25" s="219"/>
      <c r="P25" s="219"/>
      <c r="Q25" s="219"/>
      <c r="R25" s="219"/>
      <c r="S25" s="219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1:35" ht="24.75" customHeight="1">
      <c r="A26" s="138"/>
      <c r="B26" s="219"/>
      <c r="C26" s="219"/>
      <c r="D26" s="219"/>
      <c r="E26" s="219"/>
      <c r="F26" s="219"/>
      <c r="G26" s="219"/>
      <c r="H26" s="219"/>
      <c r="I26" s="219"/>
      <c r="J26" s="221"/>
      <c r="K26" s="219"/>
      <c r="L26" s="219"/>
      <c r="M26" s="219"/>
      <c r="N26" s="219"/>
      <c r="O26" s="219"/>
      <c r="P26" s="219"/>
      <c r="Q26" s="219"/>
      <c r="R26" s="219"/>
      <c r="S26" s="219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</row>
    <row r="27" spans="1:35" ht="24.75" customHeight="1">
      <c r="A27" s="138"/>
      <c r="B27" s="219"/>
      <c r="C27" s="219"/>
      <c r="D27" s="219"/>
      <c r="E27" s="219"/>
      <c r="F27" s="219"/>
      <c r="G27" s="219"/>
      <c r="H27" s="219"/>
      <c r="I27" s="219"/>
      <c r="J27" s="221"/>
      <c r="K27" s="219"/>
      <c r="L27" s="219"/>
      <c r="M27" s="219"/>
      <c r="N27" s="221"/>
      <c r="O27" s="219"/>
      <c r="P27" s="219"/>
      <c r="Q27" s="219"/>
      <c r="R27" s="219"/>
      <c r="S27" s="219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</row>
    <row r="28" spans="1:35" ht="24.75" customHeight="1">
      <c r="A28" s="138"/>
      <c r="B28" s="219"/>
      <c r="C28" s="219"/>
      <c r="D28" s="219"/>
      <c r="E28" s="219"/>
      <c r="F28" s="219"/>
      <c r="G28" s="219"/>
      <c r="H28" s="219"/>
      <c r="I28" s="219"/>
      <c r="J28" s="221"/>
      <c r="K28" s="219"/>
      <c r="L28" s="219"/>
      <c r="M28" s="219"/>
      <c r="N28" s="221"/>
      <c r="O28" s="219"/>
      <c r="P28" s="219"/>
      <c r="Q28" s="219"/>
      <c r="R28" s="219"/>
      <c r="S28" s="219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</row>
    <row r="29" spans="1:35" ht="24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</row>
    <row r="30" spans="1:35" ht="24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</row>
    <row r="31" spans="1:35" ht="24.7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</row>
    <row r="32" spans="1:35" ht="24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</row>
    <row r="33" spans="1:34" ht="24.7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</row>
    <row r="34" spans="1:34" ht="24.7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</row>
    <row r="35" spans="1:34" ht="24.7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</row>
    <row r="36" spans="1:34" ht="24.7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</row>
    <row r="37" spans="1:34" ht="24.7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</row>
    <row r="38" spans="1:34" ht="24.7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</row>
    <row r="39" spans="1:34" ht="24.7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</row>
    <row r="40" spans="1:34" ht="24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</row>
    <row r="41" spans="1:34" ht="24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</row>
    <row r="42" spans="1:34" ht="24.7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</row>
    <row r="43" spans="1:34" ht="24.7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</row>
    <row r="44" spans="1:34" ht="24.7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</row>
    <row r="45" spans="1:34" ht="24.75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</row>
    <row r="46" spans="1:34" ht="24.75" customHeight="1"/>
    <row r="47" spans="1:34" ht="24.75" customHeight="1"/>
    <row r="48" spans="1:3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</sheetData>
  <protectedRanges>
    <protectedRange password="C4D3" sqref="C5:Z5 C7:Z7 C9:Z9 C11:Z11 C13:Z13 C15:Z15 C17:Z17 C3:Z3" name="関数データ保護"/>
  </protectedRanges>
  <mergeCells count="162">
    <mergeCell ref="C1:N1"/>
    <mergeCell ref="O1:Z1"/>
    <mergeCell ref="C2:E2"/>
    <mergeCell ref="F2:H2"/>
    <mergeCell ref="I2:K2"/>
    <mergeCell ref="L2:N2"/>
    <mergeCell ref="O2:Q2"/>
    <mergeCell ref="R2:T2"/>
    <mergeCell ref="U2:W2"/>
    <mergeCell ref="X2:Z2"/>
    <mergeCell ref="AD3:AD4"/>
    <mergeCell ref="AE3:AE4"/>
    <mergeCell ref="AF3:AF4"/>
    <mergeCell ref="AG3:AG4"/>
    <mergeCell ref="AH3:AH4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AI3:AI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X3:Z3"/>
    <mergeCell ref="AA3:AA4"/>
    <mergeCell ref="AB3:AB4"/>
    <mergeCell ref="AC3:AC4"/>
    <mergeCell ref="AD7:AD8"/>
    <mergeCell ref="AE7:AE8"/>
    <mergeCell ref="AF7:AF8"/>
    <mergeCell ref="AG7:AG8"/>
    <mergeCell ref="AH7:AH8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AI7:AI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X7:Z7"/>
    <mergeCell ref="AA7:AA8"/>
    <mergeCell ref="AB7:AB8"/>
    <mergeCell ref="AC7:AC8"/>
    <mergeCell ref="AD11:AD12"/>
    <mergeCell ref="AE11:AE12"/>
    <mergeCell ref="AF11:AF12"/>
    <mergeCell ref="AG11:AG12"/>
    <mergeCell ref="AH11:AH12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AI11:AI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X11:Z11"/>
    <mergeCell ref="AA11:AA12"/>
    <mergeCell ref="AB11:AB12"/>
    <mergeCell ref="AC11:AC12"/>
    <mergeCell ref="AD15:AD16"/>
    <mergeCell ref="AE15:AE16"/>
    <mergeCell ref="AF15:AF16"/>
    <mergeCell ref="AG15:AG16"/>
    <mergeCell ref="AH15:AH16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AI15:AI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7"/>
    <mergeCell ref="AF17:AF18"/>
    <mergeCell ref="AG17:AG18"/>
    <mergeCell ref="AH17:AH18"/>
    <mergeCell ref="AI17:AI18"/>
    <mergeCell ref="X17:Z17"/>
    <mergeCell ref="AA17:AA18"/>
    <mergeCell ref="AB17:AB18"/>
    <mergeCell ref="AC17:AC18"/>
    <mergeCell ref="AD17:AD18"/>
    <mergeCell ref="AE17:AE18"/>
    <mergeCell ref="X15:Z15"/>
    <mergeCell ref="AA15:AA16"/>
    <mergeCell ref="AB15:AB16"/>
    <mergeCell ref="AC15:AC16"/>
  </mergeCells>
  <phoneticPr fontId="51"/>
  <pageMargins left="0.78740157480314965" right="0.59055118110236227" top="0.9055118110236221" bottom="0.74803149606299213" header="0.51181102362204722" footer="0.51181102362204722"/>
  <pageSetup paperSize="9" orientation="landscape" horizontalDpi="4294967293" verticalDpi="300" r:id="rId1"/>
  <headerFooter alignWithMargins="0">
    <oddHeader>&amp;C&amp;20 2019山梨県U-11サッカーリーグ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43"/>
  <sheetViews>
    <sheetView view="pageLayout" zoomScaleNormal="75" zoomScaleSheetLayoutView="74" workbookViewId="0">
      <selection activeCell="U5" sqref="U5:W5"/>
    </sheetView>
  </sheetViews>
  <sheetFormatPr defaultColWidth="21.59765625" defaultRowHeight="30" customHeight="1"/>
  <cols>
    <col min="1" max="1" width="4" style="102" customWidth="1"/>
    <col min="2" max="2" width="12.46484375" style="102" customWidth="1"/>
    <col min="3" max="9" width="2.59765625" style="102" customWidth="1"/>
    <col min="10" max="10" width="2.1328125" style="102" customWidth="1"/>
    <col min="11" max="32" width="2.59765625" style="102" customWidth="1"/>
    <col min="33" max="38" width="4" style="102" customWidth="1"/>
    <col min="39" max="39" width="5.46484375" style="102" bestFit="1" customWidth="1"/>
    <col min="40" max="40" width="4" style="102" customWidth="1"/>
    <col min="41" max="16384" width="21.59765625" style="102"/>
  </cols>
  <sheetData>
    <row r="1" spans="1:41" ht="24.75" customHeight="1" thickBot="1">
      <c r="A1" s="100"/>
      <c r="B1" s="101" t="s">
        <v>197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311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</row>
    <row r="2" spans="1:41" ht="25.5" customHeight="1" thickBot="1">
      <c r="A2" s="103"/>
      <c r="B2" s="216" t="s">
        <v>59</v>
      </c>
      <c r="C2" s="313" t="str">
        <f>B3</f>
        <v>A</v>
      </c>
      <c r="D2" s="314"/>
      <c r="E2" s="315"/>
      <c r="F2" s="316" t="str">
        <f>B5</f>
        <v>B</v>
      </c>
      <c r="G2" s="317"/>
      <c r="H2" s="318"/>
      <c r="I2" s="316" t="str">
        <f>B7</f>
        <v>C</v>
      </c>
      <c r="J2" s="317"/>
      <c r="K2" s="318"/>
      <c r="L2" s="316" t="str">
        <f>B9</f>
        <v>D</v>
      </c>
      <c r="M2" s="317"/>
      <c r="N2" s="318"/>
      <c r="O2" s="316" t="str">
        <f>B11</f>
        <v>E</v>
      </c>
      <c r="P2" s="317"/>
      <c r="Q2" s="318"/>
      <c r="R2" s="316" t="str">
        <f>B13</f>
        <v>F</v>
      </c>
      <c r="S2" s="317"/>
      <c r="T2" s="318"/>
      <c r="U2" s="316" t="str">
        <f>B15</f>
        <v>G</v>
      </c>
      <c r="V2" s="317"/>
      <c r="W2" s="318"/>
      <c r="X2" s="316" t="str">
        <f>B17</f>
        <v>H</v>
      </c>
      <c r="Y2" s="317"/>
      <c r="Z2" s="318"/>
      <c r="AA2" s="316" t="str">
        <f>B19</f>
        <v>I</v>
      </c>
      <c r="AB2" s="317"/>
      <c r="AC2" s="318"/>
      <c r="AD2" s="316" t="str">
        <f>B21</f>
        <v>J</v>
      </c>
      <c r="AE2" s="317"/>
      <c r="AF2" s="613"/>
      <c r="AG2" s="105" t="s">
        <v>198</v>
      </c>
      <c r="AH2" s="106" t="s">
        <v>200</v>
      </c>
      <c r="AI2" s="107" t="s">
        <v>199</v>
      </c>
      <c r="AJ2" s="108" t="s">
        <v>201</v>
      </c>
      <c r="AK2" s="109" t="s">
        <v>202</v>
      </c>
      <c r="AL2" s="108" t="s">
        <v>203</v>
      </c>
      <c r="AM2" s="110" t="s">
        <v>204</v>
      </c>
      <c r="AN2" s="111" t="s">
        <v>205</v>
      </c>
      <c r="AO2" s="112"/>
    </row>
    <row r="3" spans="1:41" ht="18" customHeight="1">
      <c r="A3" s="292">
        <v>1</v>
      </c>
      <c r="B3" s="599" t="s">
        <v>296</v>
      </c>
      <c r="C3" s="296"/>
      <c r="D3" s="308"/>
      <c r="E3" s="309"/>
      <c r="F3" s="302" t="str">
        <f>IF(F4="","",IF(F4=H4,"△",IF(F4&gt;H4,"○","●")))</f>
        <v/>
      </c>
      <c r="G3" s="303"/>
      <c r="H3" s="304"/>
      <c r="I3" s="302" t="str">
        <f>IF(I4="","",IF(I4=K4,"△",IF(I4&gt;K4,"○","●")))</f>
        <v/>
      </c>
      <c r="J3" s="303"/>
      <c r="K3" s="304"/>
      <c r="L3" s="302" t="str">
        <f>IF(L4="","",IF(L4=N4,"△",IF(L4&gt;N4,"○","●")))</f>
        <v/>
      </c>
      <c r="M3" s="303"/>
      <c r="N3" s="304"/>
      <c r="O3" s="302" t="str">
        <f>IF(O4="","",IF(O4=Q4,"△",IF(O4&gt;Q4,"○","●")))</f>
        <v/>
      </c>
      <c r="P3" s="303"/>
      <c r="Q3" s="304"/>
      <c r="R3" s="302" t="str">
        <f>IF(R4="","",IF(R4=T4,"△",IF(R4&gt;T4,"○","●")))</f>
        <v/>
      </c>
      <c r="S3" s="303"/>
      <c r="T3" s="304"/>
      <c r="U3" s="302" t="str">
        <f>IF(U4="","",IF(U4=W4,"△",IF(U4&gt;W4,"○","●")))</f>
        <v/>
      </c>
      <c r="V3" s="303"/>
      <c r="W3" s="304"/>
      <c r="X3" s="302" t="str">
        <f>IF(X4="","",IF(X4=Z4,"△",IF(X4&gt;Z4,"○","●")))</f>
        <v/>
      </c>
      <c r="Y3" s="303"/>
      <c r="Z3" s="304"/>
      <c r="AA3" s="302" t="str">
        <f>IF(AA4="","",IF(AA4=AC4,"△",IF(AA4&gt;AC4,"○","●")))</f>
        <v/>
      </c>
      <c r="AB3" s="303"/>
      <c r="AC3" s="304"/>
      <c r="AD3" s="302" t="str">
        <f>IF(AD4="","",IF(AD4=AF4,"△",IF(AD4&gt;AF4,"○","●")))</f>
        <v/>
      </c>
      <c r="AE3" s="303"/>
      <c r="AF3" s="607"/>
      <c r="AG3" s="299">
        <f>COUNTIF(C3:AF3,"○")</f>
        <v>0</v>
      </c>
      <c r="AH3" s="300">
        <f>COUNTIF(C3:AF3,"△")</f>
        <v>0</v>
      </c>
      <c r="AI3" s="286">
        <f>COUNTIF(C3:AF3,"●")</f>
        <v>0</v>
      </c>
      <c r="AJ3" s="284">
        <f>AG3*3+AH3*1</f>
        <v>0</v>
      </c>
      <c r="AK3" s="305">
        <f>SUM(E3:E22)</f>
        <v>0</v>
      </c>
      <c r="AL3" s="279">
        <f>SUM(C3:C22)</f>
        <v>0</v>
      </c>
      <c r="AM3" s="282">
        <f>AK3-AL3</f>
        <v>0</v>
      </c>
      <c r="AN3" s="307">
        <f>RANK(AO3,AO$3:AO$22)</f>
        <v>1</v>
      </c>
      <c r="AO3" s="285">
        <f>10000*AJ3+100*AM3+AK3</f>
        <v>0</v>
      </c>
    </row>
    <row r="4" spans="1:41" ht="18" customHeight="1">
      <c r="A4" s="293"/>
      <c r="B4" s="600"/>
      <c r="C4" s="113"/>
      <c r="D4" s="114"/>
      <c r="E4" s="115"/>
      <c r="F4" s="116"/>
      <c r="G4" s="117" t="s">
        <v>282</v>
      </c>
      <c r="H4" s="118"/>
      <c r="I4" s="116"/>
      <c r="J4" s="117" t="s">
        <v>284</v>
      </c>
      <c r="K4" s="119"/>
      <c r="L4" s="116"/>
      <c r="M4" s="117" t="s">
        <v>206</v>
      </c>
      <c r="N4" s="119"/>
      <c r="O4" s="116"/>
      <c r="P4" s="117" t="s">
        <v>284</v>
      </c>
      <c r="Q4" s="118"/>
      <c r="R4" s="116"/>
      <c r="S4" s="117" t="s">
        <v>287</v>
      </c>
      <c r="T4" s="118"/>
      <c r="U4" s="116"/>
      <c r="V4" s="117" t="s">
        <v>284</v>
      </c>
      <c r="W4" s="118"/>
      <c r="X4" s="116"/>
      <c r="Y4" s="117" t="s">
        <v>206</v>
      </c>
      <c r="Z4" s="118"/>
      <c r="AA4" s="116"/>
      <c r="AB4" s="117" t="s">
        <v>284</v>
      </c>
      <c r="AC4" s="118"/>
      <c r="AD4" s="116"/>
      <c r="AE4" s="117" t="s">
        <v>284</v>
      </c>
      <c r="AF4" s="120"/>
      <c r="AG4" s="299"/>
      <c r="AH4" s="300"/>
      <c r="AI4" s="286"/>
      <c r="AJ4" s="281"/>
      <c r="AK4" s="306"/>
      <c r="AL4" s="281"/>
      <c r="AM4" s="283"/>
      <c r="AN4" s="281"/>
      <c r="AO4" s="285"/>
    </row>
    <row r="5" spans="1:41" ht="18" customHeight="1">
      <c r="A5" s="292">
        <v>2</v>
      </c>
      <c r="B5" s="599" t="s">
        <v>286</v>
      </c>
      <c r="C5" s="302" t="str">
        <f>IF(C6="","",IF(C6=E6,"△",IF(C6&gt;E6,"○","●")))</f>
        <v/>
      </c>
      <c r="D5" s="303"/>
      <c r="E5" s="304"/>
      <c r="F5" s="296"/>
      <c r="G5" s="297"/>
      <c r="H5" s="298"/>
      <c r="I5" s="302" t="str">
        <f>IF(I6="","",IF(I6=K6,"△",IF(I6&gt;K6,"○","●")))</f>
        <v/>
      </c>
      <c r="J5" s="303"/>
      <c r="K5" s="304"/>
      <c r="L5" s="302" t="str">
        <f>IF(L6="","",IF(L6=N6,"△",IF(L6&gt;N6,"○","●")))</f>
        <v/>
      </c>
      <c r="M5" s="303"/>
      <c r="N5" s="304"/>
      <c r="O5" s="302" t="str">
        <f>IF(O6="","",IF(O6=Q6,"△",IF(O6&gt;Q6,"○","●")))</f>
        <v/>
      </c>
      <c r="P5" s="303"/>
      <c r="Q5" s="304"/>
      <c r="R5" s="302" t="str">
        <f>IF(R6="","",IF(R6=T6,"△",IF(R6&gt;T6,"○","●")))</f>
        <v/>
      </c>
      <c r="S5" s="303"/>
      <c r="T5" s="304"/>
      <c r="U5" s="302" t="str">
        <f>IF(U6="","",IF(U6=W6,"△",IF(U6&gt;W6,"○","●")))</f>
        <v/>
      </c>
      <c r="V5" s="303"/>
      <c r="W5" s="304"/>
      <c r="X5" s="302" t="str">
        <f>IF(X6="","",IF(X6=Z6,"△",IF(X6&gt;Z6,"○","●")))</f>
        <v/>
      </c>
      <c r="Y5" s="303"/>
      <c r="Z5" s="304"/>
      <c r="AA5" s="302" t="str">
        <f>IF(AA6="","",IF(AA6=AC6,"△",IF(AA6&gt;AC6,"○","●")))</f>
        <v/>
      </c>
      <c r="AB5" s="303"/>
      <c r="AC5" s="304"/>
      <c r="AD5" s="302" t="str">
        <f>IF(AD6="","",IF(AD6=AF6,"△",IF(AD6&gt;AF6,"○","●")))</f>
        <v/>
      </c>
      <c r="AE5" s="303"/>
      <c r="AF5" s="607"/>
      <c r="AG5" s="299">
        <f>COUNTIF(C5:AF5,"○")</f>
        <v>0</v>
      </c>
      <c r="AH5" s="300">
        <f>COUNTIF(C5:AF5,"△")</f>
        <v>0</v>
      </c>
      <c r="AI5" s="286">
        <f>COUNTIF(C5:AF5,"●")</f>
        <v>0</v>
      </c>
      <c r="AJ5" s="284">
        <f>AG5*3+AH5*1</f>
        <v>0</v>
      </c>
      <c r="AK5" s="305">
        <f>SUM(H3:H22)</f>
        <v>0</v>
      </c>
      <c r="AL5" s="279">
        <f>SUM(F3:F22)</f>
        <v>0</v>
      </c>
      <c r="AM5" s="282">
        <f>AK5-AL5</f>
        <v>0</v>
      </c>
      <c r="AN5" s="284">
        <f>RANK(AO5,AO$3:AO$22)</f>
        <v>1</v>
      </c>
      <c r="AO5" s="285">
        <f>10000*AJ5+100*AM5+AK5</f>
        <v>0</v>
      </c>
    </row>
    <row r="6" spans="1:41" ht="18" customHeight="1">
      <c r="A6" s="293"/>
      <c r="B6" s="600"/>
      <c r="C6" s="121" t="str">
        <f>IF(F3="","",H4)</f>
        <v/>
      </c>
      <c r="D6" s="122" t="s">
        <v>206</v>
      </c>
      <c r="E6" s="123" t="str">
        <f>IF(F3="","",F4)</f>
        <v/>
      </c>
      <c r="F6" s="124"/>
      <c r="G6" s="125"/>
      <c r="H6" s="126"/>
      <c r="I6" s="116"/>
      <c r="J6" s="117" t="s">
        <v>282</v>
      </c>
      <c r="K6" s="119"/>
      <c r="L6" s="116"/>
      <c r="M6" s="117" t="s">
        <v>282</v>
      </c>
      <c r="N6" s="119"/>
      <c r="O6" s="116"/>
      <c r="P6" s="117" t="s">
        <v>287</v>
      </c>
      <c r="Q6" s="118"/>
      <c r="R6" s="116"/>
      <c r="S6" s="117" t="s">
        <v>287</v>
      </c>
      <c r="T6" s="118"/>
      <c r="U6" s="116"/>
      <c r="V6" s="117" t="s">
        <v>284</v>
      </c>
      <c r="W6" s="118"/>
      <c r="X6" s="116"/>
      <c r="Y6" s="117" t="s">
        <v>206</v>
      </c>
      <c r="Z6" s="118"/>
      <c r="AA6" s="116"/>
      <c r="AB6" s="117" t="s">
        <v>283</v>
      </c>
      <c r="AC6" s="118"/>
      <c r="AD6" s="116"/>
      <c r="AE6" s="117" t="s">
        <v>283</v>
      </c>
      <c r="AF6" s="120"/>
      <c r="AG6" s="299"/>
      <c r="AH6" s="300"/>
      <c r="AI6" s="286"/>
      <c r="AJ6" s="281"/>
      <c r="AK6" s="306"/>
      <c r="AL6" s="281"/>
      <c r="AM6" s="283"/>
      <c r="AN6" s="281"/>
      <c r="AO6" s="285"/>
    </row>
    <row r="7" spans="1:41" ht="18" customHeight="1">
      <c r="A7" s="292">
        <v>3</v>
      </c>
      <c r="B7" s="599" t="s">
        <v>297</v>
      </c>
      <c r="C7" s="302" t="str">
        <f>IF(C8="","",IF(C8=E8,"△",IF(C8&gt;E8,"○","●")))</f>
        <v/>
      </c>
      <c r="D7" s="303"/>
      <c r="E7" s="304"/>
      <c r="F7" s="302" t="str">
        <f>IF(F8="","",IF(F8=H8,"△",IF(F8&gt;H8,"○","●")))</f>
        <v/>
      </c>
      <c r="G7" s="303"/>
      <c r="H7" s="304"/>
      <c r="I7" s="296"/>
      <c r="J7" s="297"/>
      <c r="K7" s="298"/>
      <c r="L7" s="302" t="str">
        <f>IF(L8="","",IF(L8=N8,"△",IF(L8&gt;N8,"○","●")))</f>
        <v/>
      </c>
      <c r="M7" s="303"/>
      <c r="N7" s="304"/>
      <c r="O7" s="302" t="str">
        <f>IF(O8="","",IF(O8=Q8,"△",IF(O8&gt;Q8,"○","●")))</f>
        <v/>
      </c>
      <c r="P7" s="303"/>
      <c r="Q7" s="304"/>
      <c r="R7" s="302" t="str">
        <f>IF(R8="","",IF(R8=T8,"△",IF(R8&gt;T8,"○","●")))</f>
        <v/>
      </c>
      <c r="S7" s="303"/>
      <c r="T7" s="304"/>
      <c r="U7" s="302" t="str">
        <f>IF(U8="","",IF(U8=W8,"△",IF(U8&gt;W8,"○","●")))</f>
        <v/>
      </c>
      <c r="V7" s="303"/>
      <c r="W7" s="304"/>
      <c r="X7" s="302" t="str">
        <f>IF(X8="","",IF(X8=Z8,"△",IF(X8&gt;Z8,"○","●")))</f>
        <v/>
      </c>
      <c r="Y7" s="303"/>
      <c r="Z7" s="304"/>
      <c r="AA7" s="302" t="str">
        <f>IF(AA8="","",IF(AA8=AC8,"△",IF(AA8&gt;AC8,"○","●")))</f>
        <v/>
      </c>
      <c r="AB7" s="303"/>
      <c r="AC7" s="304"/>
      <c r="AD7" s="302" t="str">
        <f>IF(AD8="","",IF(AD8=AF8,"△",IF(AD8&gt;AF8,"○","●")))</f>
        <v/>
      </c>
      <c r="AE7" s="303"/>
      <c r="AF7" s="607"/>
      <c r="AG7" s="299">
        <f>COUNTIF(C7:AF7,"○")</f>
        <v>0</v>
      </c>
      <c r="AH7" s="300">
        <f>COUNTIF(C7:AF7,"△")</f>
        <v>0</v>
      </c>
      <c r="AI7" s="286">
        <f>COUNTIF(C7:AF7,"●")</f>
        <v>0</v>
      </c>
      <c r="AJ7" s="284">
        <f>AG7*3+AH7*1</f>
        <v>0</v>
      </c>
      <c r="AK7" s="305">
        <f>SUM(K3:K22)</f>
        <v>0</v>
      </c>
      <c r="AL7" s="279">
        <f>SUM(I3:I22)</f>
        <v>0</v>
      </c>
      <c r="AM7" s="282">
        <f>AK7-AL7</f>
        <v>0</v>
      </c>
      <c r="AN7" s="284">
        <f>RANK(AO7,AO$3:AO$22)</f>
        <v>1</v>
      </c>
      <c r="AO7" s="285">
        <f>10000*AJ7+100*AM7+AK7</f>
        <v>0</v>
      </c>
    </row>
    <row r="8" spans="1:41" ht="18" customHeight="1">
      <c r="A8" s="293"/>
      <c r="B8" s="600"/>
      <c r="C8" s="121" t="str">
        <f>IF(I3="","",K4)</f>
        <v/>
      </c>
      <c r="D8" s="122" t="s">
        <v>284</v>
      </c>
      <c r="E8" s="123" t="str">
        <f>IF(I3="","",I4)</f>
        <v/>
      </c>
      <c r="F8" s="121" t="str">
        <f>IF(I5="","",K6)</f>
        <v/>
      </c>
      <c r="G8" s="122" t="s">
        <v>284</v>
      </c>
      <c r="H8" s="123" t="str">
        <f>IF(I5="","",I6)</f>
        <v/>
      </c>
      <c r="I8" s="124"/>
      <c r="J8" s="125"/>
      <c r="K8" s="126"/>
      <c r="L8" s="116"/>
      <c r="M8" s="117" t="s">
        <v>206</v>
      </c>
      <c r="N8" s="119"/>
      <c r="O8" s="116"/>
      <c r="P8" s="117" t="s">
        <v>284</v>
      </c>
      <c r="Q8" s="118"/>
      <c r="R8" s="116"/>
      <c r="S8" s="117" t="s">
        <v>206</v>
      </c>
      <c r="T8" s="118"/>
      <c r="U8" s="116"/>
      <c r="V8" s="117" t="s">
        <v>284</v>
      </c>
      <c r="W8" s="118"/>
      <c r="X8" s="116"/>
      <c r="Y8" s="117" t="s">
        <v>284</v>
      </c>
      <c r="Z8" s="118"/>
      <c r="AA8" s="116"/>
      <c r="AB8" s="117" t="s">
        <v>282</v>
      </c>
      <c r="AC8" s="118"/>
      <c r="AD8" s="116"/>
      <c r="AE8" s="117" t="s">
        <v>282</v>
      </c>
      <c r="AF8" s="120"/>
      <c r="AG8" s="299"/>
      <c r="AH8" s="300"/>
      <c r="AI8" s="286"/>
      <c r="AJ8" s="281"/>
      <c r="AK8" s="306"/>
      <c r="AL8" s="281"/>
      <c r="AM8" s="283"/>
      <c r="AN8" s="281"/>
      <c r="AO8" s="285"/>
    </row>
    <row r="9" spans="1:41" ht="18" customHeight="1">
      <c r="A9" s="292">
        <v>4</v>
      </c>
      <c r="B9" s="599" t="s">
        <v>298</v>
      </c>
      <c r="C9" s="302" t="str">
        <f>IF(AND(C10="",C10=E10),"",IF(C10&gt;E10,"○",IF(C10&lt;E10,"●",IF(AND(C10&gt;=0,C10=E10),"△"))))</f>
        <v/>
      </c>
      <c r="D9" s="303"/>
      <c r="E9" s="304"/>
      <c r="F9" s="302" t="str">
        <f>IF(AND(F10="",F10=H10),"",IF(F10&gt;H10,"○",IF(F10&lt;H10,"●",IF(AND(F10&gt;=0,F10=H10),"△"))))</f>
        <v/>
      </c>
      <c r="G9" s="303"/>
      <c r="H9" s="304"/>
      <c r="I9" s="302" t="str">
        <f>IF(AND(I10="",I10=K10),"",IF(I10&gt;K10,"○",IF(I10&lt;K10,"●",IF(AND(I10&gt;=0,I10=K10),"△"))))</f>
        <v/>
      </c>
      <c r="J9" s="303"/>
      <c r="K9" s="304"/>
      <c r="L9" s="296"/>
      <c r="M9" s="297"/>
      <c r="N9" s="298"/>
      <c r="O9" s="302" t="str">
        <f>IF(AND(O10="",O10=Q10),"",IF(O10&gt;Q10,"○",IF(O10&lt;Q10,"●",IF(AND(O10&gt;=0,O10=Q10),"△"))))</f>
        <v/>
      </c>
      <c r="P9" s="303"/>
      <c r="Q9" s="304"/>
      <c r="R9" s="302" t="str">
        <f>IF(AND(R10="",R10=T10),"",IF(R10&gt;T10,"○",IF(R10&lt;T10,"●",IF(AND(R10&gt;=0,R10=T10),"△"))))</f>
        <v/>
      </c>
      <c r="S9" s="303"/>
      <c r="T9" s="304"/>
      <c r="U9" s="302" t="str">
        <f>IF(AND(U10="",U10=W10),"",IF(U10&gt;W10,"○",IF(U10&lt;W10,"●",IF(AND(U10&gt;=0,U10=W10),"△"))))</f>
        <v/>
      </c>
      <c r="V9" s="303"/>
      <c r="W9" s="304"/>
      <c r="X9" s="302" t="str">
        <f>IF(AND(X10="",X10=Z10),"",IF(X10&gt;Z10,"○",IF(X10&lt;Z10,"●",IF(AND(X10&gt;=0,X10=Z10),"△"))))</f>
        <v/>
      </c>
      <c r="Y9" s="303"/>
      <c r="Z9" s="304"/>
      <c r="AA9" s="302" t="str">
        <f>IF(AND(AA10="",AA10=AC10),"",IF(AA10&gt;AC10,"○",IF(AA10&lt;AC10,"●",IF(AND(AA10&gt;=0,AA10=AC10),"△"))))</f>
        <v/>
      </c>
      <c r="AB9" s="303"/>
      <c r="AC9" s="304"/>
      <c r="AD9" s="302" t="str">
        <f>IF(AND(AD10="",AD10=AF10),"",IF(AD10&gt;AF10,"○",IF(AD10&lt;AF10,"●",IF(AND(AD10&gt;=0,AD10=AF10),"△"))))</f>
        <v/>
      </c>
      <c r="AE9" s="303"/>
      <c r="AF9" s="607"/>
      <c r="AG9" s="299">
        <f>COUNTIF(C9:AF9,"○")</f>
        <v>0</v>
      </c>
      <c r="AH9" s="300">
        <f>COUNTIF(C9:AF9,"△")</f>
        <v>0</v>
      </c>
      <c r="AI9" s="286">
        <f>COUNTIF(C9:AF9,"●")</f>
        <v>0</v>
      </c>
      <c r="AJ9" s="284">
        <f>AG9*3+AH9*1</f>
        <v>0</v>
      </c>
      <c r="AK9" s="279">
        <f>SUM(N3:N22)</f>
        <v>0</v>
      </c>
      <c r="AL9" s="279">
        <f>SUM(L3:L22)</f>
        <v>0</v>
      </c>
      <c r="AM9" s="282">
        <f>AK9-AL9</f>
        <v>0</v>
      </c>
      <c r="AN9" s="284">
        <f>RANK(AO9,AO$3:AO$22)</f>
        <v>1</v>
      </c>
      <c r="AO9" s="285">
        <f>10000*AJ9+100*AM9+AK9</f>
        <v>0</v>
      </c>
    </row>
    <row r="10" spans="1:41" ht="18" customHeight="1">
      <c r="A10" s="293"/>
      <c r="B10" s="600"/>
      <c r="C10" s="121" t="str">
        <f>IF(L3="","",N4)</f>
        <v/>
      </c>
      <c r="D10" s="122" t="s">
        <v>282</v>
      </c>
      <c r="E10" s="123" t="str">
        <f>IF(L3="","",L4)</f>
        <v/>
      </c>
      <c r="F10" s="121" t="str">
        <f>IF(L5="","",N6)</f>
        <v/>
      </c>
      <c r="G10" s="122" t="s">
        <v>299</v>
      </c>
      <c r="H10" s="123" t="str">
        <f>IF(L5="","",L6)</f>
        <v/>
      </c>
      <c r="I10" s="121" t="str">
        <f>IF(L7="","",N8)</f>
        <v/>
      </c>
      <c r="J10" s="122" t="s">
        <v>299</v>
      </c>
      <c r="K10" s="123" t="str">
        <f>IF(L7="","",L8)</f>
        <v/>
      </c>
      <c r="L10" s="127"/>
      <c r="M10" s="125"/>
      <c r="N10" s="128"/>
      <c r="O10" s="116"/>
      <c r="P10" s="117" t="s">
        <v>284</v>
      </c>
      <c r="Q10" s="118"/>
      <c r="R10" s="116"/>
      <c r="S10" s="117" t="s">
        <v>206</v>
      </c>
      <c r="T10" s="118"/>
      <c r="U10" s="116"/>
      <c r="V10" s="117" t="s">
        <v>206</v>
      </c>
      <c r="W10" s="118"/>
      <c r="X10" s="116"/>
      <c r="Y10" s="117" t="s">
        <v>206</v>
      </c>
      <c r="Z10" s="118"/>
      <c r="AA10" s="116"/>
      <c r="AB10" s="117" t="s">
        <v>287</v>
      </c>
      <c r="AC10" s="118"/>
      <c r="AD10" s="116"/>
      <c r="AE10" s="117" t="s">
        <v>284</v>
      </c>
      <c r="AF10" s="120"/>
      <c r="AG10" s="299"/>
      <c r="AH10" s="300"/>
      <c r="AI10" s="286"/>
      <c r="AJ10" s="281"/>
      <c r="AK10" s="280"/>
      <c r="AL10" s="281"/>
      <c r="AM10" s="283"/>
      <c r="AN10" s="281"/>
      <c r="AO10" s="285"/>
    </row>
    <row r="11" spans="1:41" ht="18" customHeight="1">
      <c r="A11" s="292">
        <v>5</v>
      </c>
      <c r="B11" s="599" t="s">
        <v>300</v>
      </c>
      <c r="C11" s="302" t="str">
        <f>IF(AND(C12="",C12=E12),"",IF(C12&gt;E12,"○",IF(C12&lt;E12,"●",IF(AND(C12&gt;=0,C12=E12),"△"))))</f>
        <v/>
      </c>
      <c r="D11" s="303"/>
      <c r="E11" s="304"/>
      <c r="F11" s="302" t="str">
        <f>IF(AND(F12="",F12=H12),"",IF(F12&gt;H12,"○",IF(F12&lt;H12,"●",IF(AND(F12&gt;=0,F12=H12),"△"))))</f>
        <v/>
      </c>
      <c r="G11" s="303"/>
      <c r="H11" s="304"/>
      <c r="I11" s="302" t="str">
        <f>IF(AND(I12="",I12=K12),"",IF(I12&gt;K12,"○",IF(I12&lt;K12,"●",IF(AND(I12&gt;=0,I12=K12),"△"))))</f>
        <v/>
      </c>
      <c r="J11" s="303"/>
      <c r="K11" s="304"/>
      <c r="L11" s="302" t="str">
        <f>IF(AND(L12="",L12=N12),"",IF(L12&gt;N12,"○",IF(L12&lt;N12,"●",IF(AND(L12&gt;=0,L12=N12),"△"))))</f>
        <v/>
      </c>
      <c r="M11" s="303"/>
      <c r="N11" s="304"/>
      <c r="O11" s="296"/>
      <c r="P11" s="297"/>
      <c r="Q11" s="298"/>
      <c r="R11" s="302" t="str">
        <f>IF(AND(R12="",R12=T12),"",IF(R12&gt;T12,"○",IF(R12&lt;T12,"●",IF(AND(R12&gt;=0,R12=T12),"△"))))</f>
        <v/>
      </c>
      <c r="S11" s="303"/>
      <c r="T11" s="304"/>
      <c r="U11" s="302" t="str">
        <f>IF(AND(U12="",U12=W12),"",IF(U12&gt;W12,"○",IF(U12&lt;W12,"●",IF(AND(U12&gt;=0,U12=W12),"△"))))</f>
        <v/>
      </c>
      <c r="V11" s="303"/>
      <c r="W11" s="304"/>
      <c r="X11" s="302" t="str">
        <f>IF(AND(X12="",X12=Z12),"",IF(X12&gt;Z12,"○",IF(X12&lt;Z12,"●",IF(AND(X12&gt;=0,X12=Z12),"△"))))</f>
        <v/>
      </c>
      <c r="Y11" s="303"/>
      <c r="Z11" s="304"/>
      <c r="AA11" s="302" t="str">
        <f>IF(AND(AA12="",AA12=AC12),"",IF(AA12&gt;AC12,"○",IF(AA12&lt;AC12,"●",IF(AND(AA12&gt;=0,AA12=AC12),"△"))))</f>
        <v/>
      </c>
      <c r="AB11" s="303"/>
      <c r="AC11" s="304"/>
      <c r="AD11" s="302" t="str">
        <f>IF(AND(AD12="",AD12=AF12),"",IF(AD12&gt;AF12,"○",IF(AD12&lt;AF12,"●",IF(AND(AD12&gt;=0,AD12=AF12),"△"))))</f>
        <v/>
      </c>
      <c r="AE11" s="303"/>
      <c r="AF11" s="607"/>
      <c r="AG11" s="299">
        <f>COUNTIF(C11:AF11,"○")</f>
        <v>0</v>
      </c>
      <c r="AH11" s="300">
        <f>COUNTIF(C11:AF11,"△")</f>
        <v>0</v>
      </c>
      <c r="AI11" s="286">
        <f>COUNTIF(C11:AF11,"●")</f>
        <v>0</v>
      </c>
      <c r="AJ11" s="284">
        <f>AG11*3+AH11*1</f>
        <v>0</v>
      </c>
      <c r="AK11" s="279">
        <f>SUM(Q3:Q22)</f>
        <v>0</v>
      </c>
      <c r="AL11" s="279">
        <f>SUM(O3:O22)</f>
        <v>0</v>
      </c>
      <c r="AM11" s="282">
        <f>AK11-AL11</f>
        <v>0</v>
      </c>
      <c r="AN11" s="284">
        <f>RANK(AO11,AO$3:AO$22)</f>
        <v>1</v>
      </c>
      <c r="AO11" s="285">
        <f>10000*AJ11+100*AM11+AK11</f>
        <v>0</v>
      </c>
    </row>
    <row r="12" spans="1:41" ht="18" customHeight="1">
      <c r="A12" s="293"/>
      <c r="B12" s="600"/>
      <c r="C12" s="121" t="str">
        <f>IF(O3="","",Q4)</f>
        <v/>
      </c>
      <c r="D12" s="122" t="s">
        <v>284</v>
      </c>
      <c r="E12" s="123" t="str">
        <f>IF(O3="","",O4)</f>
        <v/>
      </c>
      <c r="F12" s="121" t="str">
        <f>IF(O5="","",Q6)</f>
        <v/>
      </c>
      <c r="G12" s="122" t="s">
        <v>282</v>
      </c>
      <c r="H12" s="123" t="str">
        <f>IF(O5="","",O6)</f>
        <v/>
      </c>
      <c r="I12" s="121" t="str">
        <f>IF(O7="","",Q8)</f>
        <v/>
      </c>
      <c r="J12" s="122" t="s">
        <v>299</v>
      </c>
      <c r="K12" s="123" t="str">
        <f>IF(O7="","",O8)</f>
        <v/>
      </c>
      <c r="L12" s="121" t="str">
        <f>IF(O9="","",Q10)</f>
        <v/>
      </c>
      <c r="M12" s="122" t="s">
        <v>299</v>
      </c>
      <c r="N12" s="123" t="str">
        <f>IF(O9="","",O10)</f>
        <v/>
      </c>
      <c r="O12" s="127"/>
      <c r="P12" s="125"/>
      <c r="Q12" s="128"/>
      <c r="R12" s="116"/>
      <c r="S12" s="117" t="s">
        <v>282</v>
      </c>
      <c r="T12" s="118"/>
      <c r="U12" s="116"/>
      <c r="V12" s="117" t="s">
        <v>285</v>
      </c>
      <c r="W12" s="118"/>
      <c r="X12" s="116"/>
      <c r="Y12" s="117" t="s">
        <v>284</v>
      </c>
      <c r="Z12" s="118"/>
      <c r="AA12" s="116"/>
      <c r="AB12" s="117" t="s">
        <v>282</v>
      </c>
      <c r="AC12" s="118"/>
      <c r="AD12" s="116"/>
      <c r="AE12" s="117" t="s">
        <v>284</v>
      </c>
      <c r="AF12" s="120"/>
      <c r="AG12" s="299"/>
      <c r="AH12" s="300"/>
      <c r="AI12" s="286"/>
      <c r="AJ12" s="281"/>
      <c r="AK12" s="280"/>
      <c r="AL12" s="281"/>
      <c r="AM12" s="283"/>
      <c r="AN12" s="281"/>
      <c r="AO12" s="285"/>
    </row>
    <row r="13" spans="1:41" ht="18" customHeight="1">
      <c r="A13" s="292">
        <v>6</v>
      </c>
      <c r="B13" s="599" t="s">
        <v>293</v>
      </c>
      <c r="C13" s="302" t="str">
        <f>IF(AND(C14="",C14=E14),"",IF(C14&gt;E14,"○",IF(C14&lt;E14,"●",IF(AND(C14&gt;=0,C14=E14),"△"))))</f>
        <v/>
      </c>
      <c r="D13" s="303"/>
      <c r="E13" s="304"/>
      <c r="F13" s="302" t="str">
        <f>IF(AND(F14="",F14=H14),"",IF(F14&gt;H14,"○",IF(F14&lt;H14,"●",IF(AND(F14&gt;=0,F14=H14),"△"))))</f>
        <v/>
      </c>
      <c r="G13" s="303"/>
      <c r="H13" s="304"/>
      <c r="I13" s="302" t="str">
        <f>IF(AND(I14="",I14=K14),"",IF(I14&gt;K14,"○",IF(I14&lt;K14,"●",IF(AND(I14&gt;=0,I14=K14),"△"))))</f>
        <v/>
      </c>
      <c r="J13" s="303"/>
      <c r="K13" s="304"/>
      <c r="L13" s="302" t="str">
        <f>IF(AND(L14="",L14=N14),"",IF(L14&gt;N14,"○",IF(L14&lt;N14,"●",IF(AND(L14&gt;=0,L14=N14),"△"))))</f>
        <v/>
      </c>
      <c r="M13" s="303"/>
      <c r="N13" s="304"/>
      <c r="O13" s="302" t="str">
        <f>IF(AND(O14="",O14=Q14),"",IF(O14&gt;Q14,"○",IF(O14&lt;Q14,"●",IF(AND(O14&gt;=0,O14=Q14),"△"))))</f>
        <v/>
      </c>
      <c r="P13" s="303"/>
      <c r="Q13" s="304"/>
      <c r="R13" s="296"/>
      <c r="S13" s="297"/>
      <c r="T13" s="298"/>
      <c r="U13" s="302" t="str">
        <f>IF(AND(U14="",U14=W14),"",IF(U14&gt;W14,"○",IF(U14&lt;W14,"●",IF(AND(U14&gt;=0,U14=W14),"△"))))</f>
        <v/>
      </c>
      <c r="V13" s="303"/>
      <c r="W13" s="304"/>
      <c r="X13" s="302" t="str">
        <f>IF(AND(X14="",X14=Z14),"",IF(X14&gt;Z14,"○",IF(X14&lt;Z14,"●",IF(AND(X14&gt;=0,X14=Z14),"△"))))</f>
        <v/>
      </c>
      <c r="Y13" s="303"/>
      <c r="Z13" s="304"/>
      <c r="AA13" s="302" t="str">
        <f>IF(AND(AA14="",AA14=AC14),"",IF(AA14&gt;AC14,"○",IF(AA14&lt;AC14,"●",IF(AND(AA14&gt;=0,AA14=AC14),"△"))))</f>
        <v/>
      </c>
      <c r="AB13" s="303"/>
      <c r="AC13" s="304"/>
      <c r="AD13" s="302" t="str">
        <f>IF(AND(AD14="",AD14=AF14),"",IF(AD14&gt;AF14,"○",IF(AD14&lt;AF14,"●",IF(AND(AD14&gt;=0,AD14=AF14),"△"))))</f>
        <v/>
      </c>
      <c r="AE13" s="303"/>
      <c r="AF13" s="607"/>
      <c r="AG13" s="299">
        <f>COUNTIF(C13:AF13,"○")</f>
        <v>0</v>
      </c>
      <c r="AH13" s="300">
        <f>COUNTIF(C13:AF13,"△")</f>
        <v>0</v>
      </c>
      <c r="AI13" s="286">
        <f>COUNTIF(C13:AF13,"●")</f>
        <v>0</v>
      </c>
      <c r="AJ13" s="284">
        <f>AG13*3+AH13*1</f>
        <v>0</v>
      </c>
      <c r="AK13" s="279">
        <f>SUM(T3:T22)</f>
        <v>0</v>
      </c>
      <c r="AL13" s="279">
        <f>SUM(R3:R22)</f>
        <v>0</v>
      </c>
      <c r="AM13" s="282">
        <f>AK13-AL13</f>
        <v>0</v>
      </c>
      <c r="AN13" s="284">
        <f>RANK(AO13,AO$3:AO$22)</f>
        <v>1</v>
      </c>
      <c r="AO13" s="285">
        <f>10000*AJ13+100*AM13+AK13</f>
        <v>0</v>
      </c>
    </row>
    <row r="14" spans="1:41" ht="18" customHeight="1">
      <c r="A14" s="293"/>
      <c r="B14" s="600"/>
      <c r="C14" s="121" t="str">
        <f>IF(R3="","",T4)</f>
        <v/>
      </c>
      <c r="D14" s="122" t="s">
        <v>284</v>
      </c>
      <c r="E14" s="123" t="str">
        <f>IF(R3="","",R4)</f>
        <v/>
      </c>
      <c r="F14" s="121" t="str">
        <f>IF(R5="","",T6)</f>
        <v/>
      </c>
      <c r="G14" s="122" t="s">
        <v>206</v>
      </c>
      <c r="H14" s="123" t="str">
        <f>IF(R5="","",R6)</f>
        <v/>
      </c>
      <c r="I14" s="121" t="str">
        <f>IF(R7="","",T8)</f>
        <v/>
      </c>
      <c r="J14" s="122" t="s">
        <v>282</v>
      </c>
      <c r="K14" s="123" t="str">
        <f>IF(R7="","",R8)</f>
        <v/>
      </c>
      <c r="L14" s="121" t="str">
        <f>IF(R9="","",T10)</f>
        <v/>
      </c>
      <c r="M14" s="122" t="s">
        <v>299</v>
      </c>
      <c r="N14" s="123" t="str">
        <f>IF(R9="","",R10)</f>
        <v/>
      </c>
      <c r="O14" s="121" t="str">
        <f>IF(R11="","",T12)</f>
        <v/>
      </c>
      <c r="P14" s="122" t="s">
        <v>282</v>
      </c>
      <c r="Q14" s="123" t="str">
        <f>IF(R11="","",R12)</f>
        <v/>
      </c>
      <c r="R14" s="127"/>
      <c r="S14" s="125"/>
      <c r="T14" s="128"/>
      <c r="U14" s="116"/>
      <c r="V14" s="117" t="s">
        <v>299</v>
      </c>
      <c r="W14" s="118"/>
      <c r="X14" s="116"/>
      <c r="Y14" s="117" t="s">
        <v>287</v>
      </c>
      <c r="Z14" s="118"/>
      <c r="AA14" s="116"/>
      <c r="AB14" s="117" t="s">
        <v>284</v>
      </c>
      <c r="AC14" s="118"/>
      <c r="AD14" s="116"/>
      <c r="AE14" s="117" t="s">
        <v>283</v>
      </c>
      <c r="AF14" s="120"/>
      <c r="AG14" s="299"/>
      <c r="AH14" s="300"/>
      <c r="AI14" s="286"/>
      <c r="AJ14" s="281"/>
      <c r="AK14" s="280"/>
      <c r="AL14" s="281"/>
      <c r="AM14" s="283"/>
      <c r="AN14" s="281"/>
      <c r="AO14" s="285"/>
    </row>
    <row r="15" spans="1:41" ht="18" customHeight="1">
      <c r="A15" s="292">
        <v>7</v>
      </c>
      <c r="B15" s="599" t="s">
        <v>301</v>
      </c>
      <c r="C15" s="302" t="str">
        <f>IF(AND(C16="",C16=E16),"",IF(C16&gt;E16,"○",IF(C16&lt;E16,"●",IF(AND(C16&gt;=0,C16=E16),"△"))))</f>
        <v/>
      </c>
      <c r="D15" s="303"/>
      <c r="E15" s="304"/>
      <c r="F15" s="302" t="str">
        <f>IF(AND(F16="",F16=H16),"",IF(F16&gt;H16,"○",IF(F16&lt;H16,"●",IF(AND(F16&gt;=0,F16=H16),"△"))))</f>
        <v/>
      </c>
      <c r="G15" s="303"/>
      <c r="H15" s="304"/>
      <c r="I15" s="302" t="str">
        <f>IF(AND(I16="",I16=K16),"",IF(I16&gt;K16,"○",IF(I16&lt;K16,"●",IF(AND(I16&gt;=0,I16=K16),"△"))))</f>
        <v/>
      </c>
      <c r="J15" s="303"/>
      <c r="K15" s="304"/>
      <c r="L15" s="302" t="str">
        <f>IF(AND(L16="",L16=N16),"",IF(L16&gt;N16,"○",IF(L16&lt;N16,"●",IF(AND(L16&gt;=0,L16=N16),"△"))))</f>
        <v/>
      </c>
      <c r="M15" s="303"/>
      <c r="N15" s="304"/>
      <c r="O15" s="302" t="str">
        <f>IF(AND(O16="",O16=Q16),"",IF(O16&gt;Q16,"○",IF(O16&lt;Q16,"●",IF(AND(O16&gt;=0,O16=Q16),"△"))))</f>
        <v/>
      </c>
      <c r="P15" s="303"/>
      <c r="Q15" s="304"/>
      <c r="R15" s="302" t="str">
        <f>IF(AND(R16="",R16=T16),"",IF(R16&gt;T16,"○",IF(R16&lt;T16,"●",IF(AND(R16&gt;=0,R16=T16),"△"))))</f>
        <v/>
      </c>
      <c r="S15" s="303"/>
      <c r="T15" s="304"/>
      <c r="U15" s="296"/>
      <c r="V15" s="297"/>
      <c r="W15" s="298"/>
      <c r="X15" s="302" t="str">
        <f>IF(AND(X16="",X16=Z16),"",IF(X16&gt;Z16,"○",IF(X16&lt;Z16,"●",IF(AND(X16&gt;=0,X16=Z16),"△"))))</f>
        <v/>
      </c>
      <c r="Y15" s="303"/>
      <c r="Z15" s="304"/>
      <c r="AA15" s="302" t="str">
        <f>IF(AND(AA16="",AA16=AC16),"",IF(AA16&gt;AC16,"○",IF(AA16&lt;AC16,"●",IF(AND(AA16&gt;=0,AA16=AC16),"△"))))</f>
        <v/>
      </c>
      <c r="AB15" s="303"/>
      <c r="AC15" s="304"/>
      <c r="AD15" s="302" t="str">
        <f>IF(AND(AD16="",AD16=AF16),"",IF(AD16&gt;AF16,"○",IF(AD16&lt;AF16,"●",IF(AND(AD16&gt;=0,AD16=AF16),"△"))))</f>
        <v/>
      </c>
      <c r="AE15" s="303"/>
      <c r="AF15" s="607"/>
      <c r="AG15" s="299">
        <f>COUNTIF(C15:AF15,"○")</f>
        <v>0</v>
      </c>
      <c r="AH15" s="300">
        <f>COUNTIF(C15:AF15,"△")</f>
        <v>0</v>
      </c>
      <c r="AI15" s="286">
        <f>COUNTIF(C15:AF15,"●")</f>
        <v>0</v>
      </c>
      <c r="AJ15" s="284">
        <f>AG15*3+AH15*1</f>
        <v>0</v>
      </c>
      <c r="AK15" s="279">
        <f>SUM(W3:W22)</f>
        <v>0</v>
      </c>
      <c r="AL15" s="279">
        <f>SUM(U3:U22)</f>
        <v>0</v>
      </c>
      <c r="AM15" s="282">
        <f>AK15-AL15</f>
        <v>0</v>
      </c>
      <c r="AN15" s="284">
        <f>RANK(AO15,AO$3:AO$22)</f>
        <v>1</v>
      </c>
      <c r="AO15" s="285">
        <f>10000*AJ15+100*AM15+AK15</f>
        <v>0</v>
      </c>
    </row>
    <row r="16" spans="1:41" ht="18" customHeight="1">
      <c r="A16" s="293"/>
      <c r="B16" s="600"/>
      <c r="C16" s="121" t="str">
        <f>IF(U3="","",W4)</f>
        <v/>
      </c>
      <c r="D16" s="122" t="s">
        <v>206</v>
      </c>
      <c r="E16" s="123" t="str">
        <f>IF(U3="","",U4)</f>
        <v/>
      </c>
      <c r="F16" s="121" t="str">
        <f>IF(U5="","",W6)</f>
        <v/>
      </c>
      <c r="G16" s="122" t="s">
        <v>284</v>
      </c>
      <c r="H16" s="123" t="str">
        <f>IF(U5="","",U6)</f>
        <v/>
      </c>
      <c r="I16" s="121" t="str">
        <f>IF(U7="","",W8)</f>
        <v/>
      </c>
      <c r="J16" s="122" t="s">
        <v>284</v>
      </c>
      <c r="K16" s="123" t="str">
        <f>IF(U7="","",U8)</f>
        <v/>
      </c>
      <c r="L16" s="121" t="str">
        <f>IF(U9="","",W10)</f>
        <v/>
      </c>
      <c r="M16" s="122" t="s">
        <v>282</v>
      </c>
      <c r="N16" s="123" t="str">
        <f>IF(U9="","",U10)</f>
        <v/>
      </c>
      <c r="O16" s="121" t="str">
        <f>IF(U11="","",W12)</f>
        <v/>
      </c>
      <c r="P16" s="122" t="s">
        <v>299</v>
      </c>
      <c r="Q16" s="123" t="str">
        <f>IF(U11="","",U12)</f>
        <v/>
      </c>
      <c r="R16" s="121" t="str">
        <f>IF(U13="","",W14)</f>
        <v/>
      </c>
      <c r="S16" s="122" t="s">
        <v>299</v>
      </c>
      <c r="T16" s="123" t="str">
        <f>IF(U13="","",U14)</f>
        <v/>
      </c>
      <c r="U16" s="127"/>
      <c r="V16" s="125"/>
      <c r="W16" s="128"/>
      <c r="X16" s="129"/>
      <c r="Y16" s="117" t="s">
        <v>282</v>
      </c>
      <c r="Z16" s="130"/>
      <c r="AA16" s="131"/>
      <c r="AB16" s="117" t="s">
        <v>285</v>
      </c>
      <c r="AC16" s="132"/>
      <c r="AD16" s="129"/>
      <c r="AE16" s="117" t="s">
        <v>284</v>
      </c>
      <c r="AF16" s="133"/>
      <c r="AG16" s="299"/>
      <c r="AH16" s="300"/>
      <c r="AI16" s="286"/>
      <c r="AJ16" s="281"/>
      <c r="AK16" s="280"/>
      <c r="AL16" s="281"/>
      <c r="AM16" s="283"/>
      <c r="AN16" s="281"/>
      <c r="AO16" s="285"/>
    </row>
    <row r="17" spans="1:41" ht="18" customHeight="1">
      <c r="A17" s="292">
        <v>8</v>
      </c>
      <c r="B17" s="599" t="s">
        <v>289</v>
      </c>
      <c r="C17" s="302" t="str">
        <f>IF(AND(C18="",C18=E18),"",IF(C18&gt;E18,"○",IF(C18&lt;E18,"●",IF(AND(C18&gt;=0,C18=E18),"△"))))</f>
        <v/>
      </c>
      <c r="D17" s="303"/>
      <c r="E17" s="304"/>
      <c r="F17" s="302" t="str">
        <f>IF(AND(F18="",F18=H18),"",IF(F18&gt;H18,"○",IF(F18&lt;H18,"●",IF(AND(F18&gt;=0,F18=H18),"△"))))</f>
        <v/>
      </c>
      <c r="G17" s="303"/>
      <c r="H17" s="304"/>
      <c r="I17" s="302" t="str">
        <f>IF(AND(I18="",I18=K18),"",IF(I18&gt;K18,"○",IF(I18&lt;K18,"●",IF(AND(I18&gt;=0,I18=K18),"△"))))</f>
        <v/>
      </c>
      <c r="J17" s="303"/>
      <c r="K17" s="304"/>
      <c r="L17" s="302" t="str">
        <f>IF(AND(L18="",L18=N18),"",IF(L18&gt;N18,"○",IF(L18&lt;N18,"●",IF(AND(L18&gt;=0,L18=N18),"△"))))</f>
        <v/>
      </c>
      <c r="M17" s="303"/>
      <c r="N17" s="304"/>
      <c r="O17" s="302" t="str">
        <f>IF(AND(O18="",O18=Q18),"",IF(O18&gt;Q18,"○",IF(O18&lt;Q18,"●",IF(AND(O18&gt;=0,O18=Q18),"△"))))</f>
        <v/>
      </c>
      <c r="P17" s="303"/>
      <c r="Q17" s="304"/>
      <c r="R17" s="302" t="str">
        <f>IF(AND(R18="",R18=T18),"",IF(R18&gt;T18,"○",IF(R18&lt;T18,"●",IF(AND(R18&gt;=0,R18=T18),"△"))))</f>
        <v/>
      </c>
      <c r="S17" s="303"/>
      <c r="T17" s="304"/>
      <c r="U17" s="302" t="str">
        <f>IF(AND(U18="",U18=W18),"",IF(U18&gt;W18,"○",IF(U18&lt;W18,"●",IF(AND(U18&gt;=0,U18=W18),"△"))))</f>
        <v/>
      </c>
      <c r="V17" s="303"/>
      <c r="W17" s="304"/>
      <c r="X17" s="296"/>
      <c r="Y17" s="297"/>
      <c r="Z17" s="298"/>
      <c r="AA17" s="302" t="str">
        <f>IF(AND(AA18="",AA18=AC18),"",IF(AA18&gt;AC18,"○",IF(AA18&lt;AC18,"●",IF(AND(AA18&gt;=0,AA18=AC18),"△"))))</f>
        <v/>
      </c>
      <c r="AB17" s="303"/>
      <c r="AC17" s="304"/>
      <c r="AD17" s="302" t="str">
        <f>IF(AND(AD18="",AD18=AF18),"",IF(AD18&gt;AF18,"○",IF(AD18&lt;AF18,"●",IF(AND(AD18&gt;=0,AD18=AF18),"△"))))</f>
        <v/>
      </c>
      <c r="AE17" s="303"/>
      <c r="AF17" s="607"/>
      <c r="AG17" s="299">
        <f>COUNTIF(C17:AF17,"○")</f>
        <v>0</v>
      </c>
      <c r="AH17" s="300">
        <f>COUNTIF(C17:AF17,"△")</f>
        <v>0</v>
      </c>
      <c r="AI17" s="286">
        <f>COUNTIF(C17:AF17,"●")</f>
        <v>0</v>
      </c>
      <c r="AJ17" s="284">
        <f>AG17*3+AH17*1</f>
        <v>0</v>
      </c>
      <c r="AK17" s="279">
        <f>SUM(Z3:Z22)</f>
        <v>0</v>
      </c>
      <c r="AL17" s="279">
        <f>SUM(X3:X22)</f>
        <v>0</v>
      </c>
      <c r="AM17" s="282">
        <f>AK17-AL17</f>
        <v>0</v>
      </c>
      <c r="AN17" s="284">
        <f>RANK(AO17,AO$3:AO$22)</f>
        <v>1</v>
      </c>
      <c r="AO17" s="285">
        <f>10000*AJ17+100*AM17+AK17</f>
        <v>0</v>
      </c>
    </row>
    <row r="18" spans="1:41" ht="18" customHeight="1">
      <c r="A18" s="293"/>
      <c r="B18" s="600"/>
      <c r="C18" s="121" t="str">
        <f>IF(X3="","",Z4)</f>
        <v/>
      </c>
      <c r="D18" s="122" t="s">
        <v>287</v>
      </c>
      <c r="E18" s="123" t="str">
        <f>IF(X3="","",X4)</f>
        <v/>
      </c>
      <c r="F18" s="121" t="str">
        <f>IF(X5="","",Z6)</f>
        <v/>
      </c>
      <c r="G18" s="122" t="s">
        <v>206</v>
      </c>
      <c r="H18" s="123" t="str">
        <f>IF(X5="","",X6)</f>
        <v/>
      </c>
      <c r="I18" s="121" t="str">
        <f>IF(X7="","",Z8)</f>
        <v/>
      </c>
      <c r="J18" s="122" t="s">
        <v>299</v>
      </c>
      <c r="K18" s="123" t="str">
        <f>IF(X7="","",X8)</f>
        <v/>
      </c>
      <c r="L18" s="121" t="str">
        <f>IF(X9="","",Z10)</f>
        <v/>
      </c>
      <c r="M18" s="122" t="s">
        <v>282</v>
      </c>
      <c r="N18" s="123" t="str">
        <f>IF(X9="","",X10)</f>
        <v/>
      </c>
      <c r="O18" s="121" t="str">
        <f>IF(X11="","",Z12)</f>
        <v/>
      </c>
      <c r="P18" s="122" t="s">
        <v>284</v>
      </c>
      <c r="Q18" s="123" t="str">
        <f>IF(X11="","",X12)</f>
        <v/>
      </c>
      <c r="R18" s="121" t="str">
        <f>IF(X13="","",Z14)</f>
        <v/>
      </c>
      <c r="S18" s="122" t="s">
        <v>287</v>
      </c>
      <c r="T18" s="123" t="str">
        <f>IF(X13="","",X14)</f>
        <v/>
      </c>
      <c r="U18" s="121" t="str">
        <f>IF(X15="","",Z16)</f>
        <v/>
      </c>
      <c r="V18" s="122" t="s">
        <v>283</v>
      </c>
      <c r="W18" s="123" t="str">
        <f>IF(X15="","",X16)</f>
        <v/>
      </c>
      <c r="X18" s="113"/>
      <c r="Y18" s="114"/>
      <c r="Z18" s="134"/>
      <c r="AA18" s="135"/>
      <c r="AB18" s="117" t="s">
        <v>282</v>
      </c>
      <c r="AC18" s="119"/>
      <c r="AD18" s="136"/>
      <c r="AE18" s="117" t="s">
        <v>282</v>
      </c>
      <c r="AF18" s="137"/>
      <c r="AG18" s="299"/>
      <c r="AH18" s="300"/>
      <c r="AI18" s="286"/>
      <c r="AJ18" s="281"/>
      <c r="AK18" s="280"/>
      <c r="AL18" s="281"/>
      <c r="AM18" s="283"/>
      <c r="AN18" s="281"/>
      <c r="AO18" s="285"/>
    </row>
    <row r="19" spans="1:41" ht="18" customHeight="1">
      <c r="A19" s="609">
        <v>9</v>
      </c>
      <c r="B19" s="611" t="s">
        <v>290</v>
      </c>
      <c r="C19" s="602" t="str">
        <f>IF(AND(C20="",C20=E20),"",IF(C20&gt;E20,"○",IF(C20&lt;E20,"●",IF(AND(C20&gt;=0,C20=E20),"△"))))</f>
        <v/>
      </c>
      <c r="D19" s="278"/>
      <c r="E19" s="603"/>
      <c r="F19" s="602" t="str">
        <f>IF(AND(F20="",F20=H20),"",IF(F20&gt;H20,"○",IF(F20&lt;H20,"●",IF(AND(F20&gt;=0,F20=H20),"△"))))</f>
        <v/>
      </c>
      <c r="G19" s="278"/>
      <c r="H19" s="603"/>
      <c r="I19" s="602" t="str">
        <f>IF(AND(I20="",I20=K20),"",IF(I20&gt;K20,"○",IF(I20&lt;K20,"●",IF(AND(I20&gt;=0,I20=K20),"△"))))</f>
        <v/>
      </c>
      <c r="J19" s="278"/>
      <c r="K19" s="603"/>
      <c r="L19" s="602" t="str">
        <f>IF(AND(L20="",L20=N20),"",IF(L20&gt;N20,"○",IF(L20&lt;N20,"●",IF(AND(L20&gt;=0,L20=N20),"△"))))</f>
        <v/>
      </c>
      <c r="M19" s="278"/>
      <c r="N19" s="603"/>
      <c r="O19" s="602" t="str">
        <f>IF(AND(O20="",O20=Q20),"",IF(O20&gt;Q20,"○",IF(O20&lt;Q20,"●",IF(AND(O20&gt;=0,O20=Q20),"△"))))</f>
        <v/>
      </c>
      <c r="P19" s="278"/>
      <c r="Q19" s="603"/>
      <c r="R19" s="602" t="str">
        <f>IF(AND(R20="",R20=T20),"",IF(R20&gt;T20,"○",IF(R20&lt;T20,"●",IF(AND(R20&gt;=0,R20=T20),"△"))))</f>
        <v/>
      </c>
      <c r="S19" s="278"/>
      <c r="T19" s="603"/>
      <c r="U19" s="602" t="str">
        <f>IF(AND(U20="",U20=W20),"",IF(U20&gt;W20,"○",IF(U20&lt;W20,"●",IF(AND(U20&gt;=0,U20=W20),"△"))))</f>
        <v/>
      </c>
      <c r="V19" s="278"/>
      <c r="W19" s="603"/>
      <c r="X19" s="602" t="str">
        <f>IF(AND(X20="",X20=Z20),"",IF(X20&gt;Z20,"○",IF(X20&lt;Z20,"●",IF(AND(X20&gt;=0,X20=Z20),"△"))))</f>
        <v/>
      </c>
      <c r="Y19" s="278"/>
      <c r="Z19" s="603"/>
      <c r="AA19" s="604"/>
      <c r="AB19" s="605"/>
      <c r="AC19" s="606"/>
      <c r="AD19" s="302" t="str">
        <f>IF(AND(AD20="",AD20=AF20),"",IF(AD20&gt;AF20,"○",IF(AD20&lt;AF20,"●",IF(AND(AD20&gt;=0,AD20=AF20),"△"))))</f>
        <v/>
      </c>
      <c r="AE19" s="303"/>
      <c r="AF19" s="607"/>
      <c r="AG19" s="299">
        <f>COUNTIF(C19:AF19,"○")</f>
        <v>0</v>
      </c>
      <c r="AH19" s="300">
        <f>COUNTIF(C19:AF19,"△")</f>
        <v>0</v>
      </c>
      <c r="AI19" s="286">
        <f>COUNTIF(C19:AF19,"●")</f>
        <v>0</v>
      </c>
      <c r="AJ19" s="284">
        <f>AG19*3+AH19*1</f>
        <v>0</v>
      </c>
      <c r="AK19" s="279">
        <f>SUM(AC3:AC22)</f>
        <v>0</v>
      </c>
      <c r="AL19" s="608">
        <f>SUM(AA3:AA22)</f>
        <v>0</v>
      </c>
      <c r="AM19" s="597">
        <f>AK19-AL19</f>
        <v>0</v>
      </c>
      <c r="AN19" s="598">
        <f>RANK(AO19,AO$3:AO$22)</f>
        <v>1</v>
      </c>
      <c r="AO19" s="285">
        <f>10000*AJ19+100*AM19+AK19</f>
        <v>0</v>
      </c>
    </row>
    <row r="20" spans="1:41" ht="18" customHeight="1" thickBot="1">
      <c r="A20" s="610"/>
      <c r="B20" s="600"/>
      <c r="C20" s="121" t="str">
        <f>IF(AA3="","",AC4)</f>
        <v/>
      </c>
      <c r="D20" s="122" t="s">
        <v>206</v>
      </c>
      <c r="E20" s="123" t="str">
        <f>IF(AA5="","",AA6)</f>
        <v/>
      </c>
      <c r="F20" s="121" t="str">
        <f>IF(AA5="","",AC6)</f>
        <v/>
      </c>
      <c r="G20" s="122" t="s">
        <v>206</v>
      </c>
      <c r="H20" s="123" t="str">
        <f>IF(AA5="","",AA6)</f>
        <v/>
      </c>
      <c r="I20" s="121" t="str">
        <f>IF(AA7="","",AC8)</f>
        <v/>
      </c>
      <c r="J20" s="122" t="s">
        <v>284</v>
      </c>
      <c r="K20" s="123" t="str">
        <f>IF(AA7="","",AA8)</f>
        <v/>
      </c>
      <c r="L20" s="121" t="str">
        <f>IF(AA9="","",AC10)</f>
        <v/>
      </c>
      <c r="M20" s="122" t="s">
        <v>284</v>
      </c>
      <c r="N20" s="123" t="str">
        <f>IF(AA9="","",AA10)</f>
        <v/>
      </c>
      <c r="O20" s="121" t="str">
        <f>IF(AA11="","",AC12)</f>
        <v/>
      </c>
      <c r="P20" s="122" t="s">
        <v>287</v>
      </c>
      <c r="Q20" s="123" t="str">
        <f>IF(AA11="","",AA12)</f>
        <v/>
      </c>
      <c r="R20" s="121" t="str">
        <f>IF(AA13="","",AC14)</f>
        <v/>
      </c>
      <c r="S20" s="122" t="s">
        <v>282</v>
      </c>
      <c r="T20" s="123" t="str">
        <f>IF(AA13="","",AA14)</f>
        <v/>
      </c>
      <c r="U20" s="121" t="str">
        <f>IF(AA15="","",AC16)</f>
        <v/>
      </c>
      <c r="V20" s="122" t="s">
        <v>284</v>
      </c>
      <c r="W20" s="123" t="str">
        <f>IF(AA15="","",AA16)</f>
        <v/>
      </c>
      <c r="X20" s="121" t="str">
        <f>IF(AA17="","",AC18)</f>
        <v/>
      </c>
      <c r="Y20" s="122" t="s">
        <v>284</v>
      </c>
      <c r="Z20" s="123" t="str">
        <f>IF(AA17="","",AA18)</f>
        <v/>
      </c>
      <c r="AA20" s="127"/>
      <c r="AB20" s="125"/>
      <c r="AC20" s="128"/>
      <c r="AD20" s="129"/>
      <c r="AE20" s="117" t="s">
        <v>284</v>
      </c>
      <c r="AF20" s="133"/>
      <c r="AG20" s="299"/>
      <c r="AH20" s="300"/>
      <c r="AI20" s="286"/>
      <c r="AJ20" s="281"/>
      <c r="AK20" s="280"/>
      <c r="AL20" s="281"/>
      <c r="AM20" s="283"/>
      <c r="AN20" s="598"/>
      <c r="AO20" s="285"/>
    </row>
    <row r="21" spans="1:41" ht="18" customHeight="1">
      <c r="A21" s="292">
        <v>10</v>
      </c>
      <c r="B21" s="599" t="s">
        <v>302</v>
      </c>
      <c r="C21" s="302" t="str">
        <f>IF(AND(C22="",C22=E22),"",IF(C22&gt;E22,"○",IF(C22&lt;E22,"●",IF(AND(C22&gt;=0,C22=E22),"△"))))</f>
        <v/>
      </c>
      <c r="D21" s="303"/>
      <c r="E21" s="304"/>
      <c r="F21" s="302" t="str">
        <f>IF(AND(F22="",F22=H22),"",IF(F22&gt;H22,"○",IF(F22&lt;H22,"●",IF(AND(F22&gt;=0,F22=H22),"△"))))</f>
        <v/>
      </c>
      <c r="G21" s="303"/>
      <c r="H21" s="304"/>
      <c r="I21" s="302" t="str">
        <f>IF(AND(I22="",I22=K22),"",IF(I22&gt;K22,"○",IF(I22&lt;K22,"●",IF(AND(I22&gt;=0,I22=K22),"△"))))</f>
        <v/>
      </c>
      <c r="J21" s="303"/>
      <c r="K21" s="304"/>
      <c r="L21" s="302" t="str">
        <f>IF(AND(L22="",L22=N22),"",IF(L22&gt;N22,"○",IF(L22&lt;N22,"●",IF(AND(L22&gt;=0,L22=N22),"△"))))</f>
        <v/>
      </c>
      <c r="M21" s="303"/>
      <c r="N21" s="304"/>
      <c r="O21" s="302" t="str">
        <f>IF(AND(O22="",O22=Q22),"",IF(O22&gt;Q22,"○",IF(O22&lt;Q22,"●",IF(AND(O22&gt;=0,O22=Q22),"△"))))</f>
        <v/>
      </c>
      <c r="P21" s="303"/>
      <c r="Q21" s="304"/>
      <c r="R21" s="302" t="str">
        <f>IF(AND(R22="",R22=T22),"",IF(R22&gt;T22,"○",IF(R22&lt;T22,"●",IF(AND(R22&gt;=0,R22=T22),"△"))))</f>
        <v/>
      </c>
      <c r="S21" s="303"/>
      <c r="T21" s="304"/>
      <c r="U21" s="302" t="str">
        <f>IF(AND(U22="",U22=W22),"",IF(U22&gt;W22,"○",IF(U22&lt;W22,"●",IF(AND(U22&gt;=0,U22=W22),"△"))))</f>
        <v/>
      </c>
      <c r="V21" s="303"/>
      <c r="W21" s="304"/>
      <c r="X21" s="302" t="str">
        <f>IF(AND(X22="",X22=Z22),"",IF(X22&gt;Z22,"○",IF(X22&lt;Z22,"●",IF(AND(X22&gt;=0,X22=Z22),"△"))))</f>
        <v/>
      </c>
      <c r="Y21" s="303"/>
      <c r="Z21" s="304"/>
      <c r="AA21" s="302" t="str">
        <f>IF(AND(AA22="",AA22=AC22),"",IF(AA22&gt;AC22,"○",IF(AA22&lt;AC22,"●",IF(AND(AA22&gt;=0,AA22=AC22),"△"))))</f>
        <v/>
      </c>
      <c r="AB21" s="303"/>
      <c r="AC21" s="304"/>
      <c r="AD21" s="296"/>
      <c r="AE21" s="297"/>
      <c r="AF21" s="601"/>
      <c r="AG21" s="299">
        <f>COUNTIF(C21:AF21,"○")</f>
        <v>0</v>
      </c>
      <c r="AH21" s="300">
        <f>COUNTIF(C21:AF21,"△")</f>
        <v>0</v>
      </c>
      <c r="AI21" s="286">
        <f>COUNTIF(C21:AF21,"●")</f>
        <v>0</v>
      </c>
      <c r="AJ21" s="284">
        <f>AG21*3+AH21*1</f>
        <v>0</v>
      </c>
      <c r="AK21" s="279">
        <f>SUM(AF3:AF22)</f>
        <v>0</v>
      </c>
      <c r="AL21" s="279">
        <f>SUM(AD3:AD22)</f>
        <v>0</v>
      </c>
      <c r="AM21" s="282">
        <f>AK21-AL21</f>
        <v>0</v>
      </c>
      <c r="AN21" s="307">
        <f>RANK(AO21,AO$3:AO$22)</f>
        <v>1</v>
      </c>
      <c r="AO21" s="285">
        <f>10000*AJ21+100*AM21+AK21</f>
        <v>0</v>
      </c>
    </row>
    <row r="22" spans="1:41" ht="18" customHeight="1">
      <c r="A22" s="293"/>
      <c r="B22" s="600"/>
      <c r="C22" s="121" t="str">
        <f>IF(AD3="","",AF4)</f>
        <v/>
      </c>
      <c r="D22" s="122" t="s">
        <v>299</v>
      </c>
      <c r="E22" s="123" t="str">
        <f>IF(AD3="","",AD4)</f>
        <v/>
      </c>
      <c r="F22" s="121" t="str">
        <f>IF(AD5="","",AF6)</f>
        <v/>
      </c>
      <c r="G22" s="122" t="s">
        <v>284</v>
      </c>
      <c r="H22" s="123" t="str">
        <f>IF(AD5="","",AD6)</f>
        <v/>
      </c>
      <c r="I22" s="121" t="str">
        <f>IF(AD7="","",AF8)</f>
        <v/>
      </c>
      <c r="J22" s="122" t="s">
        <v>206</v>
      </c>
      <c r="K22" s="123" t="str">
        <f>IF(AD7="","",AD8)</f>
        <v/>
      </c>
      <c r="L22" s="121" t="str">
        <f>IF(AD9="","",AF10)</f>
        <v/>
      </c>
      <c r="M22" s="122" t="s">
        <v>282</v>
      </c>
      <c r="N22" s="123" t="str">
        <f>IF(AD9="","",AD10)</f>
        <v/>
      </c>
      <c r="O22" s="121" t="str">
        <f>IF(AD11="","",AF12)</f>
        <v/>
      </c>
      <c r="P22" s="122" t="s">
        <v>287</v>
      </c>
      <c r="Q22" s="123" t="str">
        <f>IF(AD11="","",AD12)</f>
        <v/>
      </c>
      <c r="R22" s="121" t="str">
        <f>IF(AD13="","",AF14)</f>
        <v/>
      </c>
      <c r="S22" s="122" t="s">
        <v>284</v>
      </c>
      <c r="T22" s="123" t="str">
        <f>IF(AD13="","",AD14)</f>
        <v/>
      </c>
      <c r="U22" s="121" t="str">
        <f>IF(AD15="","",AF16)</f>
        <v/>
      </c>
      <c r="V22" s="122" t="s">
        <v>282</v>
      </c>
      <c r="W22" s="123" t="str">
        <f>IF(AD15="","",AD16)</f>
        <v/>
      </c>
      <c r="X22" s="121" t="str">
        <f>IF(AD17="","",AF18)</f>
        <v/>
      </c>
      <c r="Y22" s="122" t="s">
        <v>284</v>
      </c>
      <c r="Z22" s="123" t="str">
        <f>IF(AD17="","",AD18)</f>
        <v/>
      </c>
      <c r="AA22" s="121" t="str">
        <f>IF(AD19="","",AF20)</f>
        <v/>
      </c>
      <c r="AB22" s="122" t="s">
        <v>283</v>
      </c>
      <c r="AC22" s="123" t="str">
        <f>IF(AD19="","",AD20)</f>
        <v/>
      </c>
      <c r="AD22" s="113"/>
      <c r="AE22" s="114"/>
      <c r="AF22" s="217"/>
      <c r="AG22" s="299"/>
      <c r="AH22" s="300"/>
      <c r="AI22" s="286"/>
      <c r="AJ22" s="281"/>
      <c r="AK22" s="280"/>
      <c r="AL22" s="281"/>
      <c r="AM22" s="283"/>
      <c r="AN22" s="281"/>
      <c r="AO22" s="285"/>
    </row>
    <row r="23" spans="1:41" ht="24.75" customHeight="1">
      <c r="A23" s="270"/>
      <c r="B23" s="218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138"/>
      <c r="AJ23" s="138"/>
      <c r="AK23" s="220">
        <f>SUM(AK3:AK22)</f>
        <v>0</v>
      </c>
      <c r="AL23" s="220">
        <f>SUM(AL3:AL22)</f>
        <v>0</v>
      </c>
      <c r="AM23" s="220">
        <f>SUM(AM3:AM22)</f>
        <v>0</v>
      </c>
      <c r="AN23" s="138"/>
    </row>
    <row r="24" spans="1:41" ht="30" customHeight="1">
      <c r="A24" s="270"/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21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138"/>
      <c r="AM24" s="138"/>
      <c r="AN24" s="138"/>
    </row>
    <row r="25" spans="1:41" ht="30" customHeight="1">
      <c r="A25" s="270"/>
      <c r="B25" s="218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21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138"/>
      <c r="AM25" s="138"/>
      <c r="AN25" s="138"/>
    </row>
    <row r="26" spans="1:41" ht="30" customHeight="1">
      <c r="A26" s="270"/>
      <c r="B26" s="218"/>
      <c r="C26" s="219"/>
      <c r="D26" s="219"/>
      <c r="E26" s="219"/>
      <c r="F26" s="219"/>
      <c r="G26" s="221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21"/>
      <c r="Z26" s="219"/>
      <c r="AA26" s="219"/>
      <c r="AB26" s="219"/>
      <c r="AC26" s="221"/>
      <c r="AD26" s="219"/>
      <c r="AE26" s="219"/>
      <c r="AF26" s="219"/>
      <c r="AG26" s="219"/>
      <c r="AH26" s="219"/>
      <c r="AI26" s="219"/>
      <c r="AJ26" s="219"/>
      <c r="AK26" s="219"/>
      <c r="AL26" s="138"/>
      <c r="AM26" s="138"/>
      <c r="AN26" s="138"/>
    </row>
    <row r="27" spans="1:41" ht="30" customHeight="1">
      <c r="A27" s="270"/>
      <c r="B27" s="218"/>
      <c r="C27" s="219"/>
      <c r="D27" s="219"/>
      <c r="E27" s="219"/>
      <c r="F27" s="219"/>
      <c r="G27" s="221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21"/>
      <c r="Z27" s="219"/>
      <c r="AA27" s="219"/>
      <c r="AB27" s="219"/>
      <c r="AC27" s="221"/>
      <c r="AD27" s="219"/>
      <c r="AE27" s="219"/>
      <c r="AF27" s="219"/>
      <c r="AG27" s="219"/>
      <c r="AH27" s="219"/>
      <c r="AI27" s="138"/>
      <c r="AJ27" s="138"/>
      <c r="AK27" s="138"/>
      <c r="AL27" s="138"/>
      <c r="AM27" s="138"/>
      <c r="AN27" s="138"/>
    </row>
    <row r="28" spans="1:41" ht="24.7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</row>
    <row r="29" spans="1:41" ht="24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</row>
    <row r="30" spans="1:41" ht="24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</row>
    <row r="31" spans="1:41" ht="24.7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</row>
    <row r="32" spans="1:41" ht="24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</row>
    <row r="33" spans="1:40" ht="24.7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</row>
    <row r="34" spans="1:40" ht="24.7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</row>
    <row r="35" spans="1:40" ht="24.7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</row>
    <row r="36" spans="1:40" ht="24.7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</row>
    <row r="37" spans="1:40" ht="24.7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</row>
    <row r="38" spans="1:40" ht="24.7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</row>
    <row r="39" spans="1:40" ht="24.7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</row>
    <row r="40" spans="1:40" ht="24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</row>
    <row r="41" spans="1:40" ht="24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</row>
    <row r="42" spans="1:40" ht="24.7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</row>
    <row r="43" spans="1:40" ht="24.7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</row>
    <row r="44" spans="1:40" ht="24.7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</row>
    <row r="45" spans="1:40" ht="24.75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</row>
    <row r="46" spans="1:40" ht="24.75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</row>
    <row r="47" spans="1:40" ht="24.7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</row>
    <row r="48" spans="1:40" ht="24.7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</row>
    <row r="49" spans="1:40" ht="24.7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</row>
    <row r="50" spans="1:40" ht="24.75" customHeight="1"/>
    <row r="51" spans="1:40" ht="24.75" customHeight="1"/>
    <row r="52" spans="1:40" ht="24.75" customHeight="1"/>
    <row r="53" spans="1:40" ht="24.75" customHeight="1"/>
    <row r="54" spans="1:40" ht="24.75" customHeight="1"/>
    <row r="55" spans="1:40" ht="24.75" customHeight="1"/>
    <row r="56" spans="1:40" ht="24.75" customHeight="1"/>
    <row r="57" spans="1:40" ht="24.75" customHeight="1"/>
    <row r="58" spans="1:40" ht="24.75" customHeight="1"/>
    <row r="59" spans="1:40" ht="24.75" customHeight="1"/>
    <row r="60" spans="1:40" ht="24.75" customHeight="1"/>
    <row r="61" spans="1:40" ht="24.75" customHeight="1"/>
    <row r="62" spans="1:40" ht="24.75" customHeight="1"/>
    <row r="63" spans="1:40" ht="24.75" customHeight="1"/>
    <row r="64" spans="1:40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</sheetData>
  <protectedRanges>
    <protectedRange password="C4D3" sqref="C9:AF9 C11:AF11 C13:AF13 C3:AF3 C7:AF7 C17:AF17 C15:AF15 C21:AF21 C19:AF19 C5:AF5" name="関数データ保護"/>
  </protectedRanges>
  <mergeCells count="223">
    <mergeCell ref="C1:N1"/>
    <mergeCell ref="O1:AF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L19:AL20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AI21:AI22"/>
    <mergeCell ref="X19:Z19"/>
    <mergeCell ref="AA19:AC19"/>
    <mergeCell ref="AD19:AF19"/>
    <mergeCell ref="AG19:AG20"/>
    <mergeCell ref="AH19:AH20"/>
    <mergeCell ref="AI19:AI20"/>
    <mergeCell ref="AJ19:AJ20"/>
    <mergeCell ref="AK19:AK20"/>
    <mergeCell ref="A23:A27"/>
    <mergeCell ref="AJ21:AJ22"/>
    <mergeCell ref="AK21:AK22"/>
    <mergeCell ref="AL21:AL22"/>
    <mergeCell ref="AM21:AM22"/>
    <mergeCell ref="AN21:AN22"/>
    <mergeCell ref="AM19:AM20"/>
    <mergeCell ref="AN19:AN20"/>
    <mergeCell ref="AO19:AO20"/>
    <mergeCell ref="A21:A22"/>
    <mergeCell ref="B21:B22"/>
    <mergeCell ref="C21:E21"/>
    <mergeCell ref="F21:H21"/>
    <mergeCell ref="I21:K21"/>
    <mergeCell ref="L21:N21"/>
    <mergeCell ref="O21:Q21"/>
    <mergeCell ref="R21:T21"/>
    <mergeCell ref="U21:W21"/>
    <mergeCell ref="AO21:AO22"/>
    <mergeCell ref="X21:Z21"/>
    <mergeCell ref="AA21:AC21"/>
    <mergeCell ref="AD21:AF21"/>
    <mergeCell ref="AG21:AG22"/>
    <mergeCell ref="AH21:AH22"/>
  </mergeCells>
  <phoneticPr fontId="51"/>
  <pageMargins left="0.78740157480314965" right="0.59055118110236227" top="0.9055118110236221" bottom="0.74803149606299213" header="0.51181102362204722" footer="0.51181102362204722"/>
  <pageSetup paperSize="9" orientation="landscape" horizontalDpi="4294967293" verticalDpi="300" r:id="rId1"/>
  <headerFooter alignWithMargins="0">
    <oddHeader>&amp;C&amp;20 2019山梨県U-11サッカーリーグ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43"/>
  <sheetViews>
    <sheetView view="pageLayout" zoomScaleNormal="75" zoomScaleSheetLayoutView="74" workbookViewId="0">
      <selection activeCell="U5" sqref="U5:W5"/>
    </sheetView>
  </sheetViews>
  <sheetFormatPr defaultColWidth="21.59765625" defaultRowHeight="30" customHeight="1"/>
  <cols>
    <col min="1" max="1" width="4" style="102" customWidth="1"/>
    <col min="2" max="2" width="12.46484375" style="102" customWidth="1"/>
    <col min="3" max="9" width="2.59765625" style="102" customWidth="1"/>
    <col min="10" max="10" width="2.1328125" style="102" customWidth="1"/>
    <col min="11" max="32" width="2.59765625" style="102" customWidth="1"/>
    <col min="33" max="38" width="4" style="102" customWidth="1"/>
    <col min="39" max="39" width="5.46484375" style="102" bestFit="1" customWidth="1"/>
    <col min="40" max="40" width="4" style="102" customWidth="1"/>
    <col min="41" max="16384" width="21.59765625" style="102"/>
  </cols>
  <sheetData>
    <row r="1" spans="1:41" ht="24.75" customHeight="1" thickBot="1">
      <c r="A1" s="100"/>
      <c r="B1" s="101" t="s">
        <v>197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311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</row>
    <row r="2" spans="1:41" ht="25.5" customHeight="1" thickBot="1">
      <c r="A2" s="103"/>
      <c r="B2" s="216" t="s">
        <v>59</v>
      </c>
      <c r="C2" s="313" t="str">
        <f>B3</f>
        <v>A</v>
      </c>
      <c r="D2" s="314"/>
      <c r="E2" s="315"/>
      <c r="F2" s="316" t="str">
        <f>B5</f>
        <v>B</v>
      </c>
      <c r="G2" s="317"/>
      <c r="H2" s="318"/>
      <c r="I2" s="316" t="str">
        <f>B7</f>
        <v>C</v>
      </c>
      <c r="J2" s="317"/>
      <c r="K2" s="318"/>
      <c r="L2" s="316" t="str">
        <f>B9</f>
        <v>D</v>
      </c>
      <c r="M2" s="317"/>
      <c r="N2" s="318"/>
      <c r="O2" s="316" t="str">
        <f>B11</f>
        <v>E</v>
      </c>
      <c r="P2" s="317"/>
      <c r="Q2" s="318"/>
      <c r="R2" s="316" t="str">
        <f>B13</f>
        <v>F</v>
      </c>
      <c r="S2" s="317"/>
      <c r="T2" s="318"/>
      <c r="U2" s="316" t="str">
        <f>B15</f>
        <v>G</v>
      </c>
      <c r="V2" s="317"/>
      <c r="W2" s="318"/>
      <c r="X2" s="316" t="str">
        <f>B17</f>
        <v>H</v>
      </c>
      <c r="Y2" s="317"/>
      <c r="Z2" s="318"/>
      <c r="AA2" s="316" t="str">
        <f>B19</f>
        <v>I</v>
      </c>
      <c r="AB2" s="317"/>
      <c r="AC2" s="318"/>
      <c r="AD2" s="316" t="str">
        <f>B21</f>
        <v>J</v>
      </c>
      <c r="AE2" s="317"/>
      <c r="AF2" s="613"/>
      <c r="AG2" s="105" t="s">
        <v>198</v>
      </c>
      <c r="AH2" s="106" t="s">
        <v>200</v>
      </c>
      <c r="AI2" s="107" t="s">
        <v>199</v>
      </c>
      <c r="AJ2" s="108" t="s">
        <v>201</v>
      </c>
      <c r="AK2" s="109" t="s">
        <v>202</v>
      </c>
      <c r="AL2" s="108" t="s">
        <v>203</v>
      </c>
      <c r="AM2" s="110" t="s">
        <v>204</v>
      </c>
      <c r="AN2" s="111" t="s">
        <v>205</v>
      </c>
      <c r="AO2" s="112"/>
    </row>
    <row r="3" spans="1:41" ht="18" customHeight="1">
      <c r="A3" s="292">
        <v>1</v>
      </c>
      <c r="B3" s="599" t="s">
        <v>281</v>
      </c>
      <c r="C3" s="296"/>
      <c r="D3" s="308"/>
      <c r="E3" s="309"/>
      <c r="F3" s="302" t="str">
        <f>IF(F4="","",IF(F4=H4,"△",IF(F4&gt;H4,"○","●")))</f>
        <v/>
      </c>
      <c r="G3" s="303"/>
      <c r="H3" s="304"/>
      <c r="I3" s="302" t="str">
        <f>IF(I4="","",IF(I4=K4,"△",IF(I4&gt;K4,"○","●")))</f>
        <v/>
      </c>
      <c r="J3" s="303"/>
      <c r="K3" s="304"/>
      <c r="L3" s="302" t="str">
        <f>IF(L4="","",IF(L4=N4,"△",IF(L4&gt;N4,"○","●")))</f>
        <v/>
      </c>
      <c r="M3" s="303"/>
      <c r="N3" s="304"/>
      <c r="O3" s="302" t="str">
        <f>IF(O4="","",IF(O4=Q4,"△",IF(O4&gt;Q4,"○","●")))</f>
        <v/>
      </c>
      <c r="P3" s="303"/>
      <c r="Q3" s="304"/>
      <c r="R3" s="302" t="str">
        <f>IF(R4="","",IF(R4=T4,"△",IF(R4&gt;T4,"○","●")))</f>
        <v/>
      </c>
      <c r="S3" s="303"/>
      <c r="T3" s="304"/>
      <c r="U3" s="302" t="str">
        <f>IF(U4="","",IF(U4=W4,"△",IF(U4&gt;W4,"○","●")))</f>
        <v/>
      </c>
      <c r="V3" s="303"/>
      <c r="W3" s="304"/>
      <c r="X3" s="302" t="str">
        <f>IF(X4="","",IF(X4=Z4,"△",IF(X4&gt;Z4,"○","●")))</f>
        <v/>
      </c>
      <c r="Y3" s="303"/>
      <c r="Z3" s="304"/>
      <c r="AA3" s="302" t="str">
        <f>IF(AA4="","",IF(AA4=AC4,"△",IF(AA4&gt;AC4,"○","●")))</f>
        <v/>
      </c>
      <c r="AB3" s="303"/>
      <c r="AC3" s="304"/>
      <c r="AD3" s="302" t="str">
        <f>IF(AD4="","",IF(AD4=AF4,"△",IF(AD4&gt;AF4,"○","●")))</f>
        <v/>
      </c>
      <c r="AE3" s="303"/>
      <c r="AF3" s="607"/>
      <c r="AG3" s="299">
        <f>COUNTIF(C3:AF3,"○")</f>
        <v>0</v>
      </c>
      <c r="AH3" s="300">
        <f>COUNTIF(C3:AF3,"△")</f>
        <v>0</v>
      </c>
      <c r="AI3" s="286">
        <f>COUNTIF(C3:AF3,"●")</f>
        <v>0</v>
      </c>
      <c r="AJ3" s="284">
        <f>AG3*3+AH3*1</f>
        <v>0</v>
      </c>
      <c r="AK3" s="305">
        <f>SUM(E3:E22)</f>
        <v>0</v>
      </c>
      <c r="AL3" s="279">
        <f>SUM(C3:C22)</f>
        <v>0</v>
      </c>
      <c r="AM3" s="282">
        <f>AK3-AL3</f>
        <v>0</v>
      </c>
      <c r="AN3" s="307">
        <f>RANK(AO3,AO$3:AO$22)</f>
        <v>1</v>
      </c>
      <c r="AO3" s="285">
        <f>10000*AJ3+100*AM3+AK3</f>
        <v>0</v>
      </c>
    </row>
    <row r="4" spans="1:41" ht="18" customHeight="1">
      <c r="A4" s="293"/>
      <c r="B4" s="600"/>
      <c r="C4" s="113"/>
      <c r="D4" s="114"/>
      <c r="E4" s="115"/>
      <c r="F4" s="116"/>
      <c r="G4" s="117" t="s">
        <v>282</v>
      </c>
      <c r="H4" s="118"/>
      <c r="I4" s="116"/>
      <c r="J4" s="117" t="s">
        <v>282</v>
      </c>
      <c r="K4" s="119"/>
      <c r="L4" s="116"/>
      <c r="M4" s="117" t="s">
        <v>282</v>
      </c>
      <c r="N4" s="119"/>
      <c r="O4" s="116"/>
      <c r="P4" s="117" t="s">
        <v>284</v>
      </c>
      <c r="Q4" s="118"/>
      <c r="R4" s="116"/>
      <c r="S4" s="117" t="s">
        <v>284</v>
      </c>
      <c r="T4" s="118"/>
      <c r="U4" s="116"/>
      <c r="V4" s="117" t="s">
        <v>284</v>
      </c>
      <c r="W4" s="118"/>
      <c r="X4" s="116"/>
      <c r="Y4" s="117" t="s">
        <v>206</v>
      </c>
      <c r="Z4" s="118"/>
      <c r="AA4" s="116"/>
      <c r="AB4" s="117" t="s">
        <v>206</v>
      </c>
      <c r="AC4" s="118"/>
      <c r="AD4" s="116"/>
      <c r="AE4" s="117" t="s">
        <v>282</v>
      </c>
      <c r="AF4" s="120"/>
      <c r="AG4" s="299"/>
      <c r="AH4" s="300"/>
      <c r="AI4" s="286"/>
      <c r="AJ4" s="281"/>
      <c r="AK4" s="306"/>
      <c r="AL4" s="281"/>
      <c r="AM4" s="283"/>
      <c r="AN4" s="281"/>
      <c r="AO4" s="285"/>
    </row>
    <row r="5" spans="1:41" ht="18" customHeight="1">
      <c r="A5" s="292">
        <v>2</v>
      </c>
      <c r="B5" s="599" t="s">
        <v>291</v>
      </c>
      <c r="C5" s="302" t="str">
        <f>IF(C6="","",IF(C6=E6,"△",IF(C6&gt;E6,"○","●")))</f>
        <v/>
      </c>
      <c r="D5" s="303"/>
      <c r="E5" s="304"/>
      <c r="F5" s="296"/>
      <c r="G5" s="297"/>
      <c r="H5" s="298"/>
      <c r="I5" s="302" t="str">
        <f>IF(I6="","",IF(I6=K6,"△",IF(I6&gt;K6,"○","●")))</f>
        <v/>
      </c>
      <c r="J5" s="303"/>
      <c r="K5" s="304"/>
      <c r="L5" s="302" t="str">
        <f>IF(L6="","",IF(L6=N6,"△",IF(L6&gt;N6,"○","●")))</f>
        <v/>
      </c>
      <c r="M5" s="303"/>
      <c r="N5" s="304"/>
      <c r="O5" s="302" t="str">
        <f>IF(O6="","",IF(O6=Q6,"△",IF(O6&gt;Q6,"○","●")))</f>
        <v/>
      </c>
      <c r="P5" s="303"/>
      <c r="Q5" s="304"/>
      <c r="R5" s="302" t="str">
        <f>IF(R6="","",IF(R6=T6,"△",IF(R6&gt;T6,"○","●")))</f>
        <v/>
      </c>
      <c r="S5" s="303"/>
      <c r="T5" s="304"/>
      <c r="U5" s="302" t="str">
        <f>IF(U6="","",IF(U6=W6,"△",IF(U6&gt;W6,"○","●")))</f>
        <v/>
      </c>
      <c r="V5" s="303"/>
      <c r="W5" s="304"/>
      <c r="X5" s="302" t="str">
        <f>IF(X6="","",IF(X6=Z6,"△",IF(X6&gt;Z6,"○","●")))</f>
        <v/>
      </c>
      <c r="Y5" s="303"/>
      <c r="Z5" s="304"/>
      <c r="AA5" s="302" t="str">
        <f>IF(AA6="","",IF(AA6=AC6,"△",IF(AA6&gt;AC6,"○","●")))</f>
        <v/>
      </c>
      <c r="AB5" s="303"/>
      <c r="AC5" s="304"/>
      <c r="AD5" s="302" t="str">
        <f>IF(AD6="","",IF(AD6=AF6,"△",IF(AD6&gt;AF6,"○","●")))</f>
        <v/>
      </c>
      <c r="AE5" s="303"/>
      <c r="AF5" s="607"/>
      <c r="AG5" s="299">
        <f>COUNTIF(C5:AF5,"○")</f>
        <v>0</v>
      </c>
      <c r="AH5" s="300">
        <f>COUNTIF(C5:AF5,"△")</f>
        <v>0</v>
      </c>
      <c r="AI5" s="286">
        <f>COUNTIF(C5:AF5,"●")</f>
        <v>0</v>
      </c>
      <c r="AJ5" s="284">
        <f>AG5*3+AH5*1</f>
        <v>0</v>
      </c>
      <c r="AK5" s="305">
        <f>SUM(H3:H22)</f>
        <v>0</v>
      </c>
      <c r="AL5" s="279">
        <f>SUM(F3:F22)</f>
        <v>0</v>
      </c>
      <c r="AM5" s="282">
        <f>AK5-AL5</f>
        <v>0</v>
      </c>
      <c r="AN5" s="284">
        <f>RANK(AO5,AO$3:AO$22)</f>
        <v>1</v>
      </c>
      <c r="AO5" s="285">
        <f>10000*AJ5+100*AM5+AK5</f>
        <v>0</v>
      </c>
    </row>
    <row r="6" spans="1:41" ht="18" customHeight="1">
      <c r="A6" s="293"/>
      <c r="B6" s="600"/>
      <c r="C6" s="121" t="str">
        <f>IF(F3="","",H4)</f>
        <v/>
      </c>
      <c r="D6" s="122" t="s">
        <v>284</v>
      </c>
      <c r="E6" s="123" t="str">
        <f>IF(F3="","",F4)</f>
        <v/>
      </c>
      <c r="F6" s="124"/>
      <c r="G6" s="125"/>
      <c r="H6" s="126"/>
      <c r="I6" s="116"/>
      <c r="J6" s="117" t="s">
        <v>282</v>
      </c>
      <c r="K6" s="119"/>
      <c r="L6" s="116"/>
      <c r="M6" s="117" t="s">
        <v>282</v>
      </c>
      <c r="N6" s="119"/>
      <c r="O6" s="116"/>
      <c r="P6" s="117" t="s">
        <v>287</v>
      </c>
      <c r="Q6" s="118"/>
      <c r="R6" s="116"/>
      <c r="S6" s="117" t="s">
        <v>287</v>
      </c>
      <c r="T6" s="118"/>
      <c r="U6" s="116"/>
      <c r="V6" s="117" t="s">
        <v>284</v>
      </c>
      <c r="W6" s="118"/>
      <c r="X6" s="116"/>
      <c r="Y6" s="117" t="s">
        <v>206</v>
      </c>
      <c r="Z6" s="118"/>
      <c r="AA6" s="116"/>
      <c r="AB6" s="117" t="s">
        <v>282</v>
      </c>
      <c r="AC6" s="118"/>
      <c r="AD6" s="116"/>
      <c r="AE6" s="117" t="s">
        <v>282</v>
      </c>
      <c r="AF6" s="120"/>
      <c r="AG6" s="299"/>
      <c r="AH6" s="300"/>
      <c r="AI6" s="286"/>
      <c r="AJ6" s="281"/>
      <c r="AK6" s="306"/>
      <c r="AL6" s="281"/>
      <c r="AM6" s="283"/>
      <c r="AN6" s="281"/>
      <c r="AO6" s="285"/>
    </row>
    <row r="7" spans="1:41" ht="18" customHeight="1">
      <c r="A7" s="292">
        <v>3</v>
      </c>
      <c r="B7" s="599" t="s">
        <v>276</v>
      </c>
      <c r="C7" s="302" t="str">
        <f>IF(C8="","",IF(C8=E8,"△",IF(C8&gt;E8,"○","●")))</f>
        <v/>
      </c>
      <c r="D7" s="303"/>
      <c r="E7" s="304"/>
      <c r="F7" s="302" t="str">
        <f>IF(F8="","",IF(F8=H8,"△",IF(F8&gt;H8,"○","●")))</f>
        <v/>
      </c>
      <c r="G7" s="303"/>
      <c r="H7" s="304"/>
      <c r="I7" s="296"/>
      <c r="J7" s="297"/>
      <c r="K7" s="298"/>
      <c r="L7" s="302" t="str">
        <f>IF(L8="","",IF(L8=N8,"△",IF(L8&gt;N8,"○","●")))</f>
        <v/>
      </c>
      <c r="M7" s="303"/>
      <c r="N7" s="304"/>
      <c r="O7" s="302" t="str">
        <f>IF(O8="","",IF(O8=Q8,"△",IF(O8&gt;Q8,"○","●")))</f>
        <v/>
      </c>
      <c r="P7" s="303"/>
      <c r="Q7" s="304"/>
      <c r="R7" s="302" t="str">
        <f>IF(R8="","",IF(R8=T8,"△",IF(R8&gt;T8,"○","●")))</f>
        <v/>
      </c>
      <c r="S7" s="303"/>
      <c r="T7" s="304"/>
      <c r="U7" s="302" t="str">
        <f>IF(U8="","",IF(U8=W8,"△",IF(U8&gt;W8,"○","●")))</f>
        <v/>
      </c>
      <c r="V7" s="303"/>
      <c r="W7" s="304"/>
      <c r="X7" s="302" t="str">
        <f>IF(X8="","",IF(X8=Z8,"△",IF(X8&gt;Z8,"○","●")))</f>
        <v/>
      </c>
      <c r="Y7" s="303"/>
      <c r="Z7" s="304"/>
      <c r="AA7" s="302" t="str">
        <f>IF(AA8="","",IF(AA8=AC8,"△",IF(AA8&gt;AC8,"○","●")))</f>
        <v/>
      </c>
      <c r="AB7" s="303"/>
      <c r="AC7" s="304"/>
      <c r="AD7" s="302" t="str">
        <f>IF(AD8="","",IF(AD8=AF8,"△",IF(AD8&gt;AF8,"○","●")))</f>
        <v/>
      </c>
      <c r="AE7" s="303"/>
      <c r="AF7" s="607"/>
      <c r="AG7" s="299">
        <f>COUNTIF(C7:AF7,"○")</f>
        <v>0</v>
      </c>
      <c r="AH7" s="300">
        <f>COUNTIF(C7:AF7,"△")</f>
        <v>0</v>
      </c>
      <c r="AI7" s="286">
        <f>COUNTIF(C7:AF7,"●")</f>
        <v>0</v>
      </c>
      <c r="AJ7" s="284">
        <f>AG7*3+AH7*1</f>
        <v>0</v>
      </c>
      <c r="AK7" s="305">
        <f>SUM(K3:K22)</f>
        <v>0</v>
      </c>
      <c r="AL7" s="279">
        <f>SUM(I3:I22)</f>
        <v>0</v>
      </c>
      <c r="AM7" s="282">
        <f>AK7-AL7</f>
        <v>0</v>
      </c>
      <c r="AN7" s="284">
        <f>RANK(AO7,AO$3:AO$22)</f>
        <v>1</v>
      </c>
      <c r="AO7" s="285">
        <f>10000*AJ7+100*AM7+AK7</f>
        <v>0</v>
      </c>
    </row>
    <row r="8" spans="1:41" ht="18" customHeight="1">
      <c r="A8" s="293"/>
      <c r="B8" s="600"/>
      <c r="C8" s="121" t="str">
        <f>IF(I3="","",K4)</f>
        <v/>
      </c>
      <c r="D8" s="122" t="s">
        <v>284</v>
      </c>
      <c r="E8" s="123" t="str">
        <f>IF(I3="","",I4)</f>
        <v/>
      </c>
      <c r="F8" s="121" t="str">
        <f>IF(I5="","",K6)</f>
        <v/>
      </c>
      <c r="G8" s="122" t="s">
        <v>284</v>
      </c>
      <c r="H8" s="123" t="str">
        <f>IF(I5="","",I6)</f>
        <v/>
      </c>
      <c r="I8" s="124"/>
      <c r="J8" s="125"/>
      <c r="K8" s="126"/>
      <c r="L8" s="116"/>
      <c r="M8" s="117" t="s">
        <v>284</v>
      </c>
      <c r="N8" s="119"/>
      <c r="O8" s="116"/>
      <c r="P8" s="117" t="s">
        <v>284</v>
      </c>
      <c r="Q8" s="118"/>
      <c r="R8" s="116"/>
      <c r="S8" s="117" t="s">
        <v>284</v>
      </c>
      <c r="T8" s="118"/>
      <c r="U8" s="116"/>
      <c r="V8" s="117" t="s">
        <v>206</v>
      </c>
      <c r="W8" s="118"/>
      <c r="X8" s="116"/>
      <c r="Y8" s="117" t="s">
        <v>287</v>
      </c>
      <c r="Z8" s="118"/>
      <c r="AA8" s="116"/>
      <c r="AB8" s="117" t="s">
        <v>282</v>
      </c>
      <c r="AC8" s="118"/>
      <c r="AD8" s="116"/>
      <c r="AE8" s="117" t="s">
        <v>284</v>
      </c>
      <c r="AF8" s="120"/>
      <c r="AG8" s="299"/>
      <c r="AH8" s="300"/>
      <c r="AI8" s="286"/>
      <c r="AJ8" s="281"/>
      <c r="AK8" s="306"/>
      <c r="AL8" s="281"/>
      <c r="AM8" s="283"/>
      <c r="AN8" s="281"/>
      <c r="AO8" s="285"/>
    </row>
    <row r="9" spans="1:41" ht="18" customHeight="1">
      <c r="A9" s="292">
        <v>4</v>
      </c>
      <c r="B9" s="599" t="s">
        <v>277</v>
      </c>
      <c r="C9" s="302" t="str">
        <f>IF(AND(C10="",C10=E10),"",IF(C10&gt;E10,"○",IF(C10&lt;E10,"●",IF(AND(C10&gt;=0,C10=E10),"△"))))</f>
        <v/>
      </c>
      <c r="D9" s="303"/>
      <c r="E9" s="304"/>
      <c r="F9" s="302" t="str">
        <f>IF(AND(F10="",F10=H10),"",IF(F10&gt;H10,"○",IF(F10&lt;H10,"●",IF(AND(F10&gt;=0,F10=H10),"△"))))</f>
        <v/>
      </c>
      <c r="G9" s="303"/>
      <c r="H9" s="304"/>
      <c r="I9" s="302" t="str">
        <f>IF(AND(I10="",I10=K10),"",IF(I10&gt;K10,"○",IF(I10&lt;K10,"●",IF(AND(I10&gt;=0,I10=K10),"△"))))</f>
        <v/>
      </c>
      <c r="J9" s="303"/>
      <c r="K9" s="304"/>
      <c r="L9" s="296"/>
      <c r="M9" s="297"/>
      <c r="N9" s="298"/>
      <c r="O9" s="302" t="str">
        <f>IF(AND(O10="",O10=Q10),"",IF(O10&gt;Q10,"○",IF(O10&lt;Q10,"●",IF(AND(O10&gt;=0,O10=Q10),"△"))))</f>
        <v/>
      </c>
      <c r="P9" s="303"/>
      <c r="Q9" s="304"/>
      <c r="R9" s="302" t="str">
        <f>IF(AND(R10="",R10=T10),"",IF(R10&gt;T10,"○",IF(R10&lt;T10,"●",IF(AND(R10&gt;=0,R10=T10),"△"))))</f>
        <v/>
      </c>
      <c r="S9" s="303"/>
      <c r="T9" s="304"/>
      <c r="U9" s="302" t="str">
        <f>IF(AND(U10="",U10=W10),"",IF(U10&gt;W10,"○",IF(U10&lt;W10,"●",IF(AND(U10&gt;=0,U10=W10),"△"))))</f>
        <v/>
      </c>
      <c r="V9" s="303"/>
      <c r="W9" s="304"/>
      <c r="X9" s="302" t="str">
        <f>IF(AND(X10="",X10=Z10),"",IF(X10&gt;Z10,"○",IF(X10&lt;Z10,"●",IF(AND(X10&gt;=0,X10=Z10),"△"))))</f>
        <v/>
      </c>
      <c r="Y9" s="303"/>
      <c r="Z9" s="304"/>
      <c r="AA9" s="302" t="str">
        <f>IF(AND(AA10="",AA10=AC10),"",IF(AA10&gt;AC10,"○",IF(AA10&lt;AC10,"●",IF(AND(AA10&gt;=0,AA10=AC10),"△"))))</f>
        <v/>
      </c>
      <c r="AB9" s="303"/>
      <c r="AC9" s="304"/>
      <c r="AD9" s="302" t="str">
        <f>IF(AND(AD10="",AD10=AF10),"",IF(AD10&gt;AF10,"○",IF(AD10&lt;AF10,"●",IF(AND(AD10&gt;=0,AD10=AF10),"△"))))</f>
        <v/>
      </c>
      <c r="AE9" s="303"/>
      <c r="AF9" s="607"/>
      <c r="AG9" s="299">
        <f>COUNTIF(C9:AF9,"○")</f>
        <v>0</v>
      </c>
      <c r="AH9" s="300">
        <f>COUNTIF(C9:AF9,"△")</f>
        <v>0</v>
      </c>
      <c r="AI9" s="286">
        <f>COUNTIF(C9:AF9,"●")</f>
        <v>0</v>
      </c>
      <c r="AJ9" s="284">
        <f>AG9*3+AH9*1</f>
        <v>0</v>
      </c>
      <c r="AK9" s="279">
        <f>SUM(N3:N22)</f>
        <v>0</v>
      </c>
      <c r="AL9" s="279">
        <f>SUM(L3:L22)</f>
        <v>0</v>
      </c>
      <c r="AM9" s="282">
        <f>AK9-AL9</f>
        <v>0</v>
      </c>
      <c r="AN9" s="284">
        <f>RANK(AO9,AO$3:AO$22)</f>
        <v>1</v>
      </c>
      <c r="AO9" s="285">
        <f>10000*AJ9+100*AM9+AK9</f>
        <v>0</v>
      </c>
    </row>
    <row r="10" spans="1:41" ht="18" customHeight="1">
      <c r="A10" s="293"/>
      <c r="B10" s="600"/>
      <c r="C10" s="121" t="str">
        <f>IF(L3="","",N4)</f>
        <v/>
      </c>
      <c r="D10" s="122" t="s">
        <v>284</v>
      </c>
      <c r="E10" s="123" t="str">
        <f>IF(L3="","",L4)</f>
        <v/>
      </c>
      <c r="F10" s="121" t="str">
        <f>IF(L5="","",N6)</f>
        <v/>
      </c>
      <c r="G10" s="122" t="s">
        <v>284</v>
      </c>
      <c r="H10" s="123" t="str">
        <f>IF(L5="","",L6)</f>
        <v/>
      </c>
      <c r="I10" s="121" t="str">
        <f>IF(L7="","",N8)</f>
        <v/>
      </c>
      <c r="J10" s="122" t="s">
        <v>282</v>
      </c>
      <c r="K10" s="123" t="str">
        <f>IF(L7="","",L8)</f>
        <v/>
      </c>
      <c r="L10" s="127"/>
      <c r="M10" s="125"/>
      <c r="N10" s="128"/>
      <c r="O10" s="116"/>
      <c r="P10" s="117" t="s">
        <v>284</v>
      </c>
      <c r="Q10" s="118"/>
      <c r="R10" s="116"/>
      <c r="S10" s="117" t="s">
        <v>284</v>
      </c>
      <c r="T10" s="118"/>
      <c r="U10" s="116"/>
      <c r="V10" s="117" t="s">
        <v>282</v>
      </c>
      <c r="W10" s="118"/>
      <c r="X10" s="116"/>
      <c r="Y10" s="117" t="s">
        <v>282</v>
      </c>
      <c r="Z10" s="118"/>
      <c r="AA10" s="116"/>
      <c r="AB10" s="117" t="s">
        <v>206</v>
      </c>
      <c r="AC10" s="118"/>
      <c r="AD10" s="116"/>
      <c r="AE10" s="117" t="s">
        <v>206</v>
      </c>
      <c r="AF10" s="120"/>
      <c r="AG10" s="299"/>
      <c r="AH10" s="300"/>
      <c r="AI10" s="286"/>
      <c r="AJ10" s="281"/>
      <c r="AK10" s="280"/>
      <c r="AL10" s="281"/>
      <c r="AM10" s="283"/>
      <c r="AN10" s="281"/>
      <c r="AO10" s="285"/>
    </row>
    <row r="11" spans="1:41" ht="18" customHeight="1">
      <c r="A11" s="292">
        <v>5</v>
      </c>
      <c r="B11" s="599" t="s">
        <v>292</v>
      </c>
      <c r="C11" s="302" t="str">
        <f>IF(AND(C12="",C12=E12),"",IF(C12&gt;E12,"○",IF(C12&lt;E12,"●",IF(AND(C12&gt;=0,C12=E12),"△"))))</f>
        <v/>
      </c>
      <c r="D11" s="303"/>
      <c r="E11" s="304"/>
      <c r="F11" s="302" t="str">
        <f>IF(AND(F12="",F12=H12),"",IF(F12&gt;H12,"○",IF(F12&lt;H12,"●",IF(AND(F12&gt;=0,F12=H12),"△"))))</f>
        <v/>
      </c>
      <c r="G11" s="303"/>
      <c r="H11" s="304"/>
      <c r="I11" s="302" t="str">
        <f>IF(AND(I12="",I12=K12),"",IF(I12&gt;K12,"○",IF(I12&lt;K12,"●",IF(AND(I12&gt;=0,I12=K12),"△"))))</f>
        <v/>
      </c>
      <c r="J11" s="303"/>
      <c r="K11" s="304"/>
      <c r="L11" s="302" t="str">
        <f>IF(AND(L12="",L12=N12),"",IF(L12&gt;N12,"○",IF(L12&lt;N12,"●",IF(AND(L12&gt;=0,L12=N12),"△"))))</f>
        <v/>
      </c>
      <c r="M11" s="303"/>
      <c r="N11" s="304"/>
      <c r="O11" s="296"/>
      <c r="P11" s="297"/>
      <c r="Q11" s="298"/>
      <c r="R11" s="302" t="str">
        <f>IF(AND(R12="",R12=T12),"",IF(R12&gt;T12,"○",IF(R12&lt;T12,"●",IF(AND(R12&gt;=0,R12=T12),"△"))))</f>
        <v/>
      </c>
      <c r="S11" s="303"/>
      <c r="T11" s="304"/>
      <c r="U11" s="302" t="str">
        <f>IF(AND(U12="",U12=W12),"",IF(U12&gt;W12,"○",IF(U12&lt;W12,"●",IF(AND(U12&gt;=0,U12=W12),"△"))))</f>
        <v/>
      </c>
      <c r="V11" s="303"/>
      <c r="W11" s="304"/>
      <c r="X11" s="302" t="str">
        <f>IF(AND(X12="",X12=Z12),"",IF(X12&gt;Z12,"○",IF(X12&lt;Z12,"●",IF(AND(X12&gt;=0,X12=Z12),"△"))))</f>
        <v/>
      </c>
      <c r="Y11" s="303"/>
      <c r="Z11" s="304"/>
      <c r="AA11" s="302" t="str">
        <f>IF(AND(AA12="",AA12=AC12),"",IF(AA12&gt;AC12,"○",IF(AA12&lt;AC12,"●",IF(AND(AA12&gt;=0,AA12=AC12),"△"))))</f>
        <v/>
      </c>
      <c r="AB11" s="303"/>
      <c r="AC11" s="304"/>
      <c r="AD11" s="302" t="str">
        <f>IF(AND(AD12="",AD12=AF12),"",IF(AD12&gt;AF12,"○",IF(AD12&lt;AF12,"●",IF(AND(AD12&gt;=0,AD12=AF12),"△"))))</f>
        <v/>
      </c>
      <c r="AE11" s="303"/>
      <c r="AF11" s="607"/>
      <c r="AG11" s="299">
        <f>COUNTIF(C11:AF11,"○")</f>
        <v>0</v>
      </c>
      <c r="AH11" s="300">
        <f>COUNTIF(C11:AF11,"△")</f>
        <v>0</v>
      </c>
      <c r="AI11" s="286">
        <f>COUNTIF(C11:AF11,"●")</f>
        <v>0</v>
      </c>
      <c r="AJ11" s="284">
        <f>AG11*3+AH11*1</f>
        <v>0</v>
      </c>
      <c r="AK11" s="279">
        <f>SUM(Q3:Q22)</f>
        <v>0</v>
      </c>
      <c r="AL11" s="279">
        <f>SUM(O3:O22)</f>
        <v>0</v>
      </c>
      <c r="AM11" s="282">
        <f>AK11-AL11</f>
        <v>0</v>
      </c>
      <c r="AN11" s="284">
        <f>RANK(AO11,AO$3:AO$22)</f>
        <v>1</v>
      </c>
      <c r="AO11" s="285">
        <f>10000*AJ11+100*AM11+AK11</f>
        <v>0</v>
      </c>
    </row>
    <row r="12" spans="1:41" ht="18" customHeight="1">
      <c r="A12" s="293"/>
      <c r="B12" s="600"/>
      <c r="C12" s="121" t="str">
        <f>IF(O3="","",Q4)</f>
        <v/>
      </c>
      <c r="D12" s="122" t="s">
        <v>284</v>
      </c>
      <c r="E12" s="123" t="str">
        <f>IF(O3="","",O4)</f>
        <v/>
      </c>
      <c r="F12" s="121" t="str">
        <f>IF(O5="","",Q6)</f>
        <v/>
      </c>
      <c r="G12" s="122" t="s">
        <v>284</v>
      </c>
      <c r="H12" s="123" t="str">
        <f>IF(O5="","",O6)</f>
        <v/>
      </c>
      <c r="I12" s="121" t="str">
        <f>IF(O7="","",Q8)</f>
        <v/>
      </c>
      <c r="J12" s="122" t="s">
        <v>284</v>
      </c>
      <c r="K12" s="123" t="str">
        <f>IF(O7="","",O8)</f>
        <v/>
      </c>
      <c r="L12" s="121" t="str">
        <f>IF(O9="","",Q10)</f>
        <v/>
      </c>
      <c r="M12" s="122" t="s">
        <v>287</v>
      </c>
      <c r="N12" s="123" t="str">
        <f>IF(O9="","",O10)</f>
        <v/>
      </c>
      <c r="O12" s="127"/>
      <c r="P12" s="125"/>
      <c r="Q12" s="128"/>
      <c r="R12" s="116"/>
      <c r="S12" s="117" t="s">
        <v>284</v>
      </c>
      <c r="T12" s="118"/>
      <c r="U12" s="116"/>
      <c r="V12" s="117" t="s">
        <v>283</v>
      </c>
      <c r="W12" s="118"/>
      <c r="X12" s="116"/>
      <c r="Y12" s="117" t="s">
        <v>284</v>
      </c>
      <c r="Z12" s="118"/>
      <c r="AA12" s="116"/>
      <c r="AB12" s="117" t="s">
        <v>284</v>
      </c>
      <c r="AC12" s="118"/>
      <c r="AD12" s="116"/>
      <c r="AE12" s="117" t="s">
        <v>282</v>
      </c>
      <c r="AF12" s="120"/>
      <c r="AG12" s="299"/>
      <c r="AH12" s="300"/>
      <c r="AI12" s="286"/>
      <c r="AJ12" s="281"/>
      <c r="AK12" s="280"/>
      <c r="AL12" s="281"/>
      <c r="AM12" s="283"/>
      <c r="AN12" s="281"/>
      <c r="AO12" s="285"/>
    </row>
    <row r="13" spans="1:41" ht="18" customHeight="1">
      <c r="A13" s="292">
        <v>6</v>
      </c>
      <c r="B13" s="599" t="s">
        <v>293</v>
      </c>
      <c r="C13" s="302" t="str">
        <f>IF(AND(C14="",C14=E14),"",IF(C14&gt;E14,"○",IF(C14&lt;E14,"●",IF(AND(C14&gt;=0,C14=E14),"△"))))</f>
        <v/>
      </c>
      <c r="D13" s="303"/>
      <c r="E13" s="304"/>
      <c r="F13" s="302" t="str">
        <f>IF(AND(F14="",F14=H14),"",IF(F14&gt;H14,"○",IF(F14&lt;H14,"●",IF(AND(F14&gt;=0,F14=H14),"△"))))</f>
        <v/>
      </c>
      <c r="G13" s="303"/>
      <c r="H13" s="304"/>
      <c r="I13" s="302" t="str">
        <f>IF(AND(I14="",I14=K14),"",IF(I14&gt;K14,"○",IF(I14&lt;K14,"●",IF(AND(I14&gt;=0,I14=K14),"△"))))</f>
        <v/>
      </c>
      <c r="J13" s="303"/>
      <c r="K13" s="304"/>
      <c r="L13" s="302" t="str">
        <f>IF(AND(L14="",L14=N14),"",IF(L14&gt;N14,"○",IF(L14&lt;N14,"●",IF(AND(L14&gt;=0,L14=N14),"△"))))</f>
        <v/>
      </c>
      <c r="M13" s="303"/>
      <c r="N13" s="304"/>
      <c r="O13" s="302" t="str">
        <f>IF(AND(O14="",O14=Q14),"",IF(O14&gt;Q14,"○",IF(O14&lt;Q14,"●",IF(AND(O14&gt;=0,O14=Q14),"△"))))</f>
        <v/>
      </c>
      <c r="P13" s="303"/>
      <c r="Q13" s="304"/>
      <c r="R13" s="296"/>
      <c r="S13" s="297"/>
      <c r="T13" s="298"/>
      <c r="U13" s="302" t="str">
        <f>IF(AND(U14="",U14=W14),"",IF(U14&gt;W14,"○",IF(U14&lt;W14,"●",IF(AND(U14&gt;=0,U14=W14),"△"))))</f>
        <v/>
      </c>
      <c r="V13" s="303"/>
      <c r="W13" s="304"/>
      <c r="X13" s="302" t="str">
        <f>IF(AND(X14="",X14=Z14),"",IF(X14&gt;Z14,"○",IF(X14&lt;Z14,"●",IF(AND(X14&gt;=0,X14=Z14),"△"))))</f>
        <v/>
      </c>
      <c r="Y13" s="303"/>
      <c r="Z13" s="304"/>
      <c r="AA13" s="302" t="str">
        <f>IF(AND(AA14="",AA14=AC14),"",IF(AA14&gt;AC14,"○",IF(AA14&lt;AC14,"●",IF(AND(AA14&gt;=0,AA14=AC14),"△"))))</f>
        <v/>
      </c>
      <c r="AB13" s="303"/>
      <c r="AC13" s="304"/>
      <c r="AD13" s="302" t="str">
        <f>IF(AND(AD14="",AD14=AF14),"",IF(AD14&gt;AF14,"○",IF(AD14&lt;AF14,"●",IF(AND(AD14&gt;=0,AD14=AF14),"△"))))</f>
        <v/>
      </c>
      <c r="AE13" s="303"/>
      <c r="AF13" s="607"/>
      <c r="AG13" s="299">
        <f>COUNTIF(C13:AF13,"○")</f>
        <v>0</v>
      </c>
      <c r="AH13" s="300">
        <f>COUNTIF(C13:AF13,"△")</f>
        <v>0</v>
      </c>
      <c r="AI13" s="286">
        <f>COUNTIF(C13:AF13,"●")</f>
        <v>0</v>
      </c>
      <c r="AJ13" s="284">
        <f>AG13*3+AH13*1</f>
        <v>0</v>
      </c>
      <c r="AK13" s="279">
        <f>SUM(T3:T22)</f>
        <v>0</v>
      </c>
      <c r="AL13" s="279">
        <f>SUM(R3:R22)</f>
        <v>0</v>
      </c>
      <c r="AM13" s="282">
        <f>AK13-AL13</f>
        <v>0</v>
      </c>
      <c r="AN13" s="284">
        <f>RANK(AO13,AO$3:AO$22)</f>
        <v>1</v>
      </c>
      <c r="AO13" s="285">
        <f>10000*AJ13+100*AM13+AK13</f>
        <v>0</v>
      </c>
    </row>
    <row r="14" spans="1:41" ht="18" customHeight="1">
      <c r="A14" s="293"/>
      <c r="B14" s="600"/>
      <c r="C14" s="121" t="str">
        <f>IF(R3="","",T4)</f>
        <v/>
      </c>
      <c r="D14" s="122" t="s">
        <v>284</v>
      </c>
      <c r="E14" s="123" t="str">
        <f>IF(R3="","",R4)</f>
        <v/>
      </c>
      <c r="F14" s="121" t="str">
        <f>IF(R5="","",T6)</f>
        <v/>
      </c>
      <c r="G14" s="122" t="s">
        <v>283</v>
      </c>
      <c r="H14" s="123" t="str">
        <f>IF(R5="","",R6)</f>
        <v/>
      </c>
      <c r="I14" s="121" t="str">
        <f>IF(R7="","",T8)</f>
        <v/>
      </c>
      <c r="J14" s="122" t="s">
        <v>282</v>
      </c>
      <c r="K14" s="123" t="str">
        <f>IF(R7="","",R8)</f>
        <v/>
      </c>
      <c r="L14" s="121" t="str">
        <f>IF(R9="","",T10)</f>
        <v/>
      </c>
      <c r="M14" s="122" t="s">
        <v>287</v>
      </c>
      <c r="N14" s="123" t="str">
        <f>IF(R9="","",R10)</f>
        <v/>
      </c>
      <c r="O14" s="121" t="str">
        <f>IF(R11="","",T12)</f>
        <v/>
      </c>
      <c r="P14" s="122" t="s">
        <v>284</v>
      </c>
      <c r="Q14" s="123" t="str">
        <f>IF(R11="","",R12)</f>
        <v/>
      </c>
      <c r="R14" s="127"/>
      <c r="S14" s="125"/>
      <c r="T14" s="128"/>
      <c r="U14" s="116"/>
      <c r="V14" s="117" t="s">
        <v>284</v>
      </c>
      <c r="W14" s="118"/>
      <c r="X14" s="116"/>
      <c r="Y14" s="117" t="s">
        <v>287</v>
      </c>
      <c r="Z14" s="118"/>
      <c r="AA14" s="116"/>
      <c r="AB14" s="117" t="s">
        <v>282</v>
      </c>
      <c r="AC14" s="118"/>
      <c r="AD14" s="116"/>
      <c r="AE14" s="117" t="s">
        <v>206</v>
      </c>
      <c r="AF14" s="120"/>
      <c r="AG14" s="299"/>
      <c r="AH14" s="300"/>
      <c r="AI14" s="286"/>
      <c r="AJ14" s="281"/>
      <c r="AK14" s="280"/>
      <c r="AL14" s="281"/>
      <c r="AM14" s="283"/>
      <c r="AN14" s="281"/>
      <c r="AO14" s="285"/>
    </row>
    <row r="15" spans="1:41" ht="18" customHeight="1">
      <c r="A15" s="292">
        <v>7</v>
      </c>
      <c r="B15" s="599" t="s">
        <v>288</v>
      </c>
      <c r="C15" s="302" t="str">
        <f>IF(AND(C16="",C16=E16),"",IF(C16&gt;E16,"○",IF(C16&lt;E16,"●",IF(AND(C16&gt;=0,C16=E16),"△"))))</f>
        <v/>
      </c>
      <c r="D15" s="303"/>
      <c r="E15" s="304"/>
      <c r="F15" s="302" t="str">
        <f>IF(AND(F16="",F16=H16),"",IF(F16&gt;H16,"○",IF(F16&lt;H16,"●",IF(AND(F16&gt;=0,F16=H16),"△"))))</f>
        <v/>
      </c>
      <c r="G15" s="303"/>
      <c r="H15" s="304"/>
      <c r="I15" s="302" t="str">
        <f>IF(AND(I16="",I16=K16),"",IF(I16&gt;K16,"○",IF(I16&lt;K16,"●",IF(AND(I16&gt;=0,I16=K16),"△"))))</f>
        <v/>
      </c>
      <c r="J15" s="303"/>
      <c r="K15" s="304"/>
      <c r="L15" s="302" t="str">
        <f>IF(AND(L16="",L16=N16),"",IF(L16&gt;N16,"○",IF(L16&lt;N16,"●",IF(AND(L16&gt;=0,L16=N16),"△"))))</f>
        <v/>
      </c>
      <c r="M15" s="303"/>
      <c r="N15" s="304"/>
      <c r="O15" s="302" t="str">
        <f>IF(AND(O16="",O16=Q16),"",IF(O16&gt;Q16,"○",IF(O16&lt;Q16,"●",IF(AND(O16&gt;=0,O16=Q16),"△"))))</f>
        <v/>
      </c>
      <c r="P15" s="303"/>
      <c r="Q15" s="304"/>
      <c r="R15" s="302" t="str">
        <f>IF(AND(R16="",R16=T16),"",IF(R16&gt;T16,"○",IF(R16&lt;T16,"●",IF(AND(R16&gt;=0,R16=T16),"△"))))</f>
        <v/>
      </c>
      <c r="S15" s="303"/>
      <c r="T15" s="304"/>
      <c r="U15" s="296"/>
      <c r="V15" s="297"/>
      <c r="W15" s="298"/>
      <c r="X15" s="302" t="str">
        <f>IF(AND(X16="",X16=Z16),"",IF(X16&gt;Z16,"○",IF(X16&lt;Z16,"●",IF(AND(X16&gt;=0,X16=Z16),"△"))))</f>
        <v/>
      </c>
      <c r="Y15" s="303"/>
      <c r="Z15" s="304"/>
      <c r="AA15" s="302" t="str">
        <f>IF(AND(AA16="",AA16=AC16),"",IF(AA16&gt;AC16,"○",IF(AA16&lt;AC16,"●",IF(AND(AA16&gt;=0,AA16=AC16),"△"))))</f>
        <v/>
      </c>
      <c r="AB15" s="303"/>
      <c r="AC15" s="304"/>
      <c r="AD15" s="302" t="str">
        <f>IF(AND(AD16="",AD16=AF16),"",IF(AD16&gt;AF16,"○",IF(AD16&lt;AF16,"●",IF(AND(AD16&gt;=0,AD16=AF16),"△"))))</f>
        <v/>
      </c>
      <c r="AE15" s="303"/>
      <c r="AF15" s="607"/>
      <c r="AG15" s="299">
        <f>COUNTIF(C15:AF15,"○")</f>
        <v>0</v>
      </c>
      <c r="AH15" s="300">
        <f>COUNTIF(C15:AF15,"△")</f>
        <v>0</v>
      </c>
      <c r="AI15" s="286">
        <f>COUNTIF(C15:AF15,"●")</f>
        <v>0</v>
      </c>
      <c r="AJ15" s="284">
        <f>AG15*3+AH15*1</f>
        <v>0</v>
      </c>
      <c r="AK15" s="279">
        <f>SUM(W3:W22)</f>
        <v>0</v>
      </c>
      <c r="AL15" s="279">
        <f>SUM(U3:U22)</f>
        <v>0</v>
      </c>
      <c r="AM15" s="282">
        <f>AK15-AL15</f>
        <v>0</v>
      </c>
      <c r="AN15" s="284">
        <f>RANK(AO15,AO$3:AO$22)</f>
        <v>1</v>
      </c>
      <c r="AO15" s="285">
        <f>10000*AJ15+100*AM15+AK15</f>
        <v>0</v>
      </c>
    </row>
    <row r="16" spans="1:41" ht="18" customHeight="1">
      <c r="A16" s="293"/>
      <c r="B16" s="600"/>
      <c r="C16" s="121" t="str">
        <f>IF(U3="","",W4)</f>
        <v/>
      </c>
      <c r="D16" s="122" t="s">
        <v>284</v>
      </c>
      <c r="E16" s="123" t="str">
        <f>IF(U3="","",U4)</f>
        <v/>
      </c>
      <c r="F16" s="121" t="str">
        <f>IF(U5="","",W6)</f>
        <v/>
      </c>
      <c r="G16" s="122" t="s">
        <v>284</v>
      </c>
      <c r="H16" s="123" t="str">
        <f>IF(U5="","",U6)</f>
        <v/>
      </c>
      <c r="I16" s="121" t="str">
        <f>IF(U7="","",W8)</f>
        <v/>
      </c>
      <c r="J16" s="122" t="s">
        <v>284</v>
      </c>
      <c r="K16" s="123" t="str">
        <f>IF(U7="","",U8)</f>
        <v/>
      </c>
      <c r="L16" s="121" t="str">
        <f>IF(U9="","",W10)</f>
        <v/>
      </c>
      <c r="M16" s="122" t="s">
        <v>282</v>
      </c>
      <c r="N16" s="123" t="str">
        <f>IF(U9="","",U10)</f>
        <v/>
      </c>
      <c r="O16" s="121" t="str">
        <f>IF(U11="","",W12)</f>
        <v/>
      </c>
      <c r="P16" s="122" t="s">
        <v>206</v>
      </c>
      <c r="Q16" s="123" t="str">
        <f>IF(U11="","",U12)</f>
        <v/>
      </c>
      <c r="R16" s="121" t="str">
        <f>IF(U13="","",W14)</f>
        <v/>
      </c>
      <c r="S16" s="122" t="s">
        <v>282</v>
      </c>
      <c r="T16" s="123" t="str">
        <f>IF(U13="","",U14)</f>
        <v/>
      </c>
      <c r="U16" s="127"/>
      <c r="V16" s="125"/>
      <c r="W16" s="128"/>
      <c r="X16" s="129"/>
      <c r="Y16" s="117" t="s">
        <v>284</v>
      </c>
      <c r="Z16" s="130"/>
      <c r="AA16" s="131"/>
      <c r="AB16" s="117" t="s">
        <v>284</v>
      </c>
      <c r="AC16" s="132"/>
      <c r="AD16" s="129"/>
      <c r="AE16" s="117" t="s">
        <v>206</v>
      </c>
      <c r="AF16" s="133"/>
      <c r="AG16" s="299"/>
      <c r="AH16" s="300"/>
      <c r="AI16" s="286"/>
      <c r="AJ16" s="281"/>
      <c r="AK16" s="280"/>
      <c r="AL16" s="281"/>
      <c r="AM16" s="283"/>
      <c r="AN16" s="281"/>
      <c r="AO16" s="285"/>
    </row>
    <row r="17" spans="1:41" ht="18" customHeight="1">
      <c r="A17" s="292">
        <v>8</v>
      </c>
      <c r="B17" s="599" t="s">
        <v>294</v>
      </c>
      <c r="C17" s="302" t="str">
        <f>IF(AND(C18="",C18=E18),"",IF(C18&gt;E18,"○",IF(C18&lt;E18,"●",IF(AND(C18&gt;=0,C18=E18),"△"))))</f>
        <v/>
      </c>
      <c r="D17" s="303"/>
      <c r="E17" s="304"/>
      <c r="F17" s="302" t="str">
        <f>IF(AND(F18="",F18=H18),"",IF(F18&gt;H18,"○",IF(F18&lt;H18,"●",IF(AND(F18&gt;=0,F18=H18),"△"))))</f>
        <v/>
      </c>
      <c r="G17" s="303"/>
      <c r="H17" s="304"/>
      <c r="I17" s="302" t="str">
        <f>IF(AND(I18="",I18=K18),"",IF(I18&gt;K18,"○",IF(I18&lt;K18,"●",IF(AND(I18&gt;=0,I18=K18),"△"))))</f>
        <v/>
      </c>
      <c r="J17" s="303"/>
      <c r="K17" s="304"/>
      <c r="L17" s="302" t="str">
        <f>IF(AND(L18="",L18=N18),"",IF(L18&gt;N18,"○",IF(L18&lt;N18,"●",IF(AND(L18&gt;=0,L18=N18),"△"))))</f>
        <v/>
      </c>
      <c r="M17" s="303"/>
      <c r="N17" s="304"/>
      <c r="O17" s="302" t="str">
        <f>IF(AND(O18="",O18=Q18),"",IF(O18&gt;Q18,"○",IF(O18&lt;Q18,"●",IF(AND(O18&gt;=0,O18=Q18),"△"))))</f>
        <v/>
      </c>
      <c r="P17" s="303"/>
      <c r="Q17" s="304"/>
      <c r="R17" s="302" t="str">
        <f>IF(AND(R18="",R18=T18),"",IF(R18&gt;T18,"○",IF(R18&lt;T18,"●",IF(AND(R18&gt;=0,R18=T18),"△"))))</f>
        <v/>
      </c>
      <c r="S17" s="303"/>
      <c r="T17" s="304"/>
      <c r="U17" s="302" t="str">
        <f>IF(AND(U18="",U18=W18),"",IF(U18&gt;W18,"○",IF(U18&lt;W18,"●",IF(AND(U18&gt;=0,U18=W18),"△"))))</f>
        <v/>
      </c>
      <c r="V17" s="303"/>
      <c r="W17" s="304"/>
      <c r="X17" s="296"/>
      <c r="Y17" s="297"/>
      <c r="Z17" s="298"/>
      <c r="AA17" s="302" t="str">
        <f>IF(AND(AA18="",AA18=AC18),"",IF(AA18&gt;AC18,"○",IF(AA18&lt;AC18,"●",IF(AND(AA18&gt;=0,AA18=AC18),"△"))))</f>
        <v/>
      </c>
      <c r="AB17" s="303"/>
      <c r="AC17" s="304"/>
      <c r="AD17" s="302" t="str">
        <f>IF(AND(AD18="",AD18=AF18),"",IF(AD18&gt;AF18,"○",IF(AD18&lt;AF18,"●",IF(AND(AD18&gt;=0,AD18=AF18),"△"))))</f>
        <v/>
      </c>
      <c r="AE17" s="303"/>
      <c r="AF17" s="607"/>
      <c r="AG17" s="299">
        <f>COUNTIF(C17:AF17,"○")</f>
        <v>0</v>
      </c>
      <c r="AH17" s="300">
        <f>COUNTIF(C17:AF17,"△")</f>
        <v>0</v>
      </c>
      <c r="AI17" s="286">
        <f>COUNTIF(C17:AF17,"●")</f>
        <v>0</v>
      </c>
      <c r="AJ17" s="284">
        <f>AG17*3+AH17*1</f>
        <v>0</v>
      </c>
      <c r="AK17" s="279">
        <f>SUM(Z3:Z22)</f>
        <v>0</v>
      </c>
      <c r="AL17" s="279">
        <f>SUM(X3:X22)</f>
        <v>0</v>
      </c>
      <c r="AM17" s="282">
        <f>AK17-AL17</f>
        <v>0</v>
      </c>
      <c r="AN17" s="284">
        <f>RANK(AO17,AO$3:AO$22)</f>
        <v>1</v>
      </c>
      <c r="AO17" s="285">
        <f>10000*AJ17+100*AM17+AK17</f>
        <v>0</v>
      </c>
    </row>
    <row r="18" spans="1:41" ht="18" customHeight="1">
      <c r="A18" s="293"/>
      <c r="B18" s="600"/>
      <c r="C18" s="121" t="str">
        <f>IF(X3="","",Z4)</f>
        <v/>
      </c>
      <c r="D18" s="122" t="s">
        <v>282</v>
      </c>
      <c r="E18" s="123" t="str">
        <f>IF(X3="","",X4)</f>
        <v/>
      </c>
      <c r="F18" s="121" t="str">
        <f>IF(X5="","",Z6)</f>
        <v/>
      </c>
      <c r="G18" s="122" t="s">
        <v>282</v>
      </c>
      <c r="H18" s="123" t="str">
        <f>IF(X5="","",X6)</f>
        <v/>
      </c>
      <c r="I18" s="121" t="str">
        <f>IF(X7="","",Z8)</f>
        <v/>
      </c>
      <c r="J18" s="122" t="s">
        <v>284</v>
      </c>
      <c r="K18" s="123" t="str">
        <f>IF(X7="","",X8)</f>
        <v/>
      </c>
      <c r="L18" s="121" t="str">
        <f>IF(X9="","",Z10)</f>
        <v/>
      </c>
      <c r="M18" s="122" t="s">
        <v>206</v>
      </c>
      <c r="N18" s="123" t="str">
        <f>IF(X9="","",X10)</f>
        <v/>
      </c>
      <c r="O18" s="121" t="str">
        <f>IF(X11="","",Z12)</f>
        <v/>
      </c>
      <c r="P18" s="122" t="s">
        <v>282</v>
      </c>
      <c r="Q18" s="123" t="str">
        <f>IF(X11="","",X12)</f>
        <v/>
      </c>
      <c r="R18" s="121" t="str">
        <f>IF(X13="","",Z14)</f>
        <v/>
      </c>
      <c r="S18" s="122" t="s">
        <v>206</v>
      </c>
      <c r="T18" s="123" t="str">
        <f>IF(X13="","",X14)</f>
        <v/>
      </c>
      <c r="U18" s="121" t="str">
        <f>IF(X15="","",Z16)</f>
        <v/>
      </c>
      <c r="V18" s="122" t="s">
        <v>284</v>
      </c>
      <c r="W18" s="123" t="str">
        <f>IF(X15="","",X16)</f>
        <v/>
      </c>
      <c r="X18" s="113"/>
      <c r="Y18" s="114"/>
      <c r="Z18" s="134"/>
      <c r="AA18" s="135"/>
      <c r="AB18" s="117" t="s">
        <v>284</v>
      </c>
      <c r="AC18" s="119"/>
      <c r="AD18" s="136"/>
      <c r="AE18" s="117" t="s">
        <v>284</v>
      </c>
      <c r="AF18" s="137"/>
      <c r="AG18" s="299"/>
      <c r="AH18" s="300"/>
      <c r="AI18" s="286"/>
      <c r="AJ18" s="281"/>
      <c r="AK18" s="280"/>
      <c r="AL18" s="281"/>
      <c r="AM18" s="283"/>
      <c r="AN18" s="281"/>
      <c r="AO18" s="285"/>
    </row>
    <row r="19" spans="1:41" ht="18" customHeight="1">
      <c r="A19" s="617">
        <v>9</v>
      </c>
      <c r="B19" s="611" t="s">
        <v>295</v>
      </c>
      <c r="C19" s="602" t="str">
        <f>IF(AND(C20="",C20=E20),"",IF(C20&gt;E20,"○",IF(C20&lt;E20,"●",IF(AND(C20&gt;=0,C20=E20),"△"))))</f>
        <v/>
      </c>
      <c r="D19" s="278"/>
      <c r="E19" s="603"/>
      <c r="F19" s="602" t="str">
        <f>IF(AND(F20="",F20=H20),"",IF(F20&gt;H20,"○",IF(F20&lt;H20,"●",IF(AND(F20&gt;=0,F20=H20),"△"))))</f>
        <v/>
      </c>
      <c r="G19" s="278"/>
      <c r="H19" s="603"/>
      <c r="I19" s="602" t="str">
        <f>IF(AND(I20="",I20=K20),"",IF(I20&gt;K20,"○",IF(I20&lt;K20,"●",IF(AND(I20&gt;=0,I20=K20),"△"))))</f>
        <v/>
      </c>
      <c r="J19" s="278"/>
      <c r="K19" s="603"/>
      <c r="L19" s="602" t="str">
        <f>IF(AND(L20="",L20=N20),"",IF(L20&gt;N20,"○",IF(L20&lt;N20,"●",IF(AND(L20&gt;=0,L20=N20),"△"))))</f>
        <v/>
      </c>
      <c r="M19" s="278"/>
      <c r="N19" s="603"/>
      <c r="O19" s="602" t="str">
        <f>IF(AND(O20="",O20=Q20),"",IF(O20&gt;Q20,"○",IF(O20&lt;Q20,"●",IF(AND(O20&gt;=0,O20=Q20),"△"))))</f>
        <v/>
      </c>
      <c r="P19" s="278"/>
      <c r="Q19" s="603"/>
      <c r="R19" s="602" t="str">
        <f>IF(AND(R20="",R20=T20),"",IF(R20&gt;T20,"○",IF(R20&lt;T20,"●",IF(AND(R20&gt;=0,R20=T20),"△"))))</f>
        <v/>
      </c>
      <c r="S19" s="278"/>
      <c r="T19" s="603"/>
      <c r="U19" s="602" t="str">
        <f>IF(AND(U20="",U20=W20),"",IF(U20&gt;W20,"○",IF(U20&lt;W20,"●",IF(AND(U20&gt;=0,U20=W20),"△"))))</f>
        <v/>
      </c>
      <c r="V19" s="278"/>
      <c r="W19" s="603"/>
      <c r="X19" s="602" t="str">
        <f>IF(AND(X20="",X20=Z20),"",IF(X20&gt;Z20,"○",IF(X20&lt;Z20,"●",IF(AND(X20&gt;=0,X20=Z20),"△"))))</f>
        <v/>
      </c>
      <c r="Y19" s="278"/>
      <c r="Z19" s="603"/>
      <c r="AA19" s="604"/>
      <c r="AB19" s="605"/>
      <c r="AC19" s="606"/>
      <c r="AD19" s="302" t="str">
        <f>IF(AND(AD20="",AD20=AF20),"",IF(AD20&gt;AF20,"○",IF(AD20&lt;AF20,"●",IF(AND(AD20&gt;=0,AD20=AF20),"△"))))</f>
        <v/>
      </c>
      <c r="AE19" s="303"/>
      <c r="AF19" s="607"/>
      <c r="AG19" s="299">
        <f>COUNTIF(C19:AF19,"○")</f>
        <v>0</v>
      </c>
      <c r="AH19" s="300">
        <f>COUNTIF(C19:AF19,"△")</f>
        <v>0</v>
      </c>
      <c r="AI19" s="286">
        <f>COUNTIF(C19:AF19,"●")</f>
        <v>0</v>
      </c>
      <c r="AJ19" s="284">
        <f>AG19*3+AH19*1</f>
        <v>0</v>
      </c>
      <c r="AK19" s="279">
        <f>SUM(AC3:AC22)</f>
        <v>0</v>
      </c>
      <c r="AL19" s="608">
        <f>SUM(AA3:AA22)</f>
        <v>0</v>
      </c>
      <c r="AM19" s="597">
        <f>AK19-AL19</f>
        <v>0</v>
      </c>
      <c r="AN19" s="598">
        <f>RANK(AO19,AO$3:AO$22)</f>
        <v>1</v>
      </c>
      <c r="AO19" s="285">
        <f>10000*AJ19+100*AM19+AK19</f>
        <v>0</v>
      </c>
    </row>
    <row r="20" spans="1:41" ht="18" customHeight="1" thickBot="1">
      <c r="A20" s="293"/>
      <c r="B20" s="600"/>
      <c r="C20" s="121" t="str">
        <f>IF(AA3="","",AC4)</f>
        <v/>
      </c>
      <c r="D20" s="122" t="s">
        <v>284</v>
      </c>
      <c r="E20" s="123" t="str">
        <f>IF(AA5="","",AA6)</f>
        <v/>
      </c>
      <c r="F20" s="121" t="str">
        <f>IF(AA5="","",AC6)</f>
        <v/>
      </c>
      <c r="G20" s="122" t="s">
        <v>284</v>
      </c>
      <c r="H20" s="123" t="str">
        <f>IF(AA5="","",AA6)</f>
        <v/>
      </c>
      <c r="I20" s="121" t="str">
        <f>IF(AA7="","",AC8)</f>
        <v/>
      </c>
      <c r="J20" s="122" t="s">
        <v>284</v>
      </c>
      <c r="K20" s="123" t="str">
        <f>IF(AA7="","",AA8)</f>
        <v/>
      </c>
      <c r="L20" s="121" t="str">
        <f>IF(AA9="","",AC10)</f>
        <v/>
      </c>
      <c r="M20" s="122" t="s">
        <v>284</v>
      </c>
      <c r="N20" s="123" t="str">
        <f>IF(AA9="","",AA10)</f>
        <v/>
      </c>
      <c r="O20" s="121" t="str">
        <f>IF(AA11="","",AC12)</f>
        <v/>
      </c>
      <c r="P20" s="122" t="s">
        <v>206</v>
      </c>
      <c r="Q20" s="123" t="str">
        <f>IF(AA11="","",AA12)</f>
        <v/>
      </c>
      <c r="R20" s="121" t="str">
        <f>IF(AA13="","",AC14)</f>
        <v/>
      </c>
      <c r="S20" s="122" t="s">
        <v>206</v>
      </c>
      <c r="T20" s="123" t="str">
        <f>IF(AA13="","",AA14)</f>
        <v/>
      </c>
      <c r="U20" s="121" t="str">
        <f>IF(AA15="","",AC16)</f>
        <v/>
      </c>
      <c r="V20" s="122" t="s">
        <v>282</v>
      </c>
      <c r="W20" s="123" t="str">
        <f>IF(AA15="","",AA16)</f>
        <v/>
      </c>
      <c r="X20" s="121" t="str">
        <f>IF(AA17="","",AC18)</f>
        <v/>
      </c>
      <c r="Y20" s="122" t="s">
        <v>284</v>
      </c>
      <c r="Z20" s="123" t="str">
        <f>IF(AA17="","",AA18)</f>
        <v/>
      </c>
      <c r="AA20" s="127"/>
      <c r="AB20" s="125"/>
      <c r="AC20" s="128"/>
      <c r="AD20" s="129"/>
      <c r="AE20" s="117" t="s">
        <v>284</v>
      </c>
      <c r="AF20" s="133"/>
      <c r="AG20" s="299"/>
      <c r="AH20" s="300"/>
      <c r="AI20" s="286"/>
      <c r="AJ20" s="281"/>
      <c r="AK20" s="280"/>
      <c r="AL20" s="281"/>
      <c r="AM20" s="283"/>
      <c r="AN20" s="598"/>
      <c r="AO20" s="285"/>
    </row>
    <row r="21" spans="1:41" ht="18" customHeight="1">
      <c r="A21" s="292">
        <v>10</v>
      </c>
      <c r="B21" s="599" t="s">
        <v>280</v>
      </c>
      <c r="C21" s="302" t="str">
        <f>IF(AND(C22="",C22=E22),"",IF(C22&gt;E22,"○",IF(C22&lt;E22,"●",IF(AND(C22&gt;=0,C22=E22),"△"))))</f>
        <v/>
      </c>
      <c r="D21" s="303"/>
      <c r="E21" s="304"/>
      <c r="F21" s="302" t="str">
        <f>IF(AND(F22="",F22=H22),"",IF(F22&gt;H22,"○",IF(F22&lt;H22,"●",IF(AND(F22&gt;=0,F22=H22),"△"))))</f>
        <v/>
      </c>
      <c r="G21" s="303"/>
      <c r="H21" s="304"/>
      <c r="I21" s="302" t="str">
        <f>IF(AND(I22="",I22=K22),"",IF(I22&gt;K22,"○",IF(I22&lt;K22,"●",IF(AND(I22&gt;=0,I22=K22),"△"))))</f>
        <v/>
      </c>
      <c r="J21" s="303"/>
      <c r="K21" s="304"/>
      <c r="L21" s="302" t="str">
        <f>IF(AND(L22="",L22=N22),"",IF(L22&gt;N22,"○",IF(L22&lt;N22,"●",IF(AND(L22&gt;=0,L22=N22),"△"))))</f>
        <v/>
      </c>
      <c r="M21" s="303"/>
      <c r="N21" s="304"/>
      <c r="O21" s="302" t="str">
        <f>IF(AND(O22="",O22=Q22),"",IF(O22&gt;Q22,"○",IF(O22&lt;Q22,"●",IF(AND(O22&gt;=0,O22=Q22),"△"))))</f>
        <v/>
      </c>
      <c r="P21" s="303"/>
      <c r="Q21" s="304"/>
      <c r="R21" s="302" t="str">
        <f>IF(AND(R22="",R22=T22),"",IF(R22&gt;T22,"○",IF(R22&lt;T22,"●",IF(AND(R22&gt;=0,R22=T22),"△"))))</f>
        <v/>
      </c>
      <c r="S21" s="303"/>
      <c r="T21" s="304"/>
      <c r="U21" s="302" t="str">
        <f>IF(AND(U22="",U22=W22),"",IF(U22&gt;W22,"○",IF(U22&lt;W22,"●",IF(AND(U22&gt;=0,U22=W22),"△"))))</f>
        <v/>
      </c>
      <c r="V21" s="303"/>
      <c r="W21" s="304"/>
      <c r="X21" s="302" t="str">
        <f>IF(AND(X22="",X22=Z22),"",IF(X22&gt;Z22,"○",IF(X22&lt;Z22,"●",IF(AND(X22&gt;=0,X22=Z22),"△"))))</f>
        <v/>
      </c>
      <c r="Y21" s="303"/>
      <c r="Z21" s="304"/>
      <c r="AA21" s="302" t="str">
        <f>IF(AND(AA22="",AA22=AC22),"",IF(AA22&gt;AC22,"○",IF(AA22&lt;AC22,"●",IF(AND(AA22&gt;=0,AA22=AC22),"△"))))</f>
        <v/>
      </c>
      <c r="AB21" s="303"/>
      <c r="AC21" s="304"/>
      <c r="AD21" s="296"/>
      <c r="AE21" s="297"/>
      <c r="AF21" s="601"/>
      <c r="AG21" s="299">
        <f>COUNTIF(C21:AF21,"○")</f>
        <v>0</v>
      </c>
      <c r="AH21" s="300">
        <f>COUNTIF(C21:AF21,"△")</f>
        <v>0</v>
      </c>
      <c r="AI21" s="286">
        <f>COUNTIF(C21:AF21,"●")</f>
        <v>0</v>
      </c>
      <c r="AJ21" s="284">
        <f>AG21*3+AH21*1</f>
        <v>0</v>
      </c>
      <c r="AK21" s="279">
        <f>SUM(AF3:AF22)</f>
        <v>0</v>
      </c>
      <c r="AL21" s="279">
        <f>SUM(AD3:AD22)</f>
        <v>0</v>
      </c>
      <c r="AM21" s="282">
        <f>AK21-AL21</f>
        <v>0</v>
      </c>
      <c r="AN21" s="307">
        <f>RANK(AO21,AO$3:AO$22)</f>
        <v>1</v>
      </c>
      <c r="AO21" s="285">
        <f>10000*AJ21+100*AM21+AK21</f>
        <v>0</v>
      </c>
    </row>
    <row r="22" spans="1:41" ht="18" customHeight="1" thickBot="1">
      <c r="A22" s="293"/>
      <c r="B22" s="600"/>
      <c r="C22" s="121" t="str">
        <f>IF(AD3="","",AF4)</f>
        <v/>
      </c>
      <c r="D22" s="122" t="s">
        <v>284</v>
      </c>
      <c r="E22" s="123" t="str">
        <f>IF(AD3="","",AD4)</f>
        <v/>
      </c>
      <c r="F22" s="121" t="str">
        <f>IF(AD5="","",AF6)</f>
        <v/>
      </c>
      <c r="G22" s="122" t="s">
        <v>284</v>
      </c>
      <c r="H22" s="123" t="str">
        <f>IF(AD5="","",AD6)</f>
        <v/>
      </c>
      <c r="I22" s="121" t="str">
        <f>IF(AD7="","",AF8)</f>
        <v/>
      </c>
      <c r="J22" s="122" t="s">
        <v>284</v>
      </c>
      <c r="K22" s="123" t="str">
        <f>IF(AD7="","",AD8)</f>
        <v/>
      </c>
      <c r="L22" s="121" t="str">
        <f>IF(AD9="","",AF10)</f>
        <v/>
      </c>
      <c r="M22" s="122" t="s">
        <v>284</v>
      </c>
      <c r="N22" s="123" t="str">
        <f>IF(AD9="","",AD10)</f>
        <v/>
      </c>
      <c r="O22" s="121" t="str">
        <f>IF(AD11="","",AF12)</f>
        <v/>
      </c>
      <c r="P22" s="122" t="s">
        <v>282</v>
      </c>
      <c r="Q22" s="123" t="str">
        <f>IF(AD11="","",AD12)</f>
        <v/>
      </c>
      <c r="R22" s="121" t="str">
        <f>IF(AD13="","",AF14)</f>
        <v/>
      </c>
      <c r="S22" s="122" t="s">
        <v>282</v>
      </c>
      <c r="T22" s="123" t="str">
        <f>IF(AD13="","",AD14)</f>
        <v/>
      </c>
      <c r="U22" s="121" t="str">
        <f>IF(AD15="","",AF16)</f>
        <v/>
      </c>
      <c r="V22" s="122" t="s">
        <v>284</v>
      </c>
      <c r="W22" s="123" t="str">
        <f>IF(AD15="","",AD16)</f>
        <v/>
      </c>
      <c r="X22" s="121" t="str">
        <f>IF(AD17="","",AF18)</f>
        <v/>
      </c>
      <c r="Y22" s="122" t="s">
        <v>284</v>
      </c>
      <c r="Z22" s="123" t="str">
        <f>IF(AD17="","",AD18)</f>
        <v/>
      </c>
      <c r="AA22" s="121" t="str">
        <f>IF(AD19="","",AF20)</f>
        <v/>
      </c>
      <c r="AB22" s="122" t="s">
        <v>282</v>
      </c>
      <c r="AC22" s="123" t="str">
        <f>IF(AD19="","",AD20)</f>
        <v/>
      </c>
      <c r="AD22" s="113"/>
      <c r="AE22" s="114"/>
      <c r="AF22" s="217"/>
      <c r="AG22" s="299"/>
      <c r="AH22" s="300"/>
      <c r="AI22" s="286"/>
      <c r="AJ22" s="281"/>
      <c r="AK22" s="614"/>
      <c r="AL22" s="615"/>
      <c r="AM22" s="616"/>
      <c r="AN22" s="615"/>
      <c r="AO22" s="285"/>
    </row>
    <row r="23" spans="1:41" ht="24.75" customHeight="1">
      <c r="A23" s="270"/>
      <c r="B23" s="218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138"/>
      <c r="AJ23" s="138"/>
      <c r="AK23" s="220">
        <f>SUM(AK3:AK22)</f>
        <v>0</v>
      </c>
      <c r="AL23" s="220">
        <f>SUM(AL3:AL22)</f>
        <v>0</v>
      </c>
      <c r="AM23" s="220">
        <f>SUM(AM3:AM22)</f>
        <v>0</v>
      </c>
      <c r="AN23" s="138"/>
    </row>
    <row r="24" spans="1:41" ht="30" customHeight="1">
      <c r="A24" s="270"/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21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138"/>
      <c r="AM24" s="138"/>
      <c r="AN24" s="138"/>
    </row>
    <row r="25" spans="1:41" ht="30" customHeight="1">
      <c r="A25" s="270"/>
      <c r="B25" s="218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21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138"/>
      <c r="AM25" s="138"/>
      <c r="AN25" s="138"/>
    </row>
    <row r="26" spans="1:41" ht="30" customHeight="1">
      <c r="A26" s="270"/>
      <c r="B26" s="218"/>
      <c r="C26" s="219"/>
      <c r="D26" s="219"/>
      <c r="E26" s="219"/>
      <c r="F26" s="219"/>
      <c r="G26" s="221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21"/>
      <c r="Z26" s="219"/>
      <c r="AA26" s="219"/>
      <c r="AB26" s="219"/>
      <c r="AC26" s="221"/>
      <c r="AD26" s="219"/>
      <c r="AE26" s="219"/>
      <c r="AF26" s="219"/>
      <c r="AG26" s="219"/>
      <c r="AH26" s="219"/>
      <c r="AI26" s="219"/>
      <c r="AJ26" s="219"/>
      <c r="AK26" s="219"/>
      <c r="AL26" s="138"/>
      <c r="AM26" s="138"/>
      <c r="AN26" s="138"/>
    </row>
    <row r="27" spans="1:41" ht="30" customHeight="1">
      <c r="A27" s="270"/>
      <c r="B27" s="218"/>
      <c r="C27" s="219"/>
      <c r="D27" s="219"/>
      <c r="E27" s="219"/>
      <c r="F27" s="219"/>
      <c r="G27" s="221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21"/>
      <c r="Z27" s="219"/>
      <c r="AA27" s="219"/>
      <c r="AB27" s="219"/>
      <c r="AC27" s="221"/>
      <c r="AD27" s="219"/>
      <c r="AE27" s="219"/>
      <c r="AF27" s="219"/>
      <c r="AG27" s="219"/>
      <c r="AH27" s="219"/>
      <c r="AI27" s="138"/>
      <c r="AJ27" s="138"/>
      <c r="AK27" s="138"/>
      <c r="AL27" s="138"/>
      <c r="AM27" s="138"/>
      <c r="AN27" s="138"/>
    </row>
    <row r="28" spans="1:41" ht="24.7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</row>
    <row r="29" spans="1:41" ht="24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</row>
    <row r="30" spans="1:41" ht="24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</row>
    <row r="31" spans="1:41" ht="24.7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</row>
    <row r="32" spans="1:41" ht="24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</row>
    <row r="33" spans="1:40" ht="24.7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</row>
    <row r="34" spans="1:40" ht="24.7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</row>
    <row r="35" spans="1:40" ht="24.7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</row>
    <row r="36" spans="1:40" ht="24.7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</row>
    <row r="37" spans="1:40" ht="24.7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</row>
    <row r="38" spans="1:40" ht="24.7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</row>
    <row r="39" spans="1:40" ht="24.7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</row>
    <row r="40" spans="1:40" ht="24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</row>
    <row r="41" spans="1:40" ht="24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</row>
    <row r="42" spans="1:40" ht="24.7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</row>
    <row r="43" spans="1:40" ht="24.7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</row>
    <row r="44" spans="1:40" ht="24.7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</row>
    <row r="45" spans="1:40" ht="24.75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</row>
    <row r="46" spans="1:40" ht="24.75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</row>
    <row r="47" spans="1:40" ht="24.7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</row>
    <row r="48" spans="1:40" ht="24.7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</row>
    <row r="49" spans="1:40" ht="24.7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</row>
    <row r="50" spans="1:40" ht="24.75" customHeight="1"/>
    <row r="51" spans="1:40" ht="24.75" customHeight="1"/>
    <row r="52" spans="1:40" ht="24.75" customHeight="1"/>
    <row r="53" spans="1:40" ht="24.75" customHeight="1"/>
    <row r="54" spans="1:40" ht="24.75" customHeight="1"/>
    <row r="55" spans="1:40" ht="24.75" customHeight="1"/>
    <row r="56" spans="1:40" ht="24.75" customHeight="1"/>
    <row r="57" spans="1:40" ht="24.75" customHeight="1"/>
    <row r="58" spans="1:40" ht="24.75" customHeight="1"/>
    <row r="59" spans="1:40" ht="24.75" customHeight="1"/>
    <row r="60" spans="1:40" ht="24.75" customHeight="1"/>
    <row r="61" spans="1:40" ht="24.75" customHeight="1"/>
    <row r="62" spans="1:40" ht="24.75" customHeight="1"/>
    <row r="63" spans="1:40" ht="24.75" customHeight="1"/>
    <row r="64" spans="1:40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</sheetData>
  <protectedRanges>
    <protectedRange password="C4D3" sqref="C9:AF9 C11:AF11 C13:AF13 C3:AF3 C7:AF7 C15:AF15 C21:AF21 C19:AF19 C17:AF17 C5:AF5" name="関数データ保護"/>
  </protectedRanges>
  <mergeCells count="223">
    <mergeCell ref="C1:N1"/>
    <mergeCell ref="O1:AF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L19:AL20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AI21:AI22"/>
    <mergeCell ref="X19:Z19"/>
    <mergeCell ref="AA19:AC19"/>
    <mergeCell ref="AD19:AF19"/>
    <mergeCell ref="AG19:AG20"/>
    <mergeCell ref="AH19:AH20"/>
    <mergeCell ref="AI19:AI20"/>
    <mergeCell ref="AJ19:AJ20"/>
    <mergeCell ref="AK19:AK20"/>
    <mergeCell ref="A23:A27"/>
    <mergeCell ref="AJ21:AJ22"/>
    <mergeCell ref="AK21:AK22"/>
    <mergeCell ref="AL21:AL22"/>
    <mergeCell ref="AM21:AM22"/>
    <mergeCell ref="AN21:AN22"/>
    <mergeCell ref="AM19:AM20"/>
    <mergeCell ref="AN19:AN20"/>
    <mergeCell ref="AO19:AO20"/>
    <mergeCell ref="A21:A22"/>
    <mergeCell ref="B21:B22"/>
    <mergeCell ref="C21:E21"/>
    <mergeCell ref="F21:H21"/>
    <mergeCell ref="I21:K21"/>
    <mergeCell ref="L21:N21"/>
    <mergeCell ref="O21:Q21"/>
    <mergeCell ref="R21:T21"/>
    <mergeCell ref="U21:W21"/>
    <mergeCell ref="AO21:AO22"/>
    <mergeCell ref="X21:Z21"/>
    <mergeCell ref="AA21:AC21"/>
    <mergeCell ref="AD21:AF21"/>
    <mergeCell ref="AG21:AG22"/>
    <mergeCell ref="AH21:AH22"/>
  </mergeCells>
  <phoneticPr fontId="51"/>
  <pageMargins left="0.78740157480314965" right="0.59055118110236227" top="0.9055118110236221" bottom="0.74803149606299213" header="0.51181102362204722" footer="0.51181102362204722"/>
  <pageSetup paperSize="9" orientation="landscape" horizontalDpi="4294967293" verticalDpi="300" r:id="rId1"/>
  <headerFooter alignWithMargins="0">
    <oddHeader>&amp;C&amp;20 2019山梨県U-11サッカーリーグ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2.75"/>
  <sheetData/>
  <phoneticPr fontId="2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9"/>
  <sheetViews>
    <sheetView tabSelected="1" view="pageLayout" zoomScaleNormal="100" zoomScaleSheetLayoutView="106" workbookViewId="0">
      <selection activeCell="O12" sqref="O12"/>
    </sheetView>
  </sheetViews>
  <sheetFormatPr defaultColWidth="21.59765625" defaultRowHeight="30" customHeight="1"/>
  <cols>
    <col min="1" max="1" width="4" style="102" customWidth="1"/>
    <col min="2" max="2" width="12.46484375" style="102" customWidth="1"/>
    <col min="3" max="9" width="2.59765625" style="102" customWidth="1"/>
    <col min="10" max="10" width="2.1328125" style="102" customWidth="1"/>
    <col min="11" max="20" width="2.59765625" style="102" customWidth="1"/>
    <col min="21" max="26" width="2.59765625" style="102" hidden="1" customWidth="1"/>
    <col min="27" max="32" width="4" style="102" customWidth="1"/>
    <col min="33" max="33" width="5.46484375" style="102" bestFit="1" customWidth="1"/>
    <col min="34" max="34" width="4" style="102" customWidth="1"/>
    <col min="35" max="16384" width="21.59765625" style="102"/>
  </cols>
  <sheetData>
    <row r="1" spans="1:35" ht="24.75" customHeight="1" thickBot="1">
      <c r="A1" s="100"/>
      <c r="B1" s="101" t="s">
        <v>197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1"/>
      <c r="P1" s="312"/>
      <c r="Q1" s="312"/>
      <c r="R1" s="312"/>
      <c r="S1" s="312"/>
      <c r="T1" s="312"/>
      <c r="U1" s="312"/>
      <c r="V1" s="312"/>
      <c r="W1" s="312"/>
      <c r="X1" s="237"/>
      <c r="Y1" s="237"/>
      <c r="Z1" s="237"/>
      <c r="AA1" s="312" t="s">
        <v>309</v>
      </c>
      <c r="AB1" s="312"/>
      <c r="AC1" s="312"/>
    </row>
    <row r="2" spans="1:35" ht="25.5" customHeight="1" thickBot="1">
      <c r="A2" s="103"/>
      <c r="B2" s="104" t="s">
        <v>59</v>
      </c>
      <c r="C2" s="313">
        <f>B3</f>
        <v>1</v>
      </c>
      <c r="D2" s="314"/>
      <c r="E2" s="315"/>
      <c r="F2" s="316">
        <f>B5</f>
        <v>2</v>
      </c>
      <c r="G2" s="317"/>
      <c r="H2" s="318"/>
      <c r="I2" s="316">
        <f>B7</f>
        <v>3</v>
      </c>
      <c r="J2" s="317"/>
      <c r="K2" s="318"/>
      <c r="L2" s="316">
        <f>B9</f>
        <v>4</v>
      </c>
      <c r="M2" s="317"/>
      <c r="N2" s="318"/>
      <c r="O2" s="316">
        <f>B11</f>
        <v>5</v>
      </c>
      <c r="P2" s="317"/>
      <c r="Q2" s="318"/>
      <c r="R2" s="316">
        <f>B13</f>
        <v>6</v>
      </c>
      <c r="S2" s="317"/>
      <c r="T2" s="318"/>
      <c r="U2" s="316">
        <f>B15</f>
        <v>7</v>
      </c>
      <c r="V2" s="317"/>
      <c r="W2" s="318"/>
      <c r="X2" s="319"/>
      <c r="Y2" s="320"/>
      <c r="Z2" s="321"/>
      <c r="AA2" s="105" t="s">
        <v>198</v>
      </c>
      <c r="AB2" s="106" t="s">
        <v>200</v>
      </c>
      <c r="AC2" s="107" t="s">
        <v>199</v>
      </c>
      <c r="AD2" s="108" t="s">
        <v>201</v>
      </c>
      <c r="AE2" s="109" t="s">
        <v>202</v>
      </c>
      <c r="AF2" s="108" t="s">
        <v>203</v>
      </c>
      <c r="AG2" s="110" t="s">
        <v>204</v>
      </c>
      <c r="AH2" s="111" t="s">
        <v>205</v>
      </c>
      <c r="AI2" s="112"/>
    </row>
    <row r="3" spans="1:35" ht="18" customHeight="1">
      <c r="A3" s="292">
        <v>1</v>
      </c>
      <c r="B3" s="294">
        <v>1</v>
      </c>
      <c r="C3" s="296"/>
      <c r="D3" s="308"/>
      <c r="E3" s="309"/>
      <c r="F3" s="302" t="str">
        <f>IF(F4="","",IF(F4=H4,"△",IF(F4&gt;H4,"○","●")))</f>
        <v/>
      </c>
      <c r="G3" s="303"/>
      <c r="H3" s="304"/>
      <c r="I3" s="302" t="str">
        <f>IF(I4="","",IF(I4=K4,"△",IF(I4&gt;K4,"○","●")))</f>
        <v/>
      </c>
      <c r="J3" s="303"/>
      <c r="K3" s="304"/>
      <c r="L3" s="302" t="str">
        <f>IF(L4="","",IF(L4=N4,"△",IF(L4&gt;N4,"○","●")))</f>
        <v/>
      </c>
      <c r="M3" s="303"/>
      <c r="N3" s="304"/>
      <c r="O3" s="302" t="str">
        <f>IF(O4="","",IF(O4=Q4,"△",IF(O4&gt;Q4,"○","●")))</f>
        <v/>
      </c>
      <c r="P3" s="303"/>
      <c r="Q3" s="304"/>
      <c r="R3" s="302" t="str">
        <f>IF(R4="","",IF(R4=T4,"△",IF(R4&gt;T4,"○","●")))</f>
        <v/>
      </c>
      <c r="S3" s="303"/>
      <c r="T3" s="304"/>
      <c r="U3" s="302" t="str">
        <f>IF(U4="","",IF(U4=W4,"△",IF(U4&gt;W4,"○","●")))</f>
        <v/>
      </c>
      <c r="V3" s="303"/>
      <c r="W3" s="304"/>
      <c r="X3" s="275"/>
      <c r="Y3" s="276"/>
      <c r="Z3" s="277"/>
      <c r="AA3" s="299">
        <f>COUNTIF(C3:Z3,"○")</f>
        <v>0</v>
      </c>
      <c r="AB3" s="300">
        <f>COUNTIF(C3:Z3,"△")</f>
        <v>0</v>
      </c>
      <c r="AC3" s="286">
        <f>COUNTIF(C3:Z3,"●")</f>
        <v>0</v>
      </c>
      <c r="AD3" s="284">
        <f>AA3*3+AB3*1</f>
        <v>0</v>
      </c>
      <c r="AE3" s="305">
        <f>SUM(E3:E18)</f>
        <v>0</v>
      </c>
      <c r="AF3" s="279">
        <f>SUM(C3:C18)</f>
        <v>0</v>
      </c>
      <c r="AG3" s="282">
        <f>AE3-AF3</f>
        <v>0</v>
      </c>
      <c r="AH3" s="307">
        <f>RANK(AI3,AI$3:AI$16)</f>
        <v>1</v>
      </c>
      <c r="AI3" s="285">
        <f>10000*AD3+100*AG3+AE3</f>
        <v>0</v>
      </c>
    </row>
    <row r="4" spans="1:35" ht="18" customHeight="1">
      <c r="A4" s="293"/>
      <c r="B4" s="295"/>
      <c r="C4" s="113"/>
      <c r="D4" s="114"/>
      <c r="E4" s="115"/>
      <c r="F4" s="116"/>
      <c r="G4" s="117" t="s">
        <v>310</v>
      </c>
      <c r="H4" s="118"/>
      <c r="I4" s="116"/>
      <c r="J4" s="117" t="s">
        <v>311</v>
      </c>
      <c r="K4" s="119"/>
      <c r="L4" s="116"/>
      <c r="M4" s="117" t="s">
        <v>312</v>
      </c>
      <c r="N4" s="119"/>
      <c r="O4" s="116"/>
      <c r="P4" s="117" t="s">
        <v>312</v>
      </c>
      <c r="Q4" s="118"/>
      <c r="R4" s="116"/>
      <c r="S4" s="117" t="s">
        <v>311</v>
      </c>
      <c r="T4" s="118"/>
      <c r="U4" s="116"/>
      <c r="V4" s="117" t="s">
        <v>312</v>
      </c>
      <c r="W4" s="118"/>
      <c r="X4" s="222"/>
      <c r="Y4" s="223"/>
      <c r="Z4" s="224"/>
      <c r="AA4" s="299"/>
      <c r="AB4" s="300"/>
      <c r="AC4" s="286"/>
      <c r="AD4" s="281"/>
      <c r="AE4" s="306"/>
      <c r="AF4" s="281"/>
      <c r="AG4" s="283"/>
      <c r="AH4" s="281"/>
      <c r="AI4" s="285"/>
    </row>
    <row r="5" spans="1:35" ht="18" customHeight="1">
      <c r="A5" s="292">
        <v>2</v>
      </c>
      <c r="B5" s="294">
        <v>2</v>
      </c>
      <c r="C5" s="302" t="str">
        <f>IF(C6="","",IF(C6=E6,"△",IF(C6&gt;E6,"○","●")))</f>
        <v/>
      </c>
      <c r="D5" s="303"/>
      <c r="E5" s="304"/>
      <c r="F5" s="296"/>
      <c r="G5" s="297"/>
      <c r="H5" s="298"/>
      <c r="I5" s="302" t="str">
        <f>IF(I6="","",IF(I6=K6,"△",IF(I6&gt;K6,"○","●")))</f>
        <v/>
      </c>
      <c r="J5" s="303"/>
      <c r="K5" s="304"/>
      <c r="L5" s="302" t="str">
        <f>IF(L6="","",IF(L6=N6,"△",IF(L6&gt;N6,"○","●")))</f>
        <v/>
      </c>
      <c r="M5" s="303"/>
      <c r="N5" s="304"/>
      <c r="O5" s="302" t="str">
        <f>IF(O6="","",IF(O6=Q6,"△",IF(O6&gt;Q6,"○","●")))</f>
        <v/>
      </c>
      <c r="P5" s="303"/>
      <c r="Q5" s="304"/>
      <c r="R5" s="302" t="str">
        <f>IF(R6="","",IF(R6=T6,"△",IF(R6&gt;T6,"○","●")))</f>
        <v/>
      </c>
      <c r="S5" s="303"/>
      <c r="T5" s="304"/>
      <c r="U5" s="302" t="str">
        <f>IF(U6="","",IF(U6=W6,"△",IF(U6&gt;W6,"○","●")))</f>
        <v/>
      </c>
      <c r="V5" s="303"/>
      <c r="W5" s="304"/>
      <c r="X5" s="275"/>
      <c r="Y5" s="276"/>
      <c r="Z5" s="277"/>
      <c r="AA5" s="299">
        <f>COUNTIF(C5:Z5,"○")</f>
        <v>0</v>
      </c>
      <c r="AB5" s="300">
        <f>COUNTIF(C5:Z5,"△")</f>
        <v>0</v>
      </c>
      <c r="AC5" s="286">
        <f>COUNTIF(C5:Z5,"●")</f>
        <v>0</v>
      </c>
      <c r="AD5" s="284">
        <f>AA5*3+AB5*1</f>
        <v>0</v>
      </c>
      <c r="AE5" s="305">
        <f>SUM(H3:H18)</f>
        <v>0</v>
      </c>
      <c r="AF5" s="279">
        <f>SUM(F3:F18)</f>
        <v>0</v>
      </c>
      <c r="AG5" s="282">
        <f>AE5-AF5</f>
        <v>0</v>
      </c>
      <c r="AH5" s="284">
        <f>RANK(AI5,AI$3:AI$16)</f>
        <v>1</v>
      </c>
      <c r="AI5" s="285">
        <f>10000*AD5+100*AG5+AE5</f>
        <v>0</v>
      </c>
    </row>
    <row r="6" spans="1:35" ht="18" customHeight="1">
      <c r="A6" s="293"/>
      <c r="B6" s="295"/>
      <c r="C6" s="121" t="str">
        <f>IF(F3="","",H4)</f>
        <v/>
      </c>
      <c r="D6" s="122" t="s">
        <v>312</v>
      </c>
      <c r="E6" s="123" t="str">
        <f>IF(F3="","",F4)</f>
        <v/>
      </c>
      <c r="F6" s="124"/>
      <c r="G6" s="125"/>
      <c r="H6" s="126"/>
      <c r="I6" s="116"/>
      <c r="J6" s="117" t="s">
        <v>310</v>
      </c>
      <c r="K6" s="119"/>
      <c r="L6" s="116"/>
      <c r="M6" s="117" t="s">
        <v>313</v>
      </c>
      <c r="N6" s="119"/>
      <c r="O6" s="116"/>
      <c r="P6" s="117" t="s">
        <v>314</v>
      </c>
      <c r="Q6" s="118"/>
      <c r="R6" s="116"/>
      <c r="S6" s="117" t="s">
        <v>311</v>
      </c>
      <c r="T6" s="118"/>
      <c r="U6" s="116"/>
      <c r="V6" s="117" t="s">
        <v>313</v>
      </c>
      <c r="W6" s="118"/>
      <c r="X6" s="222"/>
      <c r="Y6" s="223"/>
      <c r="Z6" s="224"/>
      <c r="AA6" s="299"/>
      <c r="AB6" s="300"/>
      <c r="AC6" s="286"/>
      <c r="AD6" s="281"/>
      <c r="AE6" s="306"/>
      <c r="AF6" s="281"/>
      <c r="AG6" s="283"/>
      <c r="AH6" s="281"/>
      <c r="AI6" s="285"/>
    </row>
    <row r="7" spans="1:35" ht="18" customHeight="1">
      <c r="A7" s="292">
        <v>3</v>
      </c>
      <c r="B7" s="294">
        <v>3</v>
      </c>
      <c r="C7" s="302" t="str">
        <f>IF(C8="","",IF(C8=E8,"△",IF(C8&gt;E8,"○","●")))</f>
        <v/>
      </c>
      <c r="D7" s="303"/>
      <c r="E7" s="304"/>
      <c r="F7" s="302" t="str">
        <f>IF(F8="","",IF(F8=H8,"△",IF(F8&gt;H8,"○","●")))</f>
        <v/>
      </c>
      <c r="G7" s="303"/>
      <c r="H7" s="304"/>
      <c r="I7" s="296"/>
      <c r="J7" s="297"/>
      <c r="K7" s="298"/>
      <c r="L7" s="302" t="str">
        <f>IF(L8="","",IF(L8=N8,"△",IF(L8&gt;N8,"○","●")))</f>
        <v/>
      </c>
      <c r="M7" s="303"/>
      <c r="N7" s="304"/>
      <c r="O7" s="302" t="str">
        <f>IF(O8="","",IF(O8=Q8,"△",IF(O8&gt;Q8,"○","●")))</f>
        <v/>
      </c>
      <c r="P7" s="303"/>
      <c r="Q7" s="304"/>
      <c r="R7" s="302" t="str">
        <f>IF(R8="","",IF(R8=T8,"△",IF(R8&gt;T8,"○","●")))</f>
        <v/>
      </c>
      <c r="S7" s="303"/>
      <c r="T7" s="304"/>
      <c r="U7" s="302" t="str">
        <f>IF(U8="","",IF(U8=W8,"△",IF(U8&gt;W8,"○","●")))</f>
        <v/>
      </c>
      <c r="V7" s="303"/>
      <c r="W7" s="304"/>
      <c r="X7" s="275"/>
      <c r="Y7" s="276"/>
      <c r="Z7" s="277"/>
      <c r="AA7" s="299">
        <f>COUNTIF(C7:Z7,"○")</f>
        <v>0</v>
      </c>
      <c r="AB7" s="300">
        <f>COUNTIF(C7:Z7,"△")</f>
        <v>0</v>
      </c>
      <c r="AC7" s="286">
        <f>COUNTIF(C7:Z7,"●")</f>
        <v>0</v>
      </c>
      <c r="AD7" s="284">
        <f>AA7*3+AB7*1</f>
        <v>0</v>
      </c>
      <c r="AE7" s="305">
        <f>SUM(K3:K18)</f>
        <v>0</v>
      </c>
      <c r="AF7" s="279">
        <f>SUM(I3:I18)</f>
        <v>0</v>
      </c>
      <c r="AG7" s="282">
        <f>AE7-AF7</f>
        <v>0</v>
      </c>
      <c r="AH7" s="284">
        <f>RANK(AI7,AI$3:AI$16)</f>
        <v>1</v>
      </c>
      <c r="AI7" s="285">
        <f>10000*AD7+100*AG7+AE7</f>
        <v>0</v>
      </c>
    </row>
    <row r="8" spans="1:35" ht="18" customHeight="1">
      <c r="A8" s="293"/>
      <c r="B8" s="295"/>
      <c r="C8" s="121" t="str">
        <f>IF(I3="","",K4)</f>
        <v/>
      </c>
      <c r="D8" s="122" t="s">
        <v>313</v>
      </c>
      <c r="E8" s="123" t="str">
        <f>IF(I3="","",I4)</f>
        <v/>
      </c>
      <c r="F8" s="121" t="str">
        <f>IF(I5="","",K6)</f>
        <v/>
      </c>
      <c r="G8" s="122" t="s">
        <v>310</v>
      </c>
      <c r="H8" s="123" t="str">
        <f>IF(I5="","",I6)</f>
        <v/>
      </c>
      <c r="I8" s="124"/>
      <c r="J8" s="125"/>
      <c r="K8" s="126"/>
      <c r="L8" s="116"/>
      <c r="M8" s="117" t="s">
        <v>313</v>
      </c>
      <c r="N8" s="119"/>
      <c r="O8" s="116"/>
      <c r="P8" s="117" t="s">
        <v>313</v>
      </c>
      <c r="Q8" s="118"/>
      <c r="R8" s="116"/>
      <c r="S8" s="117" t="s">
        <v>313</v>
      </c>
      <c r="T8" s="118"/>
      <c r="U8" s="116"/>
      <c r="V8" s="117" t="s">
        <v>313</v>
      </c>
      <c r="W8" s="118"/>
      <c r="X8" s="222"/>
      <c r="Y8" s="223"/>
      <c r="Z8" s="224"/>
      <c r="AA8" s="299"/>
      <c r="AB8" s="300"/>
      <c r="AC8" s="286"/>
      <c r="AD8" s="281"/>
      <c r="AE8" s="306"/>
      <c r="AF8" s="281"/>
      <c r="AG8" s="283"/>
      <c r="AH8" s="281"/>
      <c r="AI8" s="285"/>
    </row>
    <row r="9" spans="1:35" ht="18" customHeight="1">
      <c r="A9" s="292">
        <v>4</v>
      </c>
      <c r="B9" s="294">
        <v>4</v>
      </c>
      <c r="C9" s="302" t="str">
        <f>IF(C10="","",IF(C10=E10,"△",IF(C10&gt;E10,"○","●")))</f>
        <v/>
      </c>
      <c r="D9" s="303"/>
      <c r="E9" s="304"/>
      <c r="F9" s="302" t="str">
        <f>IF(F10="","",IF(F10=H10,"△",IF(F10&gt;H10,"○","●")))</f>
        <v/>
      </c>
      <c r="G9" s="303"/>
      <c r="H9" s="304"/>
      <c r="I9" s="302" t="str">
        <f>IF(I10="","",IF(I10=K10,"△",IF(I10&gt;K10,"○","●")))</f>
        <v/>
      </c>
      <c r="J9" s="303"/>
      <c r="K9" s="304"/>
      <c r="L9" s="296"/>
      <c r="M9" s="297"/>
      <c r="N9" s="298"/>
      <c r="O9" s="302" t="str">
        <f>IF(AND(O10="",O10=Q10),"",IF(O10&gt;Q10,"○",IF(O10&lt;Q10,"●",IF(AND(O10&gt;=0,O10=Q10),"△"))))</f>
        <v/>
      </c>
      <c r="P9" s="303"/>
      <c r="Q9" s="304"/>
      <c r="R9" s="302" t="str">
        <f>IF(AND(R10="",R10=T10),"",IF(R10&gt;T10,"○",IF(R10&lt;T10,"●",IF(AND(R10&gt;=0,R10=T10),"△"))))</f>
        <v/>
      </c>
      <c r="S9" s="303"/>
      <c r="T9" s="304"/>
      <c r="U9" s="302" t="str">
        <f>IF(AND(U10="",U10=W10),"",IF(U10&gt;W10,"○",IF(U10&lt;W10,"●",IF(AND(U10&gt;=0,U10=W10),"△"))))</f>
        <v/>
      </c>
      <c r="V9" s="303"/>
      <c r="W9" s="304"/>
      <c r="X9" s="275"/>
      <c r="Y9" s="276"/>
      <c r="Z9" s="277"/>
      <c r="AA9" s="299">
        <f>COUNTIF(C9:Z9,"○")</f>
        <v>0</v>
      </c>
      <c r="AB9" s="300">
        <f>COUNTIF(C9:Z9,"△")</f>
        <v>0</v>
      </c>
      <c r="AC9" s="286">
        <f>COUNTIF(C9:Z9,"●")</f>
        <v>0</v>
      </c>
      <c r="AD9" s="284">
        <f>AA9*3+AB9*1</f>
        <v>0</v>
      </c>
      <c r="AE9" s="279">
        <f>SUM(N3:N18)</f>
        <v>0</v>
      </c>
      <c r="AF9" s="279">
        <f>SUM(L3:L18)</f>
        <v>0</v>
      </c>
      <c r="AG9" s="282">
        <f>AE9-AF9</f>
        <v>0</v>
      </c>
      <c r="AH9" s="284">
        <f>RANK(AI9,AI$3:AI$16)</f>
        <v>1</v>
      </c>
      <c r="AI9" s="285">
        <f>10000*AD9+100*AG9+AE9</f>
        <v>0</v>
      </c>
    </row>
    <row r="10" spans="1:35" ht="18" customHeight="1">
      <c r="A10" s="293"/>
      <c r="B10" s="295"/>
      <c r="C10" s="121" t="str">
        <f>IF(L3="","",N4)</f>
        <v/>
      </c>
      <c r="D10" s="122" t="s">
        <v>310</v>
      </c>
      <c r="E10" s="123" t="str">
        <f>IF(L3="","",L4)</f>
        <v/>
      </c>
      <c r="F10" s="121" t="str">
        <f>IF(L5="","",N6)</f>
        <v/>
      </c>
      <c r="G10" s="122" t="s">
        <v>310</v>
      </c>
      <c r="H10" s="123" t="str">
        <f>IF(L5="","",L6)</f>
        <v/>
      </c>
      <c r="I10" s="121" t="str">
        <f>IF(L7="","",N8)</f>
        <v/>
      </c>
      <c r="J10" s="122" t="s">
        <v>313</v>
      </c>
      <c r="K10" s="123" t="str">
        <f>IF(L7="","",L8)</f>
        <v/>
      </c>
      <c r="L10" s="127"/>
      <c r="M10" s="125"/>
      <c r="N10" s="128"/>
      <c r="O10" s="116"/>
      <c r="P10" s="117" t="s">
        <v>313</v>
      </c>
      <c r="Q10" s="118"/>
      <c r="R10" s="116"/>
      <c r="S10" s="117" t="s">
        <v>312</v>
      </c>
      <c r="T10" s="118"/>
      <c r="U10" s="116"/>
      <c r="V10" s="117" t="s">
        <v>312</v>
      </c>
      <c r="W10" s="118"/>
      <c r="X10" s="222"/>
      <c r="Y10" s="223"/>
      <c r="Z10" s="224"/>
      <c r="AA10" s="299"/>
      <c r="AB10" s="300"/>
      <c r="AC10" s="286"/>
      <c r="AD10" s="281"/>
      <c r="AE10" s="280"/>
      <c r="AF10" s="281"/>
      <c r="AG10" s="283"/>
      <c r="AH10" s="281"/>
      <c r="AI10" s="285"/>
    </row>
    <row r="11" spans="1:35" ht="18" customHeight="1">
      <c r="A11" s="292">
        <v>5</v>
      </c>
      <c r="B11" s="294">
        <v>5</v>
      </c>
      <c r="C11" s="302" t="str">
        <f>IF(C12="","",IF(C12=E12,"△",IF(C12&gt;E12,"○","●")))</f>
        <v/>
      </c>
      <c r="D11" s="303"/>
      <c r="E11" s="304"/>
      <c r="F11" s="302" t="str">
        <f>IF(F12="","",IF(F12=H12,"△",IF(F12&gt;H12,"○","●")))</f>
        <v/>
      </c>
      <c r="G11" s="303"/>
      <c r="H11" s="304"/>
      <c r="I11" s="302" t="str">
        <f>IF(I12="","",IF(I12=K12,"△",IF(I12&gt;K12,"○","●")))</f>
        <v/>
      </c>
      <c r="J11" s="303"/>
      <c r="K11" s="304"/>
      <c r="L11" s="302" t="str">
        <f>IF(L12="","",IF(L12=N12,"△",IF(L12&gt;N12,"○","●")))</f>
        <v/>
      </c>
      <c r="M11" s="303"/>
      <c r="N11" s="304"/>
      <c r="O11" s="296"/>
      <c r="P11" s="297"/>
      <c r="Q11" s="298"/>
      <c r="R11" s="302" t="str">
        <f>IF(AND(R12="",R12=T12),"",IF(R12&gt;T12,"○",IF(R12&lt;T12,"●",IF(AND(R12&gt;=0,R12=T12),"△"))))</f>
        <v/>
      </c>
      <c r="S11" s="303"/>
      <c r="T11" s="304"/>
      <c r="U11" s="302" t="str">
        <f>IF(AND(U12="",U12=W12),"",IF(U12&gt;W12,"○",IF(U12&lt;W12,"●",IF(AND(U12&gt;=0,U12=W12),"△"))))</f>
        <v/>
      </c>
      <c r="V11" s="303"/>
      <c r="W11" s="304"/>
      <c r="X11" s="275"/>
      <c r="Y11" s="276"/>
      <c r="Z11" s="277"/>
      <c r="AA11" s="299">
        <f>COUNTIF(C11:Z11,"○")</f>
        <v>0</v>
      </c>
      <c r="AB11" s="300">
        <f>COUNTIF(C11:Z11,"△")</f>
        <v>0</v>
      </c>
      <c r="AC11" s="286">
        <f>COUNTIF(C11:Z11,"●")</f>
        <v>0</v>
      </c>
      <c r="AD11" s="284">
        <f>AA11*3+AB11*1</f>
        <v>0</v>
      </c>
      <c r="AE11" s="279">
        <f>SUM(Q3:Q18)</f>
        <v>0</v>
      </c>
      <c r="AF11" s="279">
        <f>SUM(O3:O18)</f>
        <v>0</v>
      </c>
      <c r="AG11" s="282">
        <f>AE11-AF11</f>
        <v>0</v>
      </c>
      <c r="AH11" s="284">
        <f>RANK(AI11,AI$3:AI$16)</f>
        <v>1</v>
      </c>
      <c r="AI11" s="285">
        <f>10000*AD11+100*AG11+AE11</f>
        <v>0</v>
      </c>
    </row>
    <row r="12" spans="1:35" ht="18" customHeight="1">
      <c r="A12" s="293"/>
      <c r="B12" s="295"/>
      <c r="C12" s="121" t="str">
        <f>IF(O3="","",Q4)</f>
        <v/>
      </c>
      <c r="D12" s="122" t="s">
        <v>310</v>
      </c>
      <c r="E12" s="123" t="str">
        <f>IF(O3="","",O4)</f>
        <v/>
      </c>
      <c r="F12" s="121" t="str">
        <f>IF(O5="","",Q6)</f>
        <v/>
      </c>
      <c r="G12" s="122" t="s">
        <v>310</v>
      </c>
      <c r="H12" s="123" t="str">
        <f>IF(O5="","",O6)</f>
        <v/>
      </c>
      <c r="I12" s="121" t="str">
        <f>IF(O7="","",Q8)</f>
        <v/>
      </c>
      <c r="J12" s="122" t="s">
        <v>310</v>
      </c>
      <c r="K12" s="123" t="str">
        <f>IF(O7="","",O8)</f>
        <v/>
      </c>
      <c r="L12" s="121" t="str">
        <f>IF(O9="","",Q10)</f>
        <v/>
      </c>
      <c r="M12" s="122" t="s">
        <v>310</v>
      </c>
      <c r="N12" s="123" t="str">
        <f>IF(O9="","",O10)</f>
        <v/>
      </c>
      <c r="O12" s="127"/>
      <c r="P12" s="125"/>
      <c r="Q12" s="128"/>
      <c r="R12" s="116"/>
      <c r="S12" s="117" t="s">
        <v>313</v>
      </c>
      <c r="T12" s="118"/>
      <c r="U12" s="116"/>
      <c r="V12" s="117" t="s">
        <v>313</v>
      </c>
      <c r="W12" s="118"/>
      <c r="X12" s="222"/>
      <c r="Y12" s="223"/>
      <c r="Z12" s="224"/>
      <c r="AA12" s="299"/>
      <c r="AB12" s="300"/>
      <c r="AC12" s="286"/>
      <c r="AD12" s="281"/>
      <c r="AE12" s="280"/>
      <c r="AF12" s="281"/>
      <c r="AG12" s="283"/>
      <c r="AH12" s="281"/>
      <c r="AI12" s="285"/>
    </row>
    <row r="13" spans="1:35" ht="18" customHeight="1">
      <c r="A13" s="292">
        <v>6</v>
      </c>
      <c r="B13" s="294">
        <v>6</v>
      </c>
      <c r="C13" s="302" t="str">
        <f>IF(C14="","",IF(C14=E14,"△",IF(C14&gt;E14,"○","●")))</f>
        <v/>
      </c>
      <c r="D13" s="303"/>
      <c r="E13" s="304"/>
      <c r="F13" s="302" t="str">
        <f>IF(F14="","",IF(F14=H14,"△",IF(F14&gt;H14,"○","●")))</f>
        <v/>
      </c>
      <c r="G13" s="303"/>
      <c r="H13" s="304"/>
      <c r="I13" s="302" t="str">
        <f>IF(I14="","",IF(I14=K14,"△",IF(I14&gt;K14,"○","●")))</f>
        <v/>
      </c>
      <c r="J13" s="303"/>
      <c r="K13" s="304"/>
      <c r="L13" s="302" t="str">
        <f>IF(L14="","",IF(L14=N14,"△",IF(L14&gt;N14,"○","●")))</f>
        <v/>
      </c>
      <c r="M13" s="303"/>
      <c r="N13" s="304"/>
      <c r="O13" s="302" t="str">
        <f>IF(O14="","",IF(O14=Q14,"△",IF(O14&gt;Q14,"○","●")))</f>
        <v/>
      </c>
      <c r="P13" s="303"/>
      <c r="Q13" s="304"/>
      <c r="R13" s="296"/>
      <c r="S13" s="297"/>
      <c r="T13" s="298"/>
      <c r="U13" s="302" t="str">
        <f>IF(AND(U14="",U14=W14),"",IF(U14&gt;W14,"○",IF(U14&lt;W14,"●",IF(AND(U14&gt;=0,U14=W14),"△"))))</f>
        <v/>
      </c>
      <c r="V13" s="303"/>
      <c r="W13" s="304"/>
      <c r="X13" s="275"/>
      <c r="Y13" s="276"/>
      <c r="Z13" s="277"/>
      <c r="AA13" s="299">
        <f>COUNTIF(C13:Z13,"○")</f>
        <v>0</v>
      </c>
      <c r="AB13" s="300">
        <f>COUNTIF(C13:Z13,"△")</f>
        <v>0</v>
      </c>
      <c r="AC13" s="286">
        <f>COUNTIF(C13:Z13,"●")</f>
        <v>0</v>
      </c>
      <c r="AD13" s="284">
        <f>AA13*3+AB13*1</f>
        <v>0</v>
      </c>
      <c r="AE13" s="279">
        <f>SUM(T3:T18)</f>
        <v>0</v>
      </c>
      <c r="AF13" s="279">
        <f>SUM(R3:R18)</f>
        <v>0</v>
      </c>
      <c r="AG13" s="282">
        <f>AE13-AF13</f>
        <v>0</v>
      </c>
      <c r="AH13" s="284">
        <f>RANK(AI13,AI$3:AI$16)</f>
        <v>1</v>
      </c>
      <c r="AI13" s="285">
        <f>10000*AD13+100*AG13+AE13</f>
        <v>0</v>
      </c>
    </row>
    <row r="14" spans="1:35" ht="18" customHeight="1">
      <c r="A14" s="293"/>
      <c r="B14" s="295"/>
      <c r="C14" s="121" t="str">
        <f>IF(R3="","",T4)</f>
        <v/>
      </c>
      <c r="D14" s="122" t="s">
        <v>312</v>
      </c>
      <c r="E14" s="123" t="str">
        <f>IF(R3="","",R4)</f>
        <v/>
      </c>
      <c r="F14" s="121" t="str">
        <f>IF(R5="","",T6)</f>
        <v/>
      </c>
      <c r="G14" s="122" t="s">
        <v>313</v>
      </c>
      <c r="H14" s="123" t="str">
        <f>IF(R5="","",R6)</f>
        <v/>
      </c>
      <c r="I14" s="121" t="str">
        <f>IF(R7="","",T8)</f>
        <v/>
      </c>
      <c r="J14" s="122" t="s">
        <v>310</v>
      </c>
      <c r="K14" s="123" t="str">
        <f>IF(R7="","",R8)</f>
        <v/>
      </c>
      <c r="L14" s="121" t="str">
        <f>IF(R9="","",T10)</f>
        <v/>
      </c>
      <c r="M14" s="122" t="s">
        <v>310</v>
      </c>
      <c r="N14" s="123" t="str">
        <f>IF(R9="","",R10)</f>
        <v/>
      </c>
      <c r="O14" s="121" t="str">
        <f>IF(R11="","",T12)</f>
        <v/>
      </c>
      <c r="P14" s="122" t="s">
        <v>310</v>
      </c>
      <c r="Q14" s="123" t="str">
        <f>IF(R11="","",R12)</f>
        <v/>
      </c>
      <c r="R14" s="127"/>
      <c r="S14" s="125"/>
      <c r="T14" s="128"/>
      <c r="U14" s="116"/>
      <c r="V14" s="117" t="s">
        <v>310</v>
      </c>
      <c r="W14" s="118"/>
      <c r="X14" s="222"/>
      <c r="Y14" s="223"/>
      <c r="Z14" s="224"/>
      <c r="AA14" s="299"/>
      <c r="AB14" s="300"/>
      <c r="AC14" s="286"/>
      <c r="AD14" s="281"/>
      <c r="AE14" s="280"/>
      <c r="AF14" s="281"/>
      <c r="AG14" s="283"/>
      <c r="AH14" s="281"/>
      <c r="AI14" s="285"/>
    </row>
    <row r="15" spans="1:35" ht="18" hidden="1" customHeight="1">
      <c r="A15" s="292">
        <v>7</v>
      </c>
      <c r="B15" s="294">
        <v>7</v>
      </c>
      <c r="C15" s="302" t="str">
        <f>IF(C16="","",IF(C16=E16,"△",IF(C16&gt;E16,"○","●")))</f>
        <v/>
      </c>
      <c r="D15" s="303"/>
      <c r="E15" s="304"/>
      <c r="F15" s="302" t="str">
        <f>IF(F16="","",IF(F16=H16,"△",IF(F16&gt;H16,"○","●")))</f>
        <v/>
      </c>
      <c r="G15" s="303"/>
      <c r="H15" s="304"/>
      <c r="I15" s="302" t="str">
        <f>IF(I16="","",IF(I16=K16,"△",IF(I16&gt;K16,"○","●")))</f>
        <v/>
      </c>
      <c r="J15" s="303"/>
      <c r="K15" s="304"/>
      <c r="L15" s="302" t="str">
        <f>IF(L16="","",IF(L16=N16,"△",IF(L16&gt;N16,"○","●")))</f>
        <v/>
      </c>
      <c r="M15" s="303"/>
      <c r="N15" s="304"/>
      <c r="O15" s="302" t="str">
        <f>IF(O16="","",IF(O16=Q16,"△",IF(O16&gt;Q16,"○","●")))</f>
        <v/>
      </c>
      <c r="P15" s="303"/>
      <c r="Q15" s="304"/>
      <c r="R15" s="302" t="str">
        <f>IF(R16="","",IF(R16=T16,"△",IF(R16&gt;T16,"○","●")))</f>
        <v/>
      </c>
      <c r="S15" s="303"/>
      <c r="T15" s="304"/>
      <c r="U15" s="296"/>
      <c r="V15" s="297"/>
      <c r="W15" s="298"/>
      <c r="X15" s="275"/>
      <c r="Y15" s="276"/>
      <c r="Z15" s="277"/>
      <c r="AA15" s="299">
        <f>COUNTIF(C15:Z15,"○")</f>
        <v>0</v>
      </c>
      <c r="AB15" s="300">
        <f>COUNTIF(C15:Z15,"△")</f>
        <v>0</v>
      </c>
      <c r="AC15" s="286">
        <f>COUNTIF(C15:Z15,"●")</f>
        <v>0</v>
      </c>
      <c r="AD15" s="284">
        <f>AA15*3+AB15*1</f>
        <v>0</v>
      </c>
      <c r="AE15" s="279">
        <f>SUM(W3:W18)</f>
        <v>0</v>
      </c>
      <c r="AF15" s="279">
        <f>SUM(U3:U18)</f>
        <v>0</v>
      </c>
      <c r="AG15" s="282">
        <f>AE15-AF15</f>
        <v>0</v>
      </c>
      <c r="AH15" s="284">
        <f>RANK(AI15,AI$3:AI$16)</f>
        <v>1</v>
      </c>
      <c r="AI15" s="285">
        <f>10000*AD15+100*AG15+AE15</f>
        <v>0</v>
      </c>
    </row>
    <row r="16" spans="1:35" ht="18" hidden="1" customHeight="1">
      <c r="A16" s="293"/>
      <c r="B16" s="295"/>
      <c r="C16" s="121" t="str">
        <f>IF(U3="","",W4)</f>
        <v/>
      </c>
      <c r="D16" s="122" t="s">
        <v>313</v>
      </c>
      <c r="E16" s="123" t="str">
        <f>IF(U3="","",U4)</f>
        <v/>
      </c>
      <c r="F16" s="121" t="str">
        <f>IF(U5="","",W6)</f>
        <v/>
      </c>
      <c r="G16" s="122" t="s">
        <v>312</v>
      </c>
      <c r="H16" s="123" t="str">
        <f>IF(U5="","",U6)</f>
        <v/>
      </c>
      <c r="I16" s="121" t="str">
        <f>IF(U7="","",W8)</f>
        <v/>
      </c>
      <c r="J16" s="122" t="s">
        <v>310</v>
      </c>
      <c r="K16" s="123" t="str">
        <f>IF(U7="","",U8)</f>
        <v/>
      </c>
      <c r="L16" s="121" t="str">
        <f>IF(U9="","",W10)</f>
        <v/>
      </c>
      <c r="M16" s="122" t="s">
        <v>310</v>
      </c>
      <c r="N16" s="123" t="str">
        <f>IF(U9="","",U10)</f>
        <v/>
      </c>
      <c r="O16" s="121" t="str">
        <f>IF(U11="","",W12)</f>
        <v/>
      </c>
      <c r="P16" s="122" t="s">
        <v>313</v>
      </c>
      <c r="Q16" s="123" t="str">
        <f>IF(U11="","",U12)</f>
        <v/>
      </c>
      <c r="R16" s="121" t="str">
        <f>IF(U13="","",W14)</f>
        <v/>
      </c>
      <c r="S16" s="122" t="s">
        <v>312</v>
      </c>
      <c r="T16" s="123" t="str">
        <f>IF(U13="","",U14)</f>
        <v/>
      </c>
      <c r="U16" s="127"/>
      <c r="V16" s="125"/>
      <c r="W16" s="128"/>
      <c r="X16" s="225"/>
      <c r="Y16" s="223"/>
      <c r="Z16" s="226"/>
      <c r="AA16" s="299"/>
      <c r="AB16" s="300"/>
      <c r="AC16" s="286"/>
      <c r="AD16" s="281"/>
      <c r="AE16" s="280"/>
      <c r="AF16" s="281"/>
      <c r="AG16" s="283"/>
      <c r="AH16" s="281"/>
      <c r="AI16" s="285"/>
    </row>
    <row r="17" spans="1:35" ht="18" hidden="1" customHeight="1">
      <c r="A17" s="292">
        <v>8</v>
      </c>
      <c r="B17" s="294"/>
      <c r="C17" s="275" t="str">
        <f>IF(C18="","",IF(C18=E18,"△",IF(C18&gt;E18,"○","●")))</f>
        <v/>
      </c>
      <c r="D17" s="276"/>
      <c r="E17" s="277"/>
      <c r="F17" s="275" t="str">
        <f>IF(F18="","",IF(F18=H18,"△",IF(F18&gt;H18,"○","●")))</f>
        <v/>
      </c>
      <c r="G17" s="276"/>
      <c r="H17" s="277"/>
      <c r="I17" s="275" t="str">
        <f>IF(I18="","",IF(I18=K18,"△",IF(I18&gt;K18,"○","●")))</f>
        <v/>
      </c>
      <c r="J17" s="276"/>
      <c r="K17" s="277"/>
      <c r="L17" s="275" t="str">
        <f>IF(L18="","",IF(L18=N18,"△",IF(L18&gt;N18,"○","●")))</f>
        <v/>
      </c>
      <c r="M17" s="276"/>
      <c r="N17" s="277"/>
      <c r="O17" s="275" t="str">
        <f>IF(O18="","",IF(O18=Q18,"△",IF(O18&gt;Q18,"○","●")))</f>
        <v/>
      </c>
      <c r="P17" s="276"/>
      <c r="Q17" s="277"/>
      <c r="R17" s="275" t="str">
        <f>IF(R18="","",IF(R18=T18,"△",IF(R18&gt;T18,"○","●")))</f>
        <v/>
      </c>
      <c r="S17" s="276"/>
      <c r="T17" s="277"/>
      <c r="U17" s="275" t="str">
        <f>IF(U18="","",IF(U18=W18,"△",IF(U18&gt;W18,"○","●")))</f>
        <v/>
      </c>
      <c r="V17" s="276"/>
      <c r="W17" s="277"/>
      <c r="X17" s="275"/>
      <c r="Y17" s="276"/>
      <c r="Z17" s="277"/>
      <c r="AA17" s="301"/>
      <c r="AB17" s="271"/>
      <c r="AC17" s="272"/>
      <c r="AD17" s="273"/>
      <c r="AE17" s="288"/>
      <c r="AF17" s="288"/>
      <c r="AG17" s="290"/>
      <c r="AH17" s="273"/>
      <c r="AI17" s="285">
        <f>10000*AD17+100*AG17+AE17</f>
        <v>0</v>
      </c>
    </row>
    <row r="18" spans="1:35" ht="18" hidden="1" customHeight="1">
      <c r="A18" s="293"/>
      <c r="B18" s="295"/>
      <c r="C18" s="227"/>
      <c r="D18" s="223"/>
      <c r="E18" s="228"/>
      <c r="F18" s="227"/>
      <c r="G18" s="223"/>
      <c r="H18" s="228"/>
      <c r="I18" s="227"/>
      <c r="J18" s="223"/>
      <c r="K18" s="228"/>
      <c r="L18" s="227"/>
      <c r="M18" s="223"/>
      <c r="N18" s="228"/>
      <c r="O18" s="227"/>
      <c r="P18" s="223"/>
      <c r="Q18" s="228"/>
      <c r="R18" s="227"/>
      <c r="S18" s="223"/>
      <c r="T18" s="228"/>
      <c r="U18" s="227"/>
      <c r="V18" s="223"/>
      <c r="W18" s="228"/>
      <c r="X18" s="229"/>
      <c r="Y18" s="230"/>
      <c r="Z18" s="231"/>
      <c r="AA18" s="301"/>
      <c r="AB18" s="271"/>
      <c r="AC18" s="272"/>
      <c r="AD18" s="274"/>
      <c r="AE18" s="289"/>
      <c r="AF18" s="274"/>
      <c r="AG18" s="291"/>
      <c r="AH18" s="274"/>
      <c r="AI18" s="285"/>
    </row>
    <row r="19" spans="1:35" ht="24.75" customHeight="1">
      <c r="A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20">
        <f>SUM(AE3:AE16)</f>
        <v>0</v>
      </c>
      <c r="AF19" s="220">
        <f>SUM(AF3:AF16)</f>
        <v>0</v>
      </c>
      <c r="AG19" s="220">
        <f>SUM(AG3:AG16)</f>
        <v>0</v>
      </c>
      <c r="AH19" s="138"/>
    </row>
    <row r="20" spans="1:35" ht="30" customHeight="1">
      <c r="A20" s="270"/>
      <c r="B20" s="287" t="s">
        <v>315</v>
      </c>
      <c r="C20" s="287"/>
      <c r="D20" s="287"/>
      <c r="E20" s="287"/>
      <c r="F20" s="287"/>
      <c r="G20" s="287"/>
      <c r="H20" s="287"/>
      <c r="I20" s="287"/>
      <c r="J20" s="287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19"/>
      <c r="AF20" s="138"/>
      <c r="AG20" s="138"/>
      <c r="AH20" s="138"/>
    </row>
    <row r="21" spans="1:35" ht="30" customHeight="1">
      <c r="A21" s="270"/>
      <c r="B21" s="234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19"/>
      <c r="AF21" s="138"/>
      <c r="AG21" s="138"/>
      <c r="AH21" s="138"/>
    </row>
    <row r="22" spans="1:35" ht="30" customHeight="1">
      <c r="A22" s="270"/>
      <c r="B22" s="234"/>
      <c r="C22" s="270"/>
      <c r="D22" s="270"/>
      <c r="E22" s="270"/>
      <c r="F22" s="270"/>
      <c r="G22" s="278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19"/>
      <c r="AF22" s="138"/>
      <c r="AG22" s="138"/>
      <c r="AH22" s="138"/>
    </row>
    <row r="23" spans="1:35" ht="30" customHeight="1">
      <c r="A23" s="270"/>
      <c r="B23" s="234"/>
      <c r="C23" s="270"/>
      <c r="D23" s="270"/>
      <c r="E23" s="270"/>
      <c r="F23" s="270"/>
      <c r="G23" s="278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138"/>
      <c r="AF23" s="138"/>
      <c r="AG23" s="138"/>
      <c r="AH23" s="138"/>
    </row>
    <row r="24" spans="1:35" ht="24.75" customHeight="1">
      <c r="A24" s="138"/>
      <c r="B24" s="234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1:35" ht="24.75" customHeight="1">
      <c r="A25" s="138"/>
      <c r="B25" s="219"/>
      <c r="C25" s="219"/>
      <c r="D25" s="219"/>
      <c r="E25" s="219"/>
      <c r="F25" s="219"/>
      <c r="G25" s="219"/>
      <c r="H25" s="219"/>
      <c r="I25" s="219"/>
      <c r="J25" s="221"/>
      <c r="K25" s="219"/>
      <c r="L25" s="219"/>
      <c r="M25" s="219"/>
      <c r="N25" s="219"/>
      <c r="O25" s="219"/>
      <c r="P25" s="219"/>
      <c r="Q25" s="219"/>
      <c r="R25" s="219"/>
      <c r="S25" s="219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1:35" ht="24.75" customHeight="1">
      <c r="A26" s="138"/>
      <c r="B26" s="219"/>
      <c r="C26" s="219"/>
      <c r="D26" s="219"/>
      <c r="E26" s="219"/>
      <c r="F26" s="219"/>
      <c r="G26" s="219"/>
      <c r="H26" s="219"/>
      <c r="I26" s="219"/>
      <c r="J26" s="221"/>
      <c r="K26" s="219"/>
      <c r="L26" s="219"/>
      <c r="M26" s="219"/>
      <c r="N26" s="219"/>
      <c r="O26" s="219"/>
      <c r="P26" s="219"/>
      <c r="Q26" s="219"/>
      <c r="R26" s="219"/>
      <c r="S26" s="219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</row>
    <row r="27" spans="1:35" ht="24.75" customHeight="1">
      <c r="A27" s="138"/>
      <c r="B27" s="219"/>
      <c r="C27" s="219"/>
      <c r="D27" s="219"/>
      <c r="E27" s="219"/>
      <c r="F27" s="219"/>
      <c r="G27" s="219"/>
      <c r="H27" s="219"/>
      <c r="I27" s="219"/>
      <c r="J27" s="221"/>
      <c r="K27" s="219"/>
      <c r="L27" s="219"/>
      <c r="M27" s="219"/>
      <c r="N27" s="221"/>
      <c r="O27" s="219"/>
      <c r="P27" s="219"/>
      <c r="Q27" s="219"/>
      <c r="R27" s="219"/>
      <c r="S27" s="219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</row>
    <row r="28" spans="1:35" ht="24.75" customHeight="1">
      <c r="A28" s="138"/>
      <c r="B28" s="219"/>
      <c r="C28" s="219"/>
      <c r="D28" s="219"/>
      <c r="E28" s="219"/>
      <c r="F28" s="219"/>
      <c r="G28" s="219"/>
      <c r="H28" s="219"/>
      <c r="I28" s="219"/>
      <c r="J28" s="221"/>
      <c r="K28" s="219"/>
      <c r="L28" s="219"/>
      <c r="M28" s="219"/>
      <c r="N28" s="221"/>
      <c r="O28" s="219"/>
      <c r="P28" s="219"/>
      <c r="Q28" s="219"/>
      <c r="R28" s="219"/>
      <c r="S28" s="219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</row>
    <row r="29" spans="1:35" ht="24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</row>
    <row r="30" spans="1:35" ht="24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</row>
    <row r="31" spans="1:35" ht="24.7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</row>
    <row r="32" spans="1:35" ht="24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</row>
    <row r="33" spans="1:34" ht="24.7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</row>
    <row r="34" spans="1:34" ht="24.7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</row>
    <row r="35" spans="1:34" ht="24.7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</row>
    <row r="36" spans="1:34" ht="24.7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</row>
    <row r="37" spans="1:34" ht="24.7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</row>
    <row r="38" spans="1:34" ht="24.7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</row>
    <row r="39" spans="1:34" ht="24.7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</row>
    <row r="40" spans="1:34" ht="24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</row>
    <row r="41" spans="1:34" ht="24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</row>
    <row r="42" spans="1:34" ht="24.7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</row>
    <row r="43" spans="1:34" ht="24.7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</row>
    <row r="44" spans="1:34" ht="24.7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</row>
    <row r="45" spans="1:34" ht="24.75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</row>
    <row r="46" spans="1:34" ht="24.75" customHeight="1"/>
    <row r="47" spans="1:34" ht="24.75" customHeight="1"/>
    <row r="48" spans="1:3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</sheetData>
  <protectedRanges>
    <protectedRange password="C4D3" sqref="C3:Z3 C7:Z7 C9:Z9 C11:Z11 C13:Z13 C15:Z15 C17:Z17 C5:Z5" name="関数データ保護"/>
  </protectedRanges>
  <mergeCells count="199">
    <mergeCell ref="C3:E3"/>
    <mergeCell ref="F3:H3"/>
    <mergeCell ref="I3:K3"/>
    <mergeCell ref="L3:N3"/>
    <mergeCell ref="O3:Q3"/>
    <mergeCell ref="R3:T3"/>
    <mergeCell ref="AE3:AE4"/>
    <mergeCell ref="C1:N1"/>
    <mergeCell ref="O1:S1"/>
    <mergeCell ref="T1:W1"/>
    <mergeCell ref="AA1:AC1"/>
    <mergeCell ref="C2:E2"/>
    <mergeCell ref="F2:H2"/>
    <mergeCell ref="I2:K2"/>
    <mergeCell ref="L2:N2"/>
    <mergeCell ref="O2:Q2"/>
    <mergeCell ref="R2:T2"/>
    <mergeCell ref="U2:W2"/>
    <mergeCell ref="X2:Z2"/>
    <mergeCell ref="AF3:AF4"/>
    <mergeCell ref="AG3:AG4"/>
    <mergeCell ref="AH3:AH4"/>
    <mergeCell ref="AI3:AI4"/>
    <mergeCell ref="A5:A6"/>
    <mergeCell ref="B5:B6"/>
    <mergeCell ref="C5:E5"/>
    <mergeCell ref="F5:H5"/>
    <mergeCell ref="I5:K5"/>
    <mergeCell ref="U3:W3"/>
    <mergeCell ref="X3:Z3"/>
    <mergeCell ref="AA3:AA4"/>
    <mergeCell ref="AB3:AB4"/>
    <mergeCell ref="AC3:AC4"/>
    <mergeCell ref="AD3:AD4"/>
    <mergeCell ref="AH5:AH6"/>
    <mergeCell ref="AI5:AI6"/>
    <mergeCell ref="AC5:AC6"/>
    <mergeCell ref="AD5:AD6"/>
    <mergeCell ref="AE5:AE6"/>
    <mergeCell ref="AF5:AF6"/>
    <mergeCell ref="AG5:AG6"/>
    <mergeCell ref="A3:A4"/>
    <mergeCell ref="B3:B4"/>
    <mergeCell ref="B7:B8"/>
    <mergeCell ref="C7:E7"/>
    <mergeCell ref="F7:H7"/>
    <mergeCell ref="I7:K7"/>
    <mergeCell ref="L7:N7"/>
    <mergeCell ref="O7:Q7"/>
    <mergeCell ref="R7:T7"/>
    <mergeCell ref="AB5:AB6"/>
    <mergeCell ref="L5:N5"/>
    <mergeCell ref="O5:Q5"/>
    <mergeCell ref="R5:T5"/>
    <mergeCell ref="U5:W5"/>
    <mergeCell ref="X5:Z5"/>
    <mergeCell ref="AA5:AA6"/>
    <mergeCell ref="AE7:AE8"/>
    <mergeCell ref="AF7:AF8"/>
    <mergeCell ref="AG7:AG8"/>
    <mergeCell ref="AH7:AH8"/>
    <mergeCell ref="AI7:AI8"/>
    <mergeCell ref="A9:A10"/>
    <mergeCell ref="B9:B10"/>
    <mergeCell ref="C9:E9"/>
    <mergeCell ref="F9:H9"/>
    <mergeCell ref="I9:K9"/>
    <mergeCell ref="U7:W7"/>
    <mergeCell ref="X7:Z7"/>
    <mergeCell ref="AA7:AA8"/>
    <mergeCell ref="AB7:AB8"/>
    <mergeCell ref="AC7:AC8"/>
    <mergeCell ref="AD7:AD8"/>
    <mergeCell ref="AH9:AH10"/>
    <mergeCell ref="AI9:AI10"/>
    <mergeCell ref="AC9:AC10"/>
    <mergeCell ref="AD9:AD10"/>
    <mergeCell ref="AE9:AE10"/>
    <mergeCell ref="AF9:AF10"/>
    <mergeCell ref="AG9:AG10"/>
    <mergeCell ref="A7:A8"/>
    <mergeCell ref="F11:H11"/>
    <mergeCell ref="I11:K11"/>
    <mergeCell ref="L11:N11"/>
    <mergeCell ref="O11:Q11"/>
    <mergeCell ref="R11:T11"/>
    <mergeCell ref="AB9:AB10"/>
    <mergeCell ref="L9:N9"/>
    <mergeCell ref="O9:Q9"/>
    <mergeCell ref="R9:T9"/>
    <mergeCell ref="U9:W9"/>
    <mergeCell ref="X9:Z9"/>
    <mergeCell ref="AA9:AA10"/>
    <mergeCell ref="AG11:AG12"/>
    <mergeCell ref="AH11:AH12"/>
    <mergeCell ref="AI11:AI12"/>
    <mergeCell ref="A13:A14"/>
    <mergeCell ref="B13:B14"/>
    <mergeCell ref="C13:E13"/>
    <mergeCell ref="F13:H13"/>
    <mergeCell ref="I13:K13"/>
    <mergeCell ref="U11:W11"/>
    <mergeCell ref="X11:Z11"/>
    <mergeCell ref="AA11:AA12"/>
    <mergeCell ref="AB11:AB12"/>
    <mergeCell ref="AC11:AC12"/>
    <mergeCell ref="AD11:AD12"/>
    <mergeCell ref="AH13:AH14"/>
    <mergeCell ref="AI13:AI14"/>
    <mergeCell ref="AC13:AC14"/>
    <mergeCell ref="AD13:AD14"/>
    <mergeCell ref="AE13:AE14"/>
    <mergeCell ref="AF13:AF14"/>
    <mergeCell ref="AG13:AG14"/>
    <mergeCell ref="A11:A12"/>
    <mergeCell ref="B11:B12"/>
    <mergeCell ref="C11:E11"/>
    <mergeCell ref="AB13:AB14"/>
    <mergeCell ref="L13:N13"/>
    <mergeCell ref="O13:Q13"/>
    <mergeCell ref="R13:T13"/>
    <mergeCell ref="U13:W13"/>
    <mergeCell ref="X13:Z13"/>
    <mergeCell ref="AA13:AA14"/>
    <mergeCell ref="AE11:AE12"/>
    <mergeCell ref="AF11:AF12"/>
    <mergeCell ref="A17:A18"/>
    <mergeCell ref="B17:B18"/>
    <mergeCell ref="C17:E17"/>
    <mergeCell ref="F17:H17"/>
    <mergeCell ref="I17:K17"/>
    <mergeCell ref="U15:W15"/>
    <mergeCell ref="X15:Z15"/>
    <mergeCell ref="AA15:AA16"/>
    <mergeCell ref="AB15:AB16"/>
    <mergeCell ref="R17:T17"/>
    <mergeCell ref="U17:W17"/>
    <mergeCell ref="X17:Z17"/>
    <mergeCell ref="AA17:AA18"/>
    <mergeCell ref="A15:A16"/>
    <mergeCell ref="B15:B16"/>
    <mergeCell ref="C15:E15"/>
    <mergeCell ref="F15:H15"/>
    <mergeCell ref="I15:K15"/>
    <mergeCell ref="L15:N15"/>
    <mergeCell ref="O15:Q15"/>
    <mergeCell ref="R15:T15"/>
    <mergeCell ref="AE15:AE16"/>
    <mergeCell ref="AF15:AF16"/>
    <mergeCell ref="AG15:AG16"/>
    <mergeCell ref="AH15:AH16"/>
    <mergeCell ref="AI15:AI16"/>
    <mergeCell ref="AC15:AC16"/>
    <mergeCell ref="AD15:AD16"/>
    <mergeCell ref="B20:J20"/>
    <mergeCell ref="K20:P20"/>
    <mergeCell ref="Q20:T20"/>
    <mergeCell ref="U20:X20"/>
    <mergeCell ref="Y20:AA20"/>
    <mergeCell ref="AB20:AD20"/>
    <mergeCell ref="AH17:AH18"/>
    <mergeCell ref="AI17:AI18"/>
    <mergeCell ref="AE17:AE18"/>
    <mergeCell ref="AF17:AF18"/>
    <mergeCell ref="AG17:AG18"/>
    <mergeCell ref="A19:A23"/>
    <mergeCell ref="C19:F19"/>
    <mergeCell ref="G19:J19"/>
    <mergeCell ref="K19:P19"/>
    <mergeCell ref="Q19:T19"/>
    <mergeCell ref="U19:X19"/>
    <mergeCell ref="Y19:AA19"/>
    <mergeCell ref="AB19:AD19"/>
    <mergeCell ref="AB17:AB18"/>
    <mergeCell ref="AC17:AC18"/>
    <mergeCell ref="AD17:AD18"/>
    <mergeCell ref="L17:N17"/>
    <mergeCell ref="O17:Q17"/>
    <mergeCell ref="AB23:AD23"/>
    <mergeCell ref="C23:F23"/>
    <mergeCell ref="G23:J23"/>
    <mergeCell ref="K23:P23"/>
    <mergeCell ref="Q23:T23"/>
    <mergeCell ref="U23:X23"/>
    <mergeCell ref="Y23:AA23"/>
    <mergeCell ref="AB21:AD21"/>
    <mergeCell ref="C22:F22"/>
    <mergeCell ref="G22:J22"/>
    <mergeCell ref="K22:P22"/>
    <mergeCell ref="Q22:T22"/>
    <mergeCell ref="U22:X22"/>
    <mergeCell ref="Y22:AA22"/>
    <mergeCell ref="AB22:AD22"/>
    <mergeCell ref="C21:F21"/>
    <mergeCell ref="G21:J21"/>
    <mergeCell ref="K21:P21"/>
    <mergeCell ref="Q21:T21"/>
    <mergeCell ref="U21:X21"/>
    <mergeCell ref="Y21:AA21"/>
  </mergeCells>
  <phoneticPr fontId="75"/>
  <pageMargins left="0.78740157480314965" right="0.59055118110236227" top="0.9055118110236221" bottom="0.74803149606299213" header="0.51181102362204722" footer="0.51181102362204722"/>
  <pageSetup paperSize="9" orientation="landscape" horizontalDpi="4294967293" verticalDpi="300" r:id="rId1"/>
  <headerFooter alignWithMargins="0">
    <oddHeader>&amp;C&amp;20 2019山梨県U-11サッカーリーグ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9"/>
  <sheetViews>
    <sheetView view="pageLayout" zoomScaleNormal="100" zoomScaleSheetLayoutView="106" workbookViewId="0">
      <selection activeCell="C1" sqref="C1:N1"/>
    </sheetView>
  </sheetViews>
  <sheetFormatPr defaultColWidth="21.59765625" defaultRowHeight="30" customHeight="1"/>
  <cols>
    <col min="1" max="1" width="4" style="102" customWidth="1"/>
    <col min="2" max="2" width="12.46484375" style="102" customWidth="1"/>
    <col min="3" max="9" width="2.59765625" style="102" customWidth="1"/>
    <col min="10" max="10" width="2.1328125" style="102" customWidth="1"/>
    <col min="11" max="23" width="2.59765625" style="102" customWidth="1"/>
    <col min="24" max="26" width="2.59765625" style="102" hidden="1" customWidth="1"/>
    <col min="27" max="32" width="4" style="102" customWidth="1"/>
    <col min="33" max="33" width="5.46484375" style="102" bestFit="1" customWidth="1"/>
    <col min="34" max="34" width="4" style="102" customWidth="1"/>
    <col min="35" max="16384" width="21.59765625" style="102"/>
  </cols>
  <sheetData>
    <row r="1" spans="1:35" ht="24.75" customHeight="1" thickBot="1">
      <c r="A1" s="100"/>
      <c r="B1" s="101" t="s">
        <v>197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22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</row>
    <row r="2" spans="1:35" ht="25.5" customHeight="1" thickBot="1">
      <c r="A2" s="103"/>
      <c r="B2" s="104" t="s">
        <v>59</v>
      </c>
      <c r="C2" s="313">
        <f>B3</f>
        <v>1</v>
      </c>
      <c r="D2" s="314"/>
      <c r="E2" s="315"/>
      <c r="F2" s="316">
        <f>B5</f>
        <v>2</v>
      </c>
      <c r="G2" s="317"/>
      <c r="H2" s="318"/>
      <c r="I2" s="316">
        <f>B7</f>
        <v>3</v>
      </c>
      <c r="J2" s="317"/>
      <c r="K2" s="318"/>
      <c r="L2" s="316">
        <f>B9</f>
        <v>4</v>
      </c>
      <c r="M2" s="317"/>
      <c r="N2" s="318"/>
      <c r="O2" s="316">
        <f>B11</f>
        <v>5</v>
      </c>
      <c r="P2" s="317"/>
      <c r="Q2" s="318"/>
      <c r="R2" s="316">
        <f>B13</f>
        <v>6</v>
      </c>
      <c r="S2" s="317"/>
      <c r="T2" s="318"/>
      <c r="U2" s="316">
        <f>B15</f>
        <v>7</v>
      </c>
      <c r="V2" s="317"/>
      <c r="W2" s="318"/>
      <c r="X2" s="319"/>
      <c r="Y2" s="320"/>
      <c r="Z2" s="321"/>
      <c r="AA2" s="105" t="s">
        <v>198</v>
      </c>
      <c r="AB2" s="106" t="s">
        <v>200</v>
      </c>
      <c r="AC2" s="107" t="s">
        <v>199</v>
      </c>
      <c r="AD2" s="108" t="s">
        <v>201</v>
      </c>
      <c r="AE2" s="109" t="s">
        <v>202</v>
      </c>
      <c r="AF2" s="108" t="s">
        <v>203</v>
      </c>
      <c r="AG2" s="110" t="s">
        <v>204</v>
      </c>
      <c r="AH2" s="111" t="s">
        <v>205</v>
      </c>
      <c r="AI2" s="112"/>
    </row>
    <row r="3" spans="1:35" ht="18" customHeight="1">
      <c r="A3" s="292">
        <v>1</v>
      </c>
      <c r="B3" s="294">
        <v>1</v>
      </c>
      <c r="C3" s="296"/>
      <c r="D3" s="308"/>
      <c r="E3" s="309"/>
      <c r="F3" s="302" t="str">
        <f>IF(F4="","",IF(F4=H4,"△",IF(F4&gt;H4,"○","●")))</f>
        <v/>
      </c>
      <c r="G3" s="303"/>
      <c r="H3" s="304"/>
      <c r="I3" s="302" t="str">
        <f>IF(I4="","",IF(I4=K4,"△",IF(I4&gt;K4,"○","●")))</f>
        <v/>
      </c>
      <c r="J3" s="303"/>
      <c r="K3" s="304"/>
      <c r="L3" s="302" t="str">
        <f>IF(L4="","",IF(L4=N4,"△",IF(L4&gt;N4,"○","●")))</f>
        <v/>
      </c>
      <c r="M3" s="303"/>
      <c r="N3" s="304"/>
      <c r="O3" s="302" t="str">
        <f>IF(O4="","",IF(O4=Q4,"△",IF(O4&gt;Q4,"○","●")))</f>
        <v/>
      </c>
      <c r="P3" s="303"/>
      <c r="Q3" s="304"/>
      <c r="R3" s="302" t="str">
        <f>IF(R4="","",IF(R4=T4,"△",IF(R4&gt;T4,"○","●")))</f>
        <v/>
      </c>
      <c r="S3" s="303"/>
      <c r="T3" s="304"/>
      <c r="U3" s="302" t="str">
        <f>IF(U4="","",IF(U4=W4,"△",IF(U4&gt;W4,"○","●")))</f>
        <v/>
      </c>
      <c r="V3" s="303"/>
      <c r="W3" s="304"/>
      <c r="X3" s="275"/>
      <c r="Y3" s="276"/>
      <c r="Z3" s="277"/>
      <c r="AA3" s="299">
        <f>COUNTIF(C3:Z3,"○")</f>
        <v>0</v>
      </c>
      <c r="AB3" s="300">
        <f>COUNTIF(C3:Z3,"△")</f>
        <v>0</v>
      </c>
      <c r="AC3" s="286">
        <f>COUNTIF(C3:Z3,"●")</f>
        <v>0</v>
      </c>
      <c r="AD3" s="284">
        <f>AA3*3+AB3*1</f>
        <v>0</v>
      </c>
      <c r="AE3" s="305">
        <f>SUM(E3:E18)</f>
        <v>0</v>
      </c>
      <c r="AF3" s="279">
        <f>SUM(C3:C18)</f>
        <v>0</v>
      </c>
      <c r="AG3" s="282">
        <f>AE3-AF3</f>
        <v>0</v>
      </c>
      <c r="AH3" s="307">
        <f>RANK(AI3,AI$3:AI$16)</f>
        <v>1</v>
      </c>
      <c r="AI3" s="285">
        <f>10000*AD3+100*AG3+AE3</f>
        <v>0</v>
      </c>
    </row>
    <row r="4" spans="1:35" ht="18" customHeight="1">
      <c r="A4" s="293"/>
      <c r="B4" s="295"/>
      <c r="C4" s="113"/>
      <c r="D4" s="114"/>
      <c r="E4" s="115"/>
      <c r="F4" s="116"/>
      <c r="G4" s="117" t="s">
        <v>284</v>
      </c>
      <c r="H4" s="118"/>
      <c r="I4" s="116"/>
      <c r="J4" s="117" t="s">
        <v>284</v>
      </c>
      <c r="K4" s="119"/>
      <c r="L4" s="116"/>
      <c r="M4" s="117" t="s">
        <v>284</v>
      </c>
      <c r="N4" s="119"/>
      <c r="O4" s="116"/>
      <c r="P4" s="117" t="s">
        <v>284</v>
      </c>
      <c r="Q4" s="118"/>
      <c r="R4" s="116"/>
      <c r="S4" s="117" t="s">
        <v>206</v>
      </c>
      <c r="T4" s="118"/>
      <c r="U4" s="116"/>
      <c r="V4" s="117" t="s">
        <v>283</v>
      </c>
      <c r="W4" s="118"/>
      <c r="X4" s="222"/>
      <c r="Y4" s="223"/>
      <c r="Z4" s="224"/>
      <c r="AA4" s="299"/>
      <c r="AB4" s="300"/>
      <c r="AC4" s="286"/>
      <c r="AD4" s="281"/>
      <c r="AE4" s="306"/>
      <c r="AF4" s="281"/>
      <c r="AG4" s="283"/>
      <c r="AH4" s="281"/>
      <c r="AI4" s="285"/>
    </row>
    <row r="5" spans="1:35" ht="18" customHeight="1">
      <c r="A5" s="292">
        <v>2</v>
      </c>
      <c r="B5" s="294">
        <v>2</v>
      </c>
      <c r="C5" s="302" t="str">
        <f>IF(C6="","",IF(C6=E6,"△",IF(C6&gt;E6,"○","●")))</f>
        <v/>
      </c>
      <c r="D5" s="303"/>
      <c r="E5" s="304"/>
      <c r="F5" s="296"/>
      <c r="G5" s="297"/>
      <c r="H5" s="298"/>
      <c r="I5" s="302" t="str">
        <f>IF(I6="","",IF(I6=K6,"△",IF(I6&gt;K6,"○","●")))</f>
        <v/>
      </c>
      <c r="J5" s="303"/>
      <c r="K5" s="304"/>
      <c r="L5" s="302" t="str">
        <f>IF(L6="","",IF(L6=N6,"△",IF(L6&gt;N6,"○","●")))</f>
        <v/>
      </c>
      <c r="M5" s="303"/>
      <c r="N5" s="304"/>
      <c r="O5" s="302" t="str">
        <f>IF(O6="","",IF(O6=Q6,"△",IF(O6&gt;Q6,"○","●")))</f>
        <v/>
      </c>
      <c r="P5" s="303"/>
      <c r="Q5" s="304"/>
      <c r="R5" s="302" t="str">
        <f>IF(R6="","",IF(R6=T6,"△",IF(R6&gt;T6,"○","●")))</f>
        <v/>
      </c>
      <c r="S5" s="303"/>
      <c r="T5" s="304"/>
      <c r="U5" s="302" t="str">
        <f>IF(U6="","",IF(U6=W6,"△",IF(U6&gt;W6,"○","●")))</f>
        <v/>
      </c>
      <c r="V5" s="303"/>
      <c r="W5" s="304"/>
      <c r="X5" s="275"/>
      <c r="Y5" s="276"/>
      <c r="Z5" s="277"/>
      <c r="AA5" s="299">
        <f>COUNTIF(C5:Z5,"○")</f>
        <v>0</v>
      </c>
      <c r="AB5" s="300">
        <f>COUNTIF(C5:Z5,"△")</f>
        <v>0</v>
      </c>
      <c r="AC5" s="286">
        <f>COUNTIF(C5:Z5,"●")</f>
        <v>0</v>
      </c>
      <c r="AD5" s="284">
        <f>AA5*3+AB5*1</f>
        <v>0</v>
      </c>
      <c r="AE5" s="305">
        <f>SUM(H3:H18)</f>
        <v>0</v>
      </c>
      <c r="AF5" s="279">
        <f>SUM(F3:F18)</f>
        <v>0</v>
      </c>
      <c r="AG5" s="282">
        <f>AE5-AF5</f>
        <v>0</v>
      </c>
      <c r="AH5" s="284">
        <f>RANK(AI5,AI$3:AI$16)</f>
        <v>1</v>
      </c>
      <c r="AI5" s="285">
        <f>10000*AD5+100*AG5+AE5</f>
        <v>0</v>
      </c>
    </row>
    <row r="6" spans="1:35" ht="18" customHeight="1">
      <c r="A6" s="293"/>
      <c r="B6" s="295"/>
      <c r="C6" s="121" t="str">
        <f>IF(F3="","",H4)</f>
        <v/>
      </c>
      <c r="D6" s="122" t="s">
        <v>206</v>
      </c>
      <c r="E6" s="123" t="str">
        <f>IF(F3="","",F4)</f>
        <v/>
      </c>
      <c r="F6" s="124"/>
      <c r="G6" s="125"/>
      <c r="H6" s="126"/>
      <c r="I6" s="116"/>
      <c r="J6" s="117" t="s">
        <v>206</v>
      </c>
      <c r="K6" s="119"/>
      <c r="L6" s="116"/>
      <c r="M6" s="117" t="s">
        <v>206</v>
      </c>
      <c r="N6" s="119"/>
      <c r="O6" s="116"/>
      <c r="P6" s="117" t="s">
        <v>284</v>
      </c>
      <c r="Q6" s="118"/>
      <c r="R6" s="116"/>
      <c r="S6" s="117" t="s">
        <v>282</v>
      </c>
      <c r="T6" s="118"/>
      <c r="U6" s="116"/>
      <c r="V6" s="117" t="s">
        <v>284</v>
      </c>
      <c r="W6" s="118"/>
      <c r="X6" s="222"/>
      <c r="Y6" s="223"/>
      <c r="Z6" s="224"/>
      <c r="AA6" s="299"/>
      <c r="AB6" s="300"/>
      <c r="AC6" s="286"/>
      <c r="AD6" s="281"/>
      <c r="AE6" s="306"/>
      <c r="AF6" s="281"/>
      <c r="AG6" s="283"/>
      <c r="AH6" s="281"/>
      <c r="AI6" s="285"/>
    </row>
    <row r="7" spans="1:35" ht="18" customHeight="1">
      <c r="A7" s="292">
        <v>3</v>
      </c>
      <c r="B7" s="294">
        <v>3</v>
      </c>
      <c r="C7" s="302" t="str">
        <f>IF(C8="","",IF(C8=E8,"△",IF(C8&gt;E8,"○","●")))</f>
        <v/>
      </c>
      <c r="D7" s="303"/>
      <c r="E7" s="304"/>
      <c r="F7" s="302" t="str">
        <f>IF(F8="","",IF(F8=H8,"△",IF(F8&gt;H8,"○","●")))</f>
        <v/>
      </c>
      <c r="G7" s="303"/>
      <c r="H7" s="304"/>
      <c r="I7" s="296"/>
      <c r="J7" s="297"/>
      <c r="K7" s="298"/>
      <c r="L7" s="302" t="str">
        <f>IF(L8="","",IF(L8=N8,"△",IF(L8&gt;N8,"○","●")))</f>
        <v/>
      </c>
      <c r="M7" s="303"/>
      <c r="N7" s="304"/>
      <c r="O7" s="302" t="str">
        <f>IF(O8="","",IF(O8=Q8,"△",IF(O8&gt;Q8,"○","●")))</f>
        <v/>
      </c>
      <c r="P7" s="303"/>
      <c r="Q7" s="304"/>
      <c r="R7" s="302" t="str">
        <f>IF(R8="","",IF(R8=T8,"△",IF(R8&gt;T8,"○","●")))</f>
        <v/>
      </c>
      <c r="S7" s="303"/>
      <c r="T7" s="304"/>
      <c r="U7" s="302" t="str">
        <f>IF(U8="","",IF(U8=W8,"△",IF(U8&gt;W8,"○","●")))</f>
        <v/>
      </c>
      <c r="V7" s="303"/>
      <c r="W7" s="304"/>
      <c r="X7" s="275"/>
      <c r="Y7" s="276"/>
      <c r="Z7" s="277"/>
      <c r="AA7" s="299">
        <f>COUNTIF(C7:Z7,"○")</f>
        <v>0</v>
      </c>
      <c r="AB7" s="300">
        <f>COUNTIF(C7:Z7,"△")</f>
        <v>0</v>
      </c>
      <c r="AC7" s="286">
        <f>COUNTIF(C7:Z7,"●")</f>
        <v>0</v>
      </c>
      <c r="AD7" s="284">
        <f>AA7*3+AB7*1</f>
        <v>0</v>
      </c>
      <c r="AE7" s="305">
        <f>SUM(K3:K18)</f>
        <v>0</v>
      </c>
      <c r="AF7" s="279">
        <f>SUM(I3:I18)</f>
        <v>0</v>
      </c>
      <c r="AG7" s="282">
        <f>AE7-AF7</f>
        <v>0</v>
      </c>
      <c r="AH7" s="284">
        <f>RANK(AI7,AI$3:AI$16)</f>
        <v>1</v>
      </c>
      <c r="AI7" s="285">
        <f>10000*AD7+100*AG7+AE7</f>
        <v>0</v>
      </c>
    </row>
    <row r="8" spans="1:35" ht="18" customHeight="1">
      <c r="A8" s="293"/>
      <c r="B8" s="295"/>
      <c r="C8" s="121" t="str">
        <f>IF(I3="","",K4)</f>
        <v/>
      </c>
      <c r="D8" s="122" t="s">
        <v>206</v>
      </c>
      <c r="E8" s="123" t="str">
        <f>IF(I3="","",I4)</f>
        <v/>
      </c>
      <c r="F8" s="121" t="str">
        <f>IF(I5="","",K6)</f>
        <v/>
      </c>
      <c r="G8" s="122" t="s">
        <v>287</v>
      </c>
      <c r="H8" s="123" t="str">
        <f>IF(I5="","",I6)</f>
        <v/>
      </c>
      <c r="I8" s="124"/>
      <c r="J8" s="125"/>
      <c r="K8" s="126"/>
      <c r="L8" s="116"/>
      <c r="M8" s="117" t="s">
        <v>284</v>
      </c>
      <c r="N8" s="119"/>
      <c r="O8" s="116"/>
      <c r="P8" s="117" t="s">
        <v>284</v>
      </c>
      <c r="Q8" s="118"/>
      <c r="R8" s="116"/>
      <c r="S8" s="117" t="s">
        <v>284</v>
      </c>
      <c r="T8" s="118"/>
      <c r="U8" s="116"/>
      <c r="V8" s="117" t="s">
        <v>284</v>
      </c>
      <c r="W8" s="118"/>
      <c r="X8" s="222"/>
      <c r="Y8" s="223"/>
      <c r="Z8" s="224"/>
      <c r="AA8" s="299"/>
      <c r="AB8" s="300"/>
      <c r="AC8" s="286"/>
      <c r="AD8" s="281"/>
      <c r="AE8" s="306"/>
      <c r="AF8" s="281"/>
      <c r="AG8" s="283"/>
      <c r="AH8" s="281"/>
      <c r="AI8" s="285"/>
    </row>
    <row r="9" spans="1:35" ht="18" customHeight="1">
      <c r="A9" s="292">
        <v>4</v>
      </c>
      <c r="B9" s="294">
        <v>4</v>
      </c>
      <c r="C9" s="302" t="str">
        <f>IF(C10="","",IF(C10=E10,"△",IF(C10&gt;E10,"○","●")))</f>
        <v/>
      </c>
      <c r="D9" s="303"/>
      <c r="E9" s="304"/>
      <c r="F9" s="302" t="str">
        <f>IF(F10="","",IF(F10=H10,"△",IF(F10&gt;H10,"○","●")))</f>
        <v/>
      </c>
      <c r="G9" s="303"/>
      <c r="H9" s="304"/>
      <c r="I9" s="302" t="str">
        <f>IF(I10="","",IF(I10=K10,"△",IF(I10&gt;K10,"○","●")))</f>
        <v/>
      </c>
      <c r="J9" s="303"/>
      <c r="K9" s="304"/>
      <c r="L9" s="296"/>
      <c r="M9" s="297"/>
      <c r="N9" s="298"/>
      <c r="O9" s="302" t="str">
        <f>IF(AND(O10="",O10=Q10),"",IF(O10&gt;Q10,"○",IF(O10&lt;Q10,"●",IF(AND(O10&gt;=0,O10=Q10),"△"))))</f>
        <v/>
      </c>
      <c r="P9" s="303"/>
      <c r="Q9" s="304"/>
      <c r="R9" s="302" t="str">
        <f>IF(AND(R10="",R10=T10),"",IF(R10&gt;T10,"○",IF(R10&lt;T10,"●",IF(AND(R10&gt;=0,R10=T10),"△"))))</f>
        <v/>
      </c>
      <c r="S9" s="303"/>
      <c r="T9" s="304"/>
      <c r="U9" s="302" t="str">
        <f>IF(AND(U10="",U10=W10),"",IF(U10&gt;W10,"○",IF(U10&lt;W10,"●",IF(AND(U10&gt;=0,U10=W10),"△"))))</f>
        <v/>
      </c>
      <c r="V9" s="303"/>
      <c r="W9" s="304"/>
      <c r="X9" s="275"/>
      <c r="Y9" s="276"/>
      <c r="Z9" s="277"/>
      <c r="AA9" s="299">
        <f>COUNTIF(C9:Z9,"○")</f>
        <v>0</v>
      </c>
      <c r="AB9" s="300">
        <f>COUNTIF(C9:Z9,"△")</f>
        <v>0</v>
      </c>
      <c r="AC9" s="286">
        <f>COUNTIF(C9:Z9,"●")</f>
        <v>0</v>
      </c>
      <c r="AD9" s="284">
        <f>AA9*3+AB9*1</f>
        <v>0</v>
      </c>
      <c r="AE9" s="279">
        <f>SUM(N3:N18)</f>
        <v>0</v>
      </c>
      <c r="AF9" s="279">
        <f>SUM(L3:L18)</f>
        <v>0</v>
      </c>
      <c r="AG9" s="282">
        <f>AE9-AF9</f>
        <v>0</v>
      </c>
      <c r="AH9" s="284">
        <f>RANK(AI9,AI$3:AI$16)</f>
        <v>1</v>
      </c>
      <c r="AI9" s="285">
        <f>10000*AD9+100*AG9+AE9</f>
        <v>0</v>
      </c>
    </row>
    <row r="10" spans="1:35" ht="18" customHeight="1">
      <c r="A10" s="293"/>
      <c r="B10" s="295"/>
      <c r="C10" s="121" t="str">
        <f>IF(L3="","",N4)</f>
        <v/>
      </c>
      <c r="D10" s="122" t="s">
        <v>284</v>
      </c>
      <c r="E10" s="123" t="str">
        <f>IF(L3="","",L4)</f>
        <v/>
      </c>
      <c r="F10" s="121" t="str">
        <f>IF(L5="","",N6)</f>
        <v/>
      </c>
      <c r="G10" s="122" t="s">
        <v>287</v>
      </c>
      <c r="H10" s="123" t="str">
        <f>IF(L5="","",L6)</f>
        <v/>
      </c>
      <c r="I10" s="121" t="str">
        <f>IF(L7="","",N8)</f>
        <v/>
      </c>
      <c r="J10" s="122" t="s">
        <v>282</v>
      </c>
      <c r="K10" s="123" t="str">
        <f>IF(L7="","",L8)</f>
        <v/>
      </c>
      <c r="L10" s="127"/>
      <c r="M10" s="125"/>
      <c r="N10" s="128"/>
      <c r="O10" s="116"/>
      <c r="P10" s="117" t="s">
        <v>283</v>
      </c>
      <c r="Q10" s="118"/>
      <c r="R10" s="116"/>
      <c r="S10" s="117" t="s">
        <v>206</v>
      </c>
      <c r="T10" s="118"/>
      <c r="U10" s="116"/>
      <c r="V10" s="117" t="s">
        <v>206</v>
      </c>
      <c r="W10" s="118"/>
      <c r="X10" s="222"/>
      <c r="Y10" s="223"/>
      <c r="Z10" s="224"/>
      <c r="AA10" s="299"/>
      <c r="AB10" s="300"/>
      <c r="AC10" s="286"/>
      <c r="AD10" s="281"/>
      <c r="AE10" s="280"/>
      <c r="AF10" s="281"/>
      <c r="AG10" s="283"/>
      <c r="AH10" s="281"/>
      <c r="AI10" s="285"/>
    </row>
    <row r="11" spans="1:35" ht="18" customHeight="1">
      <c r="A11" s="292">
        <v>5</v>
      </c>
      <c r="B11" s="294">
        <v>5</v>
      </c>
      <c r="C11" s="302" t="str">
        <f>IF(C12="","",IF(C12=E12,"△",IF(C12&gt;E12,"○","●")))</f>
        <v/>
      </c>
      <c r="D11" s="303"/>
      <c r="E11" s="304"/>
      <c r="F11" s="302" t="str">
        <f>IF(F12="","",IF(F12=H12,"△",IF(F12&gt;H12,"○","●")))</f>
        <v/>
      </c>
      <c r="G11" s="303"/>
      <c r="H11" s="304"/>
      <c r="I11" s="302" t="str">
        <f>IF(I12="","",IF(I12=K12,"△",IF(I12&gt;K12,"○","●")))</f>
        <v/>
      </c>
      <c r="J11" s="303"/>
      <c r="K11" s="304"/>
      <c r="L11" s="302" t="str">
        <f>IF(L12="","",IF(L12=N12,"△",IF(L12&gt;N12,"○","●")))</f>
        <v/>
      </c>
      <c r="M11" s="303"/>
      <c r="N11" s="304"/>
      <c r="O11" s="296"/>
      <c r="P11" s="297"/>
      <c r="Q11" s="298"/>
      <c r="R11" s="302" t="str">
        <f>IF(AND(R12="",R12=T12),"",IF(R12&gt;T12,"○",IF(R12&lt;T12,"●",IF(AND(R12&gt;=0,R12=T12),"△"))))</f>
        <v/>
      </c>
      <c r="S11" s="303"/>
      <c r="T11" s="304"/>
      <c r="U11" s="302" t="str">
        <f>IF(AND(U12="",U12=W12),"",IF(U12&gt;W12,"○",IF(U12&lt;W12,"●",IF(AND(U12&gt;=0,U12=W12),"△"))))</f>
        <v/>
      </c>
      <c r="V11" s="303"/>
      <c r="W11" s="304"/>
      <c r="X11" s="275"/>
      <c r="Y11" s="276"/>
      <c r="Z11" s="277"/>
      <c r="AA11" s="299">
        <f>COUNTIF(C11:Z11,"○")</f>
        <v>0</v>
      </c>
      <c r="AB11" s="300">
        <f>COUNTIF(C11:Z11,"△")</f>
        <v>0</v>
      </c>
      <c r="AC11" s="286">
        <f>COUNTIF(C11:Z11,"●")</f>
        <v>0</v>
      </c>
      <c r="AD11" s="284">
        <f>AA11*3+AB11*1</f>
        <v>0</v>
      </c>
      <c r="AE11" s="279">
        <f>SUM(Q3:Q18)</f>
        <v>0</v>
      </c>
      <c r="AF11" s="279">
        <f>SUM(O3:O18)</f>
        <v>0</v>
      </c>
      <c r="AG11" s="282">
        <f>AE11-AF11</f>
        <v>0</v>
      </c>
      <c r="AH11" s="284">
        <f>RANK(AI11,AI$3:AI$16)</f>
        <v>1</v>
      </c>
      <c r="AI11" s="285">
        <f>10000*AD11+100*AG11+AE11</f>
        <v>0</v>
      </c>
    </row>
    <row r="12" spans="1:35" ht="18" customHeight="1">
      <c r="A12" s="293"/>
      <c r="B12" s="295"/>
      <c r="C12" s="121" t="str">
        <f>IF(O3="","",Q4)</f>
        <v/>
      </c>
      <c r="D12" s="122" t="s">
        <v>282</v>
      </c>
      <c r="E12" s="123" t="str">
        <f>IF(O3="","",O4)</f>
        <v/>
      </c>
      <c r="F12" s="121" t="str">
        <f>IF(O5="","",Q6)</f>
        <v/>
      </c>
      <c r="G12" s="122" t="s">
        <v>206</v>
      </c>
      <c r="H12" s="123" t="str">
        <f>IF(O5="","",O6)</f>
        <v/>
      </c>
      <c r="I12" s="121" t="str">
        <f>IF(O7="","",Q8)</f>
        <v/>
      </c>
      <c r="J12" s="122" t="s">
        <v>206</v>
      </c>
      <c r="K12" s="123" t="str">
        <f>IF(O7="","",O8)</f>
        <v/>
      </c>
      <c r="L12" s="121" t="str">
        <f>IF(O9="","",Q10)</f>
        <v/>
      </c>
      <c r="M12" s="122" t="s">
        <v>206</v>
      </c>
      <c r="N12" s="123" t="str">
        <f>IF(O9="","",O10)</f>
        <v/>
      </c>
      <c r="O12" s="127"/>
      <c r="P12" s="125"/>
      <c r="Q12" s="128"/>
      <c r="R12" s="116"/>
      <c r="S12" s="117" t="s">
        <v>306</v>
      </c>
      <c r="T12" s="118"/>
      <c r="U12" s="116"/>
      <c r="V12" s="117" t="s">
        <v>284</v>
      </c>
      <c r="W12" s="118"/>
      <c r="X12" s="222"/>
      <c r="Y12" s="223"/>
      <c r="Z12" s="224"/>
      <c r="AA12" s="299"/>
      <c r="AB12" s="300"/>
      <c r="AC12" s="286"/>
      <c r="AD12" s="281"/>
      <c r="AE12" s="280"/>
      <c r="AF12" s="281"/>
      <c r="AG12" s="283"/>
      <c r="AH12" s="281"/>
      <c r="AI12" s="285"/>
    </row>
    <row r="13" spans="1:35" ht="18" customHeight="1">
      <c r="A13" s="292">
        <v>6</v>
      </c>
      <c r="B13" s="294">
        <v>6</v>
      </c>
      <c r="C13" s="302" t="str">
        <f>IF(C14="","",IF(C14=E14,"△",IF(C14&gt;E14,"○","●")))</f>
        <v/>
      </c>
      <c r="D13" s="303"/>
      <c r="E13" s="304"/>
      <c r="F13" s="302" t="str">
        <f>IF(F14="","",IF(F14=H14,"△",IF(F14&gt;H14,"○","●")))</f>
        <v/>
      </c>
      <c r="G13" s="303"/>
      <c r="H13" s="304"/>
      <c r="I13" s="302" t="str">
        <f>IF(I14="","",IF(I14=K14,"△",IF(I14&gt;K14,"○","●")))</f>
        <v/>
      </c>
      <c r="J13" s="303"/>
      <c r="K13" s="304"/>
      <c r="L13" s="302" t="str">
        <f>IF(L14="","",IF(L14=N14,"△",IF(L14&gt;N14,"○","●")))</f>
        <v/>
      </c>
      <c r="M13" s="303"/>
      <c r="N13" s="304"/>
      <c r="O13" s="302" t="str">
        <f>IF(O14="","",IF(O14=Q14,"△",IF(O14&gt;Q14,"○","●")))</f>
        <v/>
      </c>
      <c r="P13" s="303"/>
      <c r="Q13" s="304"/>
      <c r="R13" s="296"/>
      <c r="S13" s="297"/>
      <c r="T13" s="298"/>
      <c r="U13" s="302" t="str">
        <f>IF(AND(U14="",U14=W14),"",IF(U14&gt;W14,"○",IF(U14&lt;W14,"●",IF(AND(U14&gt;=0,U14=W14),"△"))))</f>
        <v/>
      </c>
      <c r="V13" s="303"/>
      <c r="W13" s="304"/>
      <c r="X13" s="275"/>
      <c r="Y13" s="276"/>
      <c r="Z13" s="277"/>
      <c r="AA13" s="299">
        <f>COUNTIF(C13:Z13,"○")</f>
        <v>0</v>
      </c>
      <c r="AB13" s="300">
        <f>COUNTIF(C13:Z13,"△")</f>
        <v>0</v>
      </c>
      <c r="AC13" s="286">
        <f>COUNTIF(C13:Z13,"●")</f>
        <v>0</v>
      </c>
      <c r="AD13" s="284">
        <f>AA13*3+AB13*1</f>
        <v>0</v>
      </c>
      <c r="AE13" s="279">
        <f>SUM(T3:T18)</f>
        <v>0</v>
      </c>
      <c r="AF13" s="279">
        <f>SUM(R3:R18)</f>
        <v>0</v>
      </c>
      <c r="AG13" s="282">
        <f>AE13-AF13</f>
        <v>0</v>
      </c>
      <c r="AH13" s="284">
        <f>RANK(AI13,AI$3:AI$16)</f>
        <v>1</v>
      </c>
      <c r="AI13" s="285">
        <f>10000*AD13+100*AG13+AE13</f>
        <v>0</v>
      </c>
    </row>
    <row r="14" spans="1:35" ht="18" customHeight="1">
      <c r="A14" s="293"/>
      <c r="B14" s="295"/>
      <c r="C14" s="121" t="str">
        <f>IF(R3="","",T4)</f>
        <v/>
      </c>
      <c r="D14" s="122" t="s">
        <v>284</v>
      </c>
      <c r="E14" s="123" t="str">
        <f>IF(R3="","",R4)</f>
        <v/>
      </c>
      <c r="F14" s="121" t="str">
        <f>IF(R5="","",T6)</f>
        <v/>
      </c>
      <c r="G14" s="122" t="s">
        <v>282</v>
      </c>
      <c r="H14" s="123" t="str">
        <f>IF(R5="","",R6)</f>
        <v/>
      </c>
      <c r="I14" s="121" t="str">
        <f>IF(R7="","",T8)</f>
        <v/>
      </c>
      <c r="J14" s="122" t="s">
        <v>206</v>
      </c>
      <c r="K14" s="123" t="str">
        <f>IF(R7="","",R8)</f>
        <v/>
      </c>
      <c r="L14" s="121" t="str">
        <f>IF(R9="","",T10)</f>
        <v/>
      </c>
      <c r="M14" s="122" t="s">
        <v>283</v>
      </c>
      <c r="N14" s="123" t="str">
        <f>IF(R9="","",R10)</f>
        <v/>
      </c>
      <c r="O14" s="121" t="str">
        <f>IF(R11="","",T12)</f>
        <v/>
      </c>
      <c r="P14" s="122" t="s">
        <v>206</v>
      </c>
      <c r="Q14" s="123" t="str">
        <f>IF(R11="","",R12)</f>
        <v/>
      </c>
      <c r="R14" s="127"/>
      <c r="S14" s="125"/>
      <c r="T14" s="128"/>
      <c r="U14" s="116"/>
      <c r="V14" s="117" t="s">
        <v>306</v>
      </c>
      <c r="W14" s="118"/>
      <c r="X14" s="222"/>
      <c r="Y14" s="223"/>
      <c r="Z14" s="224"/>
      <c r="AA14" s="299"/>
      <c r="AB14" s="300"/>
      <c r="AC14" s="286"/>
      <c r="AD14" s="281"/>
      <c r="AE14" s="280"/>
      <c r="AF14" s="281"/>
      <c r="AG14" s="283"/>
      <c r="AH14" s="281"/>
      <c r="AI14" s="285"/>
    </row>
    <row r="15" spans="1:35" ht="18" customHeight="1">
      <c r="A15" s="292">
        <v>7</v>
      </c>
      <c r="B15" s="294">
        <v>7</v>
      </c>
      <c r="C15" s="302" t="str">
        <f>IF(C16="","",IF(C16=E16,"△",IF(C16&gt;E16,"○","●")))</f>
        <v/>
      </c>
      <c r="D15" s="303"/>
      <c r="E15" s="304"/>
      <c r="F15" s="302" t="str">
        <f>IF(F16="","",IF(F16=H16,"△",IF(F16&gt;H16,"○","●")))</f>
        <v/>
      </c>
      <c r="G15" s="303"/>
      <c r="H15" s="304"/>
      <c r="I15" s="302" t="str">
        <f>IF(I16="","",IF(I16=K16,"△",IF(I16&gt;K16,"○","●")))</f>
        <v/>
      </c>
      <c r="J15" s="303"/>
      <c r="K15" s="304"/>
      <c r="L15" s="302" t="str">
        <f>IF(L16="","",IF(L16=N16,"△",IF(L16&gt;N16,"○","●")))</f>
        <v/>
      </c>
      <c r="M15" s="303"/>
      <c r="N15" s="304"/>
      <c r="O15" s="302" t="str">
        <f>IF(O16="","",IF(O16=Q16,"△",IF(O16&gt;Q16,"○","●")))</f>
        <v/>
      </c>
      <c r="P15" s="303"/>
      <c r="Q15" s="304"/>
      <c r="R15" s="302" t="str">
        <f>IF(R16="","",IF(R16=T16,"△",IF(R16&gt;T16,"○","●")))</f>
        <v/>
      </c>
      <c r="S15" s="303"/>
      <c r="T15" s="304"/>
      <c r="U15" s="296"/>
      <c r="V15" s="297"/>
      <c r="W15" s="298"/>
      <c r="X15" s="275"/>
      <c r="Y15" s="276"/>
      <c r="Z15" s="277"/>
      <c r="AA15" s="299">
        <f>COUNTIF(C15:Z15,"○")</f>
        <v>0</v>
      </c>
      <c r="AB15" s="300">
        <f>COUNTIF(C15:Z15,"△")</f>
        <v>0</v>
      </c>
      <c r="AC15" s="286">
        <f>COUNTIF(C15:Z15,"●")</f>
        <v>0</v>
      </c>
      <c r="AD15" s="284">
        <f>AA15*3+AB15*1</f>
        <v>0</v>
      </c>
      <c r="AE15" s="279">
        <f>SUM(W3:W18)</f>
        <v>0</v>
      </c>
      <c r="AF15" s="279">
        <f>SUM(U3:U18)</f>
        <v>0</v>
      </c>
      <c r="AG15" s="282">
        <f>AE15-AF15</f>
        <v>0</v>
      </c>
      <c r="AH15" s="284">
        <f>RANK(AI15,AI$3:AI$16)</f>
        <v>1</v>
      </c>
      <c r="AI15" s="285">
        <f>10000*AD15+100*AG15+AE15</f>
        <v>0</v>
      </c>
    </row>
    <row r="16" spans="1:35" ht="18" customHeight="1">
      <c r="A16" s="293"/>
      <c r="B16" s="295"/>
      <c r="C16" s="121" t="str">
        <f>IF(U3="","",W4)</f>
        <v/>
      </c>
      <c r="D16" s="122" t="s">
        <v>284</v>
      </c>
      <c r="E16" s="123" t="str">
        <f>IF(U3="","",U4)</f>
        <v/>
      </c>
      <c r="F16" s="121" t="str">
        <f>IF(U5="","",W6)</f>
        <v/>
      </c>
      <c r="G16" s="122" t="s">
        <v>283</v>
      </c>
      <c r="H16" s="123" t="str">
        <f>IF(U5="","",U6)</f>
        <v/>
      </c>
      <c r="I16" s="121" t="str">
        <f>IF(U7="","",W8)</f>
        <v/>
      </c>
      <c r="J16" s="122" t="s">
        <v>283</v>
      </c>
      <c r="K16" s="123" t="str">
        <f>IF(U7="","",U8)</f>
        <v/>
      </c>
      <c r="L16" s="121" t="str">
        <f>IF(U9="","",W10)</f>
        <v/>
      </c>
      <c r="M16" s="122" t="s">
        <v>283</v>
      </c>
      <c r="N16" s="123" t="str">
        <f>IF(U9="","",U10)</f>
        <v/>
      </c>
      <c r="O16" s="121" t="str">
        <f>IF(U11="","",W12)</f>
        <v/>
      </c>
      <c r="P16" s="122" t="s">
        <v>283</v>
      </c>
      <c r="Q16" s="123" t="str">
        <f>IF(U11="","",U12)</f>
        <v/>
      </c>
      <c r="R16" s="121" t="str">
        <f>IF(U13="","",W14)</f>
        <v/>
      </c>
      <c r="S16" s="122" t="s">
        <v>206</v>
      </c>
      <c r="T16" s="123" t="str">
        <f>IF(U13="","",U14)</f>
        <v/>
      </c>
      <c r="U16" s="127"/>
      <c r="V16" s="125"/>
      <c r="W16" s="128"/>
      <c r="X16" s="225"/>
      <c r="Y16" s="223"/>
      <c r="Z16" s="226"/>
      <c r="AA16" s="299"/>
      <c r="AB16" s="300"/>
      <c r="AC16" s="286"/>
      <c r="AD16" s="281"/>
      <c r="AE16" s="280"/>
      <c r="AF16" s="281"/>
      <c r="AG16" s="283"/>
      <c r="AH16" s="281"/>
      <c r="AI16" s="285"/>
    </row>
    <row r="17" spans="1:35" ht="18" hidden="1" customHeight="1">
      <c r="A17" s="292">
        <v>8</v>
      </c>
      <c r="B17" s="294"/>
      <c r="C17" s="275" t="str">
        <f>IF(C18="","",IF(C18=E18,"△",IF(C18&gt;E18,"○","●")))</f>
        <v/>
      </c>
      <c r="D17" s="276"/>
      <c r="E17" s="277"/>
      <c r="F17" s="275" t="str">
        <f>IF(F18="","",IF(F18=H18,"△",IF(F18&gt;H18,"○","●")))</f>
        <v/>
      </c>
      <c r="G17" s="276"/>
      <c r="H17" s="277"/>
      <c r="I17" s="275" t="str">
        <f>IF(I18="","",IF(I18=K18,"△",IF(I18&gt;K18,"○","●")))</f>
        <v/>
      </c>
      <c r="J17" s="276"/>
      <c r="K17" s="277"/>
      <c r="L17" s="275" t="str">
        <f>IF(L18="","",IF(L18=N18,"△",IF(L18&gt;N18,"○","●")))</f>
        <v/>
      </c>
      <c r="M17" s="276"/>
      <c r="N17" s="277"/>
      <c r="O17" s="275" t="str">
        <f>IF(O18="","",IF(O18=Q18,"△",IF(O18&gt;Q18,"○","●")))</f>
        <v/>
      </c>
      <c r="P17" s="276"/>
      <c r="Q17" s="277"/>
      <c r="R17" s="275" t="str">
        <f>IF(R18="","",IF(R18=T18,"△",IF(R18&gt;T18,"○","●")))</f>
        <v/>
      </c>
      <c r="S17" s="276"/>
      <c r="T17" s="277"/>
      <c r="U17" s="275" t="str">
        <f>IF(U18="","",IF(U18=W18,"△",IF(U18&gt;W18,"○","●")))</f>
        <v/>
      </c>
      <c r="V17" s="276"/>
      <c r="W17" s="277"/>
      <c r="X17" s="275"/>
      <c r="Y17" s="276"/>
      <c r="Z17" s="277"/>
      <c r="AA17" s="301"/>
      <c r="AB17" s="271"/>
      <c r="AC17" s="272"/>
      <c r="AD17" s="273"/>
      <c r="AE17" s="288"/>
      <c r="AF17" s="288"/>
      <c r="AG17" s="290"/>
      <c r="AH17" s="273"/>
      <c r="AI17" s="285">
        <f>10000*AD17+100*AG17+AE17</f>
        <v>0</v>
      </c>
    </row>
    <row r="18" spans="1:35" ht="18" hidden="1" customHeight="1">
      <c r="A18" s="293"/>
      <c r="B18" s="295"/>
      <c r="C18" s="227"/>
      <c r="D18" s="223"/>
      <c r="E18" s="228"/>
      <c r="F18" s="227"/>
      <c r="G18" s="223"/>
      <c r="H18" s="228"/>
      <c r="I18" s="227"/>
      <c r="J18" s="223"/>
      <c r="K18" s="228"/>
      <c r="L18" s="227"/>
      <c r="M18" s="223"/>
      <c r="N18" s="228"/>
      <c r="O18" s="227"/>
      <c r="P18" s="223"/>
      <c r="Q18" s="228"/>
      <c r="R18" s="227"/>
      <c r="S18" s="223"/>
      <c r="T18" s="228"/>
      <c r="U18" s="227"/>
      <c r="V18" s="223"/>
      <c r="W18" s="228"/>
      <c r="X18" s="229"/>
      <c r="Y18" s="230"/>
      <c r="Z18" s="231"/>
      <c r="AA18" s="301"/>
      <c r="AB18" s="271"/>
      <c r="AC18" s="272"/>
      <c r="AD18" s="274"/>
      <c r="AE18" s="289"/>
      <c r="AF18" s="274"/>
      <c r="AG18" s="291"/>
      <c r="AH18" s="274"/>
      <c r="AI18" s="285"/>
    </row>
    <row r="19" spans="1:35" ht="24.75" customHeight="1">
      <c r="A19" s="270"/>
      <c r="B19" s="218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20">
        <f>SUM(AE3:AE16)</f>
        <v>0</v>
      </c>
      <c r="AF19" s="220">
        <f>SUM(AF3:AF16)</f>
        <v>0</v>
      </c>
      <c r="AG19" s="220">
        <f>SUM(AG3:AG16)</f>
        <v>0</v>
      </c>
      <c r="AH19" s="138"/>
    </row>
    <row r="20" spans="1:35" ht="30" customHeight="1">
      <c r="A20" s="270"/>
      <c r="B20" s="218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19"/>
      <c r="AF20" s="138"/>
      <c r="AG20" s="138"/>
      <c r="AH20" s="138"/>
    </row>
    <row r="21" spans="1:35" ht="30" customHeight="1">
      <c r="A21" s="270"/>
      <c r="B21" s="218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19"/>
      <c r="AF21" s="138"/>
      <c r="AG21" s="138"/>
      <c r="AH21" s="138"/>
    </row>
    <row r="22" spans="1:35" ht="30" customHeight="1">
      <c r="A22" s="270"/>
      <c r="B22" s="218"/>
      <c r="C22" s="270"/>
      <c r="D22" s="270"/>
      <c r="E22" s="270"/>
      <c r="F22" s="270"/>
      <c r="G22" s="278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19"/>
      <c r="AF22" s="138"/>
      <c r="AG22" s="138"/>
      <c r="AH22" s="138"/>
    </row>
    <row r="23" spans="1:35" ht="30" customHeight="1">
      <c r="A23" s="270"/>
      <c r="B23" s="218"/>
      <c r="C23" s="270"/>
      <c r="D23" s="270"/>
      <c r="E23" s="270"/>
      <c r="F23" s="270"/>
      <c r="G23" s="278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138"/>
      <c r="AF23" s="138"/>
      <c r="AG23" s="138"/>
      <c r="AH23" s="138"/>
    </row>
    <row r="24" spans="1:35" ht="24.75" customHeight="1">
      <c r="A24" s="138"/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1:35" ht="24.75" customHeight="1">
      <c r="A25" s="138"/>
      <c r="B25" s="219"/>
      <c r="C25" s="219"/>
      <c r="D25" s="219"/>
      <c r="E25" s="219"/>
      <c r="F25" s="219"/>
      <c r="G25" s="219"/>
      <c r="H25" s="219"/>
      <c r="I25" s="219"/>
      <c r="J25" s="221"/>
      <c r="K25" s="219"/>
      <c r="L25" s="219"/>
      <c r="M25" s="219"/>
      <c r="N25" s="219"/>
      <c r="O25" s="219"/>
      <c r="P25" s="219"/>
      <c r="Q25" s="219"/>
      <c r="R25" s="219"/>
      <c r="S25" s="219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1:35" ht="24.75" customHeight="1">
      <c r="A26" s="138"/>
      <c r="B26" s="219"/>
      <c r="C26" s="219"/>
      <c r="D26" s="219"/>
      <c r="E26" s="219"/>
      <c r="F26" s="219"/>
      <c r="G26" s="219"/>
      <c r="H26" s="219"/>
      <c r="I26" s="219"/>
      <c r="J26" s="221"/>
      <c r="K26" s="219"/>
      <c r="L26" s="219"/>
      <c r="M26" s="219"/>
      <c r="N26" s="219"/>
      <c r="O26" s="219"/>
      <c r="P26" s="219"/>
      <c r="Q26" s="219"/>
      <c r="R26" s="219"/>
      <c r="S26" s="219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</row>
    <row r="27" spans="1:35" ht="24.75" customHeight="1">
      <c r="A27" s="138"/>
      <c r="B27" s="219"/>
      <c r="C27" s="219"/>
      <c r="D27" s="219"/>
      <c r="E27" s="219"/>
      <c r="F27" s="219"/>
      <c r="G27" s="219"/>
      <c r="H27" s="219"/>
      <c r="I27" s="219"/>
      <c r="J27" s="221"/>
      <c r="K27" s="219"/>
      <c r="L27" s="219"/>
      <c r="M27" s="219"/>
      <c r="N27" s="221"/>
      <c r="O27" s="219"/>
      <c r="P27" s="219"/>
      <c r="Q27" s="219"/>
      <c r="R27" s="219"/>
      <c r="S27" s="219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</row>
    <row r="28" spans="1:35" ht="24.75" customHeight="1">
      <c r="A28" s="138"/>
      <c r="B28" s="219"/>
      <c r="C28" s="219"/>
      <c r="D28" s="219"/>
      <c r="E28" s="219"/>
      <c r="F28" s="219"/>
      <c r="G28" s="219"/>
      <c r="H28" s="219"/>
      <c r="I28" s="219"/>
      <c r="J28" s="221"/>
      <c r="K28" s="219"/>
      <c r="L28" s="219"/>
      <c r="M28" s="219"/>
      <c r="N28" s="221"/>
      <c r="O28" s="219"/>
      <c r="P28" s="219"/>
      <c r="Q28" s="219"/>
      <c r="R28" s="219"/>
      <c r="S28" s="219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</row>
    <row r="29" spans="1:35" ht="24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</row>
    <row r="30" spans="1:35" ht="24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</row>
    <row r="31" spans="1:35" ht="24.7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</row>
    <row r="32" spans="1:35" ht="24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</row>
    <row r="33" spans="1:34" ht="24.7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</row>
    <row r="34" spans="1:34" ht="24.7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</row>
    <row r="35" spans="1:34" ht="24.7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</row>
    <row r="36" spans="1:34" ht="24.7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</row>
    <row r="37" spans="1:34" ht="24.7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</row>
    <row r="38" spans="1:34" ht="24.7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</row>
    <row r="39" spans="1:34" ht="24.7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</row>
    <row r="40" spans="1:34" ht="24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</row>
    <row r="41" spans="1:34" ht="24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</row>
    <row r="42" spans="1:34" ht="24.7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</row>
    <row r="43" spans="1:34" ht="24.7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</row>
    <row r="44" spans="1:34" ht="24.7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</row>
    <row r="45" spans="1:34" ht="24.75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</row>
    <row r="46" spans="1:34" ht="24.75" customHeight="1"/>
    <row r="47" spans="1:34" ht="24.75" customHeight="1"/>
    <row r="48" spans="1:3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</sheetData>
  <protectedRanges>
    <protectedRange password="C4D3" sqref="C3:Z3 C7:Z7 C9:Z9 C11:Z11 C13:Z13 C15:Z15 C17:Z17 C5:Z5" name="関数データ保護"/>
  </protectedRanges>
  <mergeCells count="198">
    <mergeCell ref="C1:N1"/>
    <mergeCell ref="O1:AB1"/>
    <mergeCell ref="C2:E2"/>
    <mergeCell ref="F2:H2"/>
    <mergeCell ref="I2:K2"/>
    <mergeCell ref="L2:N2"/>
    <mergeCell ref="O2:Q2"/>
    <mergeCell ref="R2:T2"/>
    <mergeCell ref="U2:W2"/>
    <mergeCell ref="X2:Z2"/>
    <mergeCell ref="AD3:AD4"/>
    <mergeCell ref="AE3:AE4"/>
    <mergeCell ref="AF3:AF4"/>
    <mergeCell ref="AG3:AG4"/>
    <mergeCell ref="AH3:AH4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AI3:AI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X3:Z3"/>
    <mergeCell ref="AA3:AA4"/>
    <mergeCell ref="AB3:AB4"/>
    <mergeCell ref="AC3:AC4"/>
    <mergeCell ref="AD7:AD8"/>
    <mergeCell ref="AE7:AE8"/>
    <mergeCell ref="AF7:AF8"/>
    <mergeCell ref="AG7:AG8"/>
    <mergeCell ref="AH7:AH8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AI7:AI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X7:Z7"/>
    <mergeCell ref="AA7:AA8"/>
    <mergeCell ref="AB7:AB8"/>
    <mergeCell ref="AC7:AC8"/>
    <mergeCell ref="AD11:AD12"/>
    <mergeCell ref="AE11:AE12"/>
    <mergeCell ref="AF11:AF12"/>
    <mergeCell ref="AG11:AG12"/>
    <mergeCell ref="AH11:AH12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AI11:AI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X11:Z11"/>
    <mergeCell ref="AA11:AA12"/>
    <mergeCell ref="AB11:AB12"/>
    <mergeCell ref="AC11:AC12"/>
    <mergeCell ref="AD15:AD16"/>
    <mergeCell ref="AE15:AE16"/>
    <mergeCell ref="AF15:AF16"/>
    <mergeCell ref="AG15:AG16"/>
    <mergeCell ref="AH15:AH16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AI15:AI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7"/>
    <mergeCell ref="X17:Z17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X15:Z15"/>
    <mergeCell ref="AA15:AA16"/>
    <mergeCell ref="AB15:AB16"/>
    <mergeCell ref="AC15:AC16"/>
    <mergeCell ref="A19:A23"/>
    <mergeCell ref="C19:F19"/>
    <mergeCell ref="G19:J19"/>
    <mergeCell ref="K19:P19"/>
    <mergeCell ref="Q19:T19"/>
    <mergeCell ref="U19:X19"/>
    <mergeCell ref="C20:F20"/>
    <mergeCell ref="G20:J20"/>
    <mergeCell ref="K20:P20"/>
    <mergeCell ref="Q20:T20"/>
    <mergeCell ref="U20:X20"/>
    <mergeCell ref="C22:F22"/>
    <mergeCell ref="G22:J22"/>
    <mergeCell ref="K22:P22"/>
    <mergeCell ref="Q22:T22"/>
    <mergeCell ref="U22:X22"/>
    <mergeCell ref="Y20:AA20"/>
    <mergeCell ref="K21:P21"/>
    <mergeCell ref="Q21:T21"/>
    <mergeCell ref="U21:X21"/>
    <mergeCell ref="Y21:AA21"/>
    <mergeCell ref="Y19:AA19"/>
    <mergeCell ref="AB19:AD19"/>
    <mergeCell ref="AB20:AD20"/>
    <mergeCell ref="AB21:AD21"/>
    <mergeCell ref="Y22:AA22"/>
    <mergeCell ref="AB22:AD22"/>
    <mergeCell ref="C21:F21"/>
    <mergeCell ref="G21:J21"/>
    <mergeCell ref="AB23:AD23"/>
    <mergeCell ref="C23:F23"/>
    <mergeCell ref="G23:J23"/>
    <mergeCell ref="K23:P23"/>
    <mergeCell ref="Q23:T23"/>
    <mergeCell ref="U23:X23"/>
    <mergeCell ref="Y23:AA23"/>
  </mergeCells>
  <phoneticPr fontId="51"/>
  <pageMargins left="0.78740157480314965" right="0.59055118110236227" top="0.9055118110236221" bottom="0.74803149606299213" header="0.51181102362204722" footer="0.51181102362204722"/>
  <pageSetup paperSize="9" orientation="landscape" horizontalDpi="4294967293" verticalDpi="300" r:id="rId1"/>
  <headerFooter alignWithMargins="0">
    <oddHeader>&amp;C&amp;20 2019山梨県U-11サッカーリーグ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44"/>
  <sheetViews>
    <sheetView view="pageBreakPreview" zoomScaleNormal="100" zoomScaleSheetLayoutView="100" workbookViewId="0">
      <selection activeCell="Y6" sqref="Y6"/>
    </sheetView>
  </sheetViews>
  <sheetFormatPr defaultColWidth="9" defaultRowHeight="12"/>
  <cols>
    <col min="1" max="1" width="3.73046875" style="143" bestFit="1" customWidth="1"/>
    <col min="2" max="2" width="6.59765625" style="153" customWidth="1"/>
    <col min="3" max="3" width="6.86328125" style="143" bestFit="1" customWidth="1"/>
    <col min="4" max="4" width="6.86328125" style="143" customWidth="1"/>
    <col min="5" max="5" width="6.59765625" style="143" customWidth="1"/>
    <col min="6" max="7" width="6.86328125" style="143" customWidth="1"/>
    <col min="8" max="8" width="3.1328125" style="143" bestFit="1" customWidth="1"/>
    <col min="9" max="9" width="3.1328125" style="143" customWidth="1"/>
    <col min="10" max="10" width="3.46484375" style="143" bestFit="1" customWidth="1"/>
    <col min="11" max="11" width="7.1328125" style="143" customWidth="1"/>
    <col min="12" max="15" width="3.86328125" style="143" customWidth="1"/>
    <col min="16" max="16" width="3.1328125" style="143" customWidth="1"/>
    <col min="17" max="17" width="3.46484375" style="143" customWidth="1"/>
    <col min="18" max="20" width="7.1328125" style="143" customWidth="1"/>
    <col min="21" max="21" width="0.73046875" style="143" customWidth="1"/>
    <col min="22" max="24" width="7.1328125" style="142" customWidth="1"/>
    <col min="25" max="29" width="9" style="142"/>
    <col min="30" max="16384" width="9" style="143"/>
  </cols>
  <sheetData>
    <row r="1" spans="1:29" s="142" customFormat="1" ht="19.5" customHeight="1">
      <c r="A1" s="324" t="s">
        <v>340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141"/>
      <c r="V1" s="141"/>
      <c r="W1" s="141"/>
      <c r="X1" s="141"/>
      <c r="Y1" s="141"/>
      <c r="Z1" s="141"/>
      <c r="AA1" s="141"/>
    </row>
    <row r="2" spans="1:29" s="142" customFormat="1" ht="7.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141"/>
      <c r="V2" s="141"/>
      <c r="W2" s="141"/>
      <c r="X2" s="141"/>
      <c r="Y2" s="141"/>
      <c r="Z2" s="141"/>
      <c r="AA2" s="141"/>
    </row>
    <row r="3" spans="1:29" s="243" customFormat="1" ht="19.5" customHeight="1">
      <c r="A3" s="325" t="s">
        <v>316</v>
      </c>
      <c r="B3" s="325"/>
      <c r="C3" s="326"/>
      <c r="D3" s="327"/>
      <c r="E3" s="327"/>
      <c r="F3" s="239" t="s">
        <v>317</v>
      </c>
      <c r="G3" s="240"/>
      <c r="H3" s="241" t="s">
        <v>317</v>
      </c>
      <c r="I3" s="325" t="s">
        <v>318</v>
      </c>
      <c r="J3" s="325"/>
      <c r="K3" s="326"/>
      <c r="L3" s="327"/>
      <c r="M3" s="327"/>
      <c r="N3" s="328"/>
      <c r="O3" s="325" t="s">
        <v>319</v>
      </c>
      <c r="P3" s="325"/>
      <c r="Q3" s="325"/>
      <c r="R3" s="326"/>
      <c r="S3" s="327"/>
      <c r="T3" s="328"/>
      <c r="U3" s="242"/>
      <c r="V3" s="242"/>
      <c r="W3" s="242"/>
      <c r="X3" s="242"/>
      <c r="Y3" s="242"/>
      <c r="Z3" s="242"/>
      <c r="AA3" s="242"/>
    </row>
    <row r="4" spans="1:29" s="142" customFormat="1" ht="7.5" customHeight="1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141"/>
      <c r="V4" s="141"/>
      <c r="W4" s="141"/>
      <c r="X4" s="141"/>
      <c r="Y4" s="141"/>
      <c r="Z4" s="141"/>
      <c r="AA4" s="141"/>
    </row>
    <row r="5" spans="1:29" ht="26.25" customHeight="1" thickBot="1">
      <c r="A5" s="329" t="s">
        <v>59</v>
      </c>
      <c r="B5" s="330"/>
      <c r="C5" s="331"/>
      <c r="D5" s="332"/>
      <c r="E5" s="332"/>
      <c r="F5" s="332"/>
      <c r="G5" s="332"/>
      <c r="H5" s="333"/>
      <c r="I5" s="334" t="s">
        <v>78</v>
      </c>
      <c r="J5" s="334"/>
      <c r="K5" s="335"/>
      <c r="L5" s="336"/>
      <c r="M5" s="336"/>
      <c r="N5" s="336"/>
      <c r="O5" s="336"/>
      <c r="P5" s="336"/>
      <c r="Q5" s="336"/>
      <c r="R5" s="336"/>
      <c r="S5" s="336"/>
      <c r="T5" s="337"/>
      <c r="U5" s="142"/>
      <c r="AA5" s="143"/>
      <c r="AB5" s="143"/>
      <c r="AC5" s="143"/>
    </row>
    <row r="6" spans="1:29" ht="19.5" customHeight="1">
      <c r="A6" s="338" t="s">
        <v>79</v>
      </c>
      <c r="B6" s="339"/>
      <c r="C6" s="340"/>
      <c r="D6" s="341"/>
      <c r="E6" s="341"/>
      <c r="F6" s="341"/>
      <c r="G6" s="341"/>
      <c r="H6" s="342"/>
      <c r="I6" s="343" t="s">
        <v>320</v>
      </c>
      <c r="J6" s="334"/>
      <c r="K6" s="343"/>
      <c r="L6" s="334"/>
      <c r="M6" s="334"/>
      <c r="N6" s="344"/>
      <c r="O6" s="345" t="s">
        <v>80</v>
      </c>
      <c r="P6" s="346"/>
      <c r="Q6" s="343"/>
      <c r="R6" s="334"/>
      <c r="S6" s="334"/>
      <c r="T6" s="344"/>
      <c r="U6" s="142"/>
      <c r="AA6" s="143"/>
      <c r="AB6" s="143"/>
      <c r="AC6" s="143"/>
    </row>
    <row r="7" spans="1:29" ht="19.5" customHeight="1">
      <c r="A7" s="343" t="s">
        <v>81</v>
      </c>
      <c r="B7" s="347"/>
      <c r="C7" s="335"/>
      <c r="D7" s="336"/>
      <c r="E7" s="336"/>
      <c r="F7" s="336"/>
      <c r="G7" s="336"/>
      <c r="H7" s="337"/>
      <c r="I7" s="343" t="s">
        <v>321</v>
      </c>
      <c r="J7" s="334"/>
      <c r="K7" s="343"/>
      <c r="L7" s="334"/>
      <c r="M7" s="334"/>
      <c r="N7" s="344"/>
      <c r="O7" s="351" t="s">
        <v>80</v>
      </c>
      <c r="P7" s="352"/>
      <c r="Q7" s="343"/>
      <c r="R7" s="334"/>
      <c r="S7" s="334"/>
      <c r="T7" s="344"/>
      <c r="U7" s="142"/>
      <c r="AA7" s="143"/>
      <c r="AB7" s="143"/>
      <c r="AC7" s="143"/>
    </row>
    <row r="8" spans="1:29" ht="19.5" customHeight="1">
      <c r="A8" s="343" t="s">
        <v>91</v>
      </c>
      <c r="B8" s="347"/>
      <c r="C8" s="348"/>
      <c r="D8" s="349"/>
      <c r="E8" s="349"/>
      <c r="F8" s="349"/>
      <c r="G8" s="349"/>
      <c r="H8" s="350"/>
      <c r="I8" s="343" t="s">
        <v>320</v>
      </c>
      <c r="J8" s="334"/>
      <c r="K8" s="343"/>
      <c r="L8" s="334"/>
      <c r="M8" s="334"/>
      <c r="N8" s="344"/>
      <c r="O8" s="351" t="s">
        <v>80</v>
      </c>
      <c r="P8" s="352"/>
      <c r="Q8" s="343"/>
      <c r="R8" s="334"/>
      <c r="S8" s="334"/>
      <c r="T8" s="344"/>
      <c r="U8" s="142"/>
      <c r="AB8" s="143"/>
      <c r="AC8" s="143"/>
    </row>
    <row r="9" spans="1:29" ht="7.5" customHeight="1">
      <c r="B9" s="141"/>
      <c r="C9" s="142"/>
      <c r="D9" s="142"/>
      <c r="E9" s="142"/>
      <c r="F9" s="142"/>
      <c r="K9" s="144"/>
      <c r="L9" s="144"/>
      <c r="M9" s="144"/>
      <c r="N9" s="144"/>
    </row>
    <row r="10" spans="1:29" ht="13.15" thickBot="1">
      <c r="B10" s="244" t="s">
        <v>322</v>
      </c>
      <c r="C10" s="142"/>
      <c r="D10" s="142"/>
      <c r="E10" s="142"/>
      <c r="F10" s="142"/>
      <c r="G10" s="145"/>
      <c r="H10" s="145"/>
      <c r="I10" s="245" t="s">
        <v>82</v>
      </c>
      <c r="J10" s="246"/>
      <c r="K10" s="145"/>
      <c r="L10" s="145"/>
    </row>
    <row r="11" spans="1:29" ht="21" customHeight="1" thickBot="1">
      <c r="B11" s="247" t="s">
        <v>83</v>
      </c>
      <c r="C11" s="340"/>
      <c r="D11" s="342"/>
      <c r="E11" s="248" t="s">
        <v>324</v>
      </c>
      <c r="F11" s="340"/>
      <c r="G11" s="353"/>
      <c r="H11" s="142"/>
      <c r="I11" s="354" t="s">
        <v>325</v>
      </c>
      <c r="J11" s="146"/>
      <c r="K11" s="147" t="s">
        <v>326</v>
      </c>
      <c r="L11" s="357" t="s">
        <v>327</v>
      </c>
      <c r="M11" s="358"/>
      <c r="N11" s="357" t="s">
        <v>328</v>
      </c>
      <c r="O11" s="359"/>
      <c r="P11" s="354" t="s">
        <v>329</v>
      </c>
      <c r="Q11" s="147"/>
      <c r="R11" s="147" t="s">
        <v>330</v>
      </c>
      <c r="S11" s="147" t="s">
        <v>327</v>
      </c>
      <c r="T11" s="148" t="s">
        <v>331</v>
      </c>
      <c r="U11" s="142"/>
    </row>
    <row r="12" spans="1:29" ht="21" customHeight="1" thickTop="1">
      <c r="B12" s="249" t="s">
        <v>323</v>
      </c>
      <c r="C12" s="362"/>
      <c r="D12" s="362"/>
      <c r="E12" s="250" t="s">
        <v>332</v>
      </c>
      <c r="F12" s="362"/>
      <c r="G12" s="363"/>
      <c r="H12" s="142"/>
      <c r="I12" s="355"/>
      <c r="J12" s="149" t="s">
        <v>84</v>
      </c>
      <c r="K12" s="149"/>
      <c r="L12" s="364"/>
      <c r="M12" s="365"/>
      <c r="N12" s="364"/>
      <c r="O12" s="366"/>
      <c r="P12" s="360"/>
      <c r="Q12" s="149" t="s">
        <v>84</v>
      </c>
      <c r="R12" s="149"/>
      <c r="S12" s="149"/>
      <c r="T12" s="251"/>
      <c r="U12" s="142"/>
    </row>
    <row r="13" spans="1:29" ht="21" customHeight="1" thickBot="1">
      <c r="B13" s="252" t="s">
        <v>323</v>
      </c>
      <c r="C13" s="367"/>
      <c r="D13" s="367"/>
      <c r="E13" s="151" t="s">
        <v>333</v>
      </c>
      <c r="F13" s="367"/>
      <c r="G13" s="368"/>
      <c r="H13" s="142"/>
      <c r="I13" s="356"/>
      <c r="J13" s="150" t="s">
        <v>85</v>
      </c>
      <c r="K13" s="253"/>
      <c r="L13" s="369"/>
      <c r="M13" s="370"/>
      <c r="N13" s="369"/>
      <c r="O13" s="371"/>
      <c r="P13" s="361"/>
      <c r="Q13" s="150" t="s">
        <v>85</v>
      </c>
      <c r="R13" s="253"/>
      <c r="S13" s="253"/>
      <c r="T13" s="254"/>
      <c r="U13" s="142"/>
    </row>
    <row r="14" spans="1:29" s="142" customFormat="1" ht="9" customHeight="1">
      <c r="B14" s="141"/>
      <c r="C14" s="141"/>
      <c r="D14" s="141"/>
      <c r="F14" s="141"/>
      <c r="G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9" ht="12.75">
      <c r="A15" s="152" t="s">
        <v>334</v>
      </c>
      <c r="C15" s="141"/>
      <c r="D15" s="141"/>
      <c r="E15" s="141"/>
      <c r="F15" s="141"/>
      <c r="G15" s="142"/>
      <c r="H15" s="142"/>
      <c r="I15" s="142"/>
      <c r="J15" s="142"/>
      <c r="K15" s="142"/>
      <c r="L15" s="142"/>
      <c r="M15" s="141"/>
      <c r="N15" s="141"/>
      <c r="O15" s="142"/>
      <c r="P15" s="142"/>
      <c r="Q15" s="142"/>
      <c r="R15" s="142"/>
      <c r="S15" s="142"/>
      <c r="T15" s="142"/>
      <c r="U15" s="142"/>
    </row>
    <row r="16" spans="1:29" ht="16.5" customHeight="1">
      <c r="A16" s="372"/>
      <c r="B16" s="374" t="s">
        <v>335</v>
      </c>
      <c r="C16" s="374"/>
      <c r="D16" s="374"/>
      <c r="E16" s="374" t="s">
        <v>336</v>
      </c>
      <c r="F16" s="374"/>
      <c r="G16" s="374"/>
      <c r="H16" s="374" t="s">
        <v>87</v>
      </c>
      <c r="I16" s="374"/>
      <c r="J16" s="374"/>
      <c r="K16" s="374"/>
      <c r="L16" s="374"/>
      <c r="M16" s="376" t="s">
        <v>88</v>
      </c>
      <c r="N16" s="376"/>
      <c r="O16" s="376"/>
      <c r="P16" s="374" t="s">
        <v>89</v>
      </c>
      <c r="Q16" s="374"/>
      <c r="R16" s="374" t="s">
        <v>90</v>
      </c>
      <c r="S16" s="374"/>
      <c r="T16" s="142"/>
      <c r="U16" s="142"/>
    </row>
    <row r="17" spans="1:29" ht="16.5" customHeight="1" thickBot="1">
      <c r="A17" s="373"/>
      <c r="B17" s="235" t="s">
        <v>86</v>
      </c>
      <c r="C17" s="235" t="s">
        <v>337</v>
      </c>
      <c r="D17" s="155" t="s">
        <v>71</v>
      </c>
      <c r="E17" s="235" t="s">
        <v>86</v>
      </c>
      <c r="F17" s="235" t="s">
        <v>338</v>
      </c>
      <c r="G17" s="155" t="s">
        <v>71</v>
      </c>
      <c r="H17" s="375"/>
      <c r="I17" s="375"/>
      <c r="J17" s="375"/>
      <c r="K17" s="375"/>
      <c r="L17" s="375"/>
      <c r="M17" s="377"/>
      <c r="N17" s="377"/>
      <c r="O17" s="377"/>
      <c r="P17" s="375"/>
      <c r="Q17" s="375"/>
      <c r="R17" s="375"/>
      <c r="S17" s="375"/>
      <c r="T17" s="142"/>
      <c r="U17" s="142"/>
      <c r="AB17" s="143"/>
      <c r="AC17" s="143"/>
    </row>
    <row r="18" spans="1:29" ht="22.25" customHeight="1" thickTop="1">
      <c r="A18" s="156">
        <v>1</v>
      </c>
      <c r="B18" s="149"/>
      <c r="C18" s="149"/>
      <c r="D18" s="157"/>
      <c r="E18" s="255"/>
      <c r="F18" s="255"/>
      <c r="G18" s="255"/>
      <c r="H18" s="387"/>
      <c r="I18" s="388"/>
      <c r="J18" s="388"/>
      <c r="K18" s="388"/>
      <c r="L18" s="389"/>
      <c r="M18" s="390"/>
      <c r="N18" s="391"/>
      <c r="O18" s="392"/>
      <c r="P18" s="384"/>
      <c r="Q18" s="384"/>
      <c r="R18" s="385"/>
      <c r="S18" s="386"/>
      <c r="T18" s="142"/>
      <c r="U18" s="142"/>
      <c r="AB18" s="143"/>
      <c r="AC18" s="143"/>
    </row>
    <row r="19" spans="1:29" ht="22.25" customHeight="1">
      <c r="A19" s="158">
        <v>2</v>
      </c>
      <c r="B19" s="236"/>
      <c r="C19" s="236"/>
      <c r="D19" s="159"/>
      <c r="E19" s="256"/>
      <c r="F19" s="256"/>
      <c r="G19" s="256"/>
      <c r="H19" s="378"/>
      <c r="I19" s="379"/>
      <c r="J19" s="379"/>
      <c r="K19" s="379"/>
      <c r="L19" s="380"/>
      <c r="M19" s="381"/>
      <c r="N19" s="382"/>
      <c r="O19" s="383"/>
      <c r="P19" s="384"/>
      <c r="Q19" s="384"/>
      <c r="R19" s="385"/>
      <c r="S19" s="386"/>
      <c r="T19" s="142"/>
      <c r="U19" s="142"/>
      <c r="AB19" s="143"/>
      <c r="AC19" s="143"/>
    </row>
    <row r="20" spans="1:29" ht="22.25" customHeight="1">
      <c r="A20" s="160">
        <v>3</v>
      </c>
      <c r="B20" s="236"/>
      <c r="C20" s="236"/>
      <c r="D20" s="159"/>
      <c r="E20" s="256"/>
      <c r="F20" s="256"/>
      <c r="G20" s="256"/>
      <c r="H20" s="378"/>
      <c r="I20" s="379"/>
      <c r="J20" s="379"/>
      <c r="K20" s="379"/>
      <c r="L20" s="380"/>
      <c r="M20" s="381"/>
      <c r="N20" s="382"/>
      <c r="O20" s="383"/>
      <c r="P20" s="384"/>
      <c r="Q20" s="384"/>
      <c r="R20" s="385"/>
      <c r="S20" s="386"/>
      <c r="T20" s="142"/>
      <c r="U20" s="142"/>
      <c r="AB20" s="143"/>
      <c r="AC20" s="143"/>
    </row>
    <row r="21" spans="1:29" ht="22.25" customHeight="1">
      <c r="A21" s="158">
        <v>4</v>
      </c>
      <c r="B21" s="236"/>
      <c r="C21" s="236"/>
      <c r="D21" s="159"/>
      <c r="E21" s="256"/>
      <c r="F21" s="256"/>
      <c r="G21" s="256"/>
      <c r="H21" s="378"/>
      <c r="I21" s="379"/>
      <c r="J21" s="379"/>
      <c r="K21" s="379"/>
      <c r="L21" s="380"/>
      <c r="M21" s="381"/>
      <c r="N21" s="382"/>
      <c r="O21" s="383"/>
      <c r="P21" s="384"/>
      <c r="Q21" s="384"/>
      <c r="R21" s="385"/>
      <c r="S21" s="386"/>
      <c r="T21" s="142"/>
      <c r="U21" s="141"/>
      <c r="V21" s="141"/>
      <c r="W21" s="141"/>
      <c r="X21" s="141"/>
      <c r="Y21" s="141"/>
      <c r="AB21" s="143"/>
      <c r="AC21" s="143"/>
    </row>
    <row r="22" spans="1:29" ht="22.25" customHeight="1">
      <c r="A22" s="160">
        <v>5</v>
      </c>
      <c r="B22" s="236"/>
      <c r="C22" s="236"/>
      <c r="D22" s="159"/>
      <c r="E22" s="256"/>
      <c r="F22" s="256"/>
      <c r="G22" s="256"/>
      <c r="H22" s="378"/>
      <c r="I22" s="379"/>
      <c r="J22" s="379"/>
      <c r="K22" s="379"/>
      <c r="L22" s="380"/>
      <c r="M22" s="381"/>
      <c r="N22" s="382"/>
      <c r="O22" s="383"/>
      <c r="P22" s="384"/>
      <c r="Q22" s="384"/>
      <c r="R22" s="385"/>
      <c r="S22" s="386"/>
      <c r="T22" s="142"/>
      <c r="U22" s="142"/>
      <c r="AB22" s="143"/>
      <c r="AC22" s="143"/>
    </row>
    <row r="23" spans="1:29" ht="22.25" customHeight="1">
      <c r="A23" s="158">
        <v>6</v>
      </c>
      <c r="B23" s="236"/>
      <c r="C23" s="236"/>
      <c r="D23" s="159"/>
      <c r="E23" s="256"/>
      <c r="F23" s="256"/>
      <c r="G23" s="256"/>
      <c r="H23" s="378"/>
      <c r="I23" s="379"/>
      <c r="J23" s="379"/>
      <c r="K23" s="379"/>
      <c r="L23" s="380"/>
      <c r="M23" s="381"/>
      <c r="N23" s="382"/>
      <c r="O23" s="383"/>
      <c r="P23" s="384"/>
      <c r="Q23" s="384"/>
      <c r="R23" s="385"/>
      <c r="S23" s="386"/>
      <c r="T23" s="142"/>
      <c r="U23" s="142"/>
      <c r="AB23" s="143"/>
      <c r="AC23" s="143"/>
    </row>
    <row r="24" spans="1:29" ht="22.25" customHeight="1">
      <c r="A24" s="160">
        <v>7</v>
      </c>
      <c r="B24" s="236"/>
      <c r="C24" s="236"/>
      <c r="D24" s="159"/>
      <c r="E24" s="256"/>
      <c r="F24" s="256"/>
      <c r="G24" s="256"/>
      <c r="H24" s="378"/>
      <c r="I24" s="379"/>
      <c r="J24" s="379"/>
      <c r="K24" s="379"/>
      <c r="L24" s="380"/>
      <c r="M24" s="381"/>
      <c r="N24" s="382"/>
      <c r="O24" s="383"/>
      <c r="P24" s="384"/>
      <c r="Q24" s="384"/>
      <c r="R24" s="385"/>
      <c r="S24" s="386"/>
      <c r="T24" s="142"/>
      <c r="U24" s="142"/>
      <c r="AB24" s="143"/>
      <c r="AC24" s="143"/>
    </row>
    <row r="25" spans="1:29" ht="22.25" customHeight="1">
      <c r="A25" s="158">
        <v>8</v>
      </c>
      <c r="B25" s="236"/>
      <c r="C25" s="236"/>
      <c r="D25" s="159"/>
      <c r="E25" s="256"/>
      <c r="F25" s="256"/>
      <c r="G25" s="256"/>
      <c r="H25" s="378"/>
      <c r="I25" s="379"/>
      <c r="J25" s="379"/>
      <c r="K25" s="379"/>
      <c r="L25" s="380"/>
      <c r="M25" s="381"/>
      <c r="N25" s="382"/>
      <c r="O25" s="383"/>
      <c r="P25" s="384"/>
      <c r="Q25" s="384"/>
      <c r="R25" s="385"/>
      <c r="S25" s="386"/>
      <c r="T25" s="142"/>
      <c r="U25" s="142"/>
      <c r="AB25" s="143"/>
      <c r="AC25" s="143"/>
    </row>
    <row r="26" spans="1:29" ht="22.25" customHeight="1">
      <c r="A26" s="160">
        <v>9</v>
      </c>
      <c r="B26" s="236"/>
      <c r="C26" s="236"/>
      <c r="D26" s="159"/>
      <c r="E26" s="256"/>
      <c r="F26" s="256"/>
      <c r="G26" s="256"/>
      <c r="H26" s="378"/>
      <c r="I26" s="379"/>
      <c r="J26" s="379"/>
      <c r="K26" s="379"/>
      <c r="L26" s="380"/>
      <c r="M26" s="381"/>
      <c r="N26" s="382"/>
      <c r="O26" s="383"/>
      <c r="P26" s="384"/>
      <c r="Q26" s="384"/>
      <c r="R26" s="385"/>
      <c r="S26" s="386"/>
      <c r="T26" s="142"/>
      <c r="U26" s="142"/>
      <c r="AB26" s="143"/>
      <c r="AC26" s="143"/>
    </row>
    <row r="27" spans="1:29" ht="22.25" customHeight="1">
      <c r="A27" s="158">
        <v>10</v>
      </c>
      <c r="B27" s="236"/>
      <c r="C27" s="236"/>
      <c r="D27" s="159"/>
      <c r="E27" s="256"/>
      <c r="F27" s="256"/>
      <c r="G27" s="256"/>
      <c r="H27" s="378"/>
      <c r="I27" s="379"/>
      <c r="J27" s="379"/>
      <c r="K27" s="379"/>
      <c r="L27" s="380"/>
      <c r="M27" s="381"/>
      <c r="N27" s="382"/>
      <c r="O27" s="383"/>
      <c r="P27" s="384"/>
      <c r="Q27" s="384"/>
      <c r="R27" s="385"/>
      <c r="S27" s="386"/>
      <c r="T27" s="142"/>
      <c r="U27" s="142"/>
      <c r="AB27" s="143"/>
      <c r="AC27" s="143"/>
    </row>
    <row r="28" spans="1:29" ht="22.25" customHeight="1">
      <c r="A28" s="160">
        <v>11</v>
      </c>
      <c r="B28" s="236"/>
      <c r="C28" s="236"/>
      <c r="D28" s="159"/>
      <c r="E28" s="256"/>
      <c r="F28" s="256"/>
      <c r="G28" s="256"/>
      <c r="H28" s="378"/>
      <c r="I28" s="379"/>
      <c r="J28" s="379"/>
      <c r="K28" s="379"/>
      <c r="L28" s="380"/>
      <c r="M28" s="381"/>
      <c r="N28" s="382"/>
      <c r="O28" s="383"/>
      <c r="P28" s="384"/>
      <c r="Q28" s="384"/>
      <c r="R28" s="385"/>
      <c r="S28" s="386"/>
      <c r="T28" s="142"/>
      <c r="U28" s="142"/>
      <c r="AB28" s="143"/>
      <c r="AC28" s="143"/>
    </row>
    <row r="29" spans="1:29" ht="22.25" customHeight="1">
      <c r="A29" s="158">
        <v>12</v>
      </c>
      <c r="B29" s="236"/>
      <c r="C29" s="236"/>
      <c r="D29" s="159"/>
      <c r="E29" s="256"/>
      <c r="F29" s="256"/>
      <c r="G29" s="256"/>
      <c r="H29" s="378"/>
      <c r="I29" s="379"/>
      <c r="J29" s="379"/>
      <c r="K29" s="379"/>
      <c r="L29" s="380"/>
      <c r="M29" s="381"/>
      <c r="N29" s="382"/>
      <c r="O29" s="383"/>
      <c r="P29" s="384"/>
      <c r="Q29" s="384"/>
      <c r="R29" s="385"/>
      <c r="S29" s="386"/>
      <c r="T29" s="142"/>
      <c r="U29" s="142"/>
      <c r="AB29" s="143"/>
      <c r="AC29" s="143"/>
    </row>
    <row r="30" spans="1:29" ht="22.25" customHeight="1">
      <c r="A30" s="160">
        <v>13</v>
      </c>
      <c r="B30" s="236"/>
      <c r="C30" s="236"/>
      <c r="D30" s="159"/>
      <c r="E30" s="256"/>
      <c r="F30" s="256"/>
      <c r="G30" s="256"/>
      <c r="H30" s="378"/>
      <c r="I30" s="379"/>
      <c r="J30" s="379"/>
      <c r="K30" s="379"/>
      <c r="L30" s="380"/>
      <c r="M30" s="381"/>
      <c r="N30" s="382"/>
      <c r="O30" s="383"/>
      <c r="P30" s="384"/>
      <c r="Q30" s="384"/>
      <c r="R30" s="385"/>
      <c r="S30" s="386"/>
      <c r="T30" s="142"/>
      <c r="U30" s="142"/>
      <c r="AB30" s="143"/>
      <c r="AC30" s="143"/>
    </row>
    <row r="31" spans="1:29" ht="22.25" customHeight="1">
      <c r="A31" s="158">
        <v>14</v>
      </c>
      <c r="B31" s="236"/>
      <c r="C31" s="236"/>
      <c r="D31" s="159"/>
      <c r="E31" s="256"/>
      <c r="F31" s="256"/>
      <c r="G31" s="256"/>
      <c r="H31" s="378"/>
      <c r="I31" s="379"/>
      <c r="J31" s="379"/>
      <c r="K31" s="379"/>
      <c r="L31" s="380"/>
      <c r="M31" s="381"/>
      <c r="N31" s="382"/>
      <c r="O31" s="383"/>
      <c r="P31" s="384"/>
      <c r="Q31" s="384"/>
      <c r="R31" s="385"/>
      <c r="S31" s="386"/>
      <c r="T31" s="142"/>
      <c r="U31" s="142"/>
      <c r="Y31" s="393"/>
      <c r="Z31" s="393"/>
      <c r="AB31" s="143"/>
      <c r="AC31" s="143"/>
    </row>
    <row r="32" spans="1:29" ht="22.25" customHeight="1">
      <c r="A32" s="160">
        <v>15</v>
      </c>
      <c r="B32" s="236"/>
      <c r="C32" s="236"/>
      <c r="D32" s="159"/>
      <c r="E32" s="256"/>
      <c r="F32" s="256"/>
      <c r="G32" s="256"/>
      <c r="H32" s="378"/>
      <c r="I32" s="379"/>
      <c r="J32" s="379"/>
      <c r="K32" s="379"/>
      <c r="L32" s="380"/>
      <c r="M32" s="381"/>
      <c r="N32" s="382"/>
      <c r="O32" s="383"/>
      <c r="P32" s="394"/>
      <c r="Q32" s="395"/>
      <c r="R32" s="396"/>
      <c r="S32" s="397"/>
      <c r="T32" s="142"/>
      <c r="U32" s="142"/>
      <c r="AB32" s="143"/>
      <c r="AC32" s="143"/>
    </row>
    <row r="33" spans="1:29" ht="22.25" customHeight="1">
      <c r="A33" s="158">
        <v>16</v>
      </c>
      <c r="B33" s="236"/>
      <c r="C33" s="236"/>
      <c r="D33" s="159"/>
      <c r="E33" s="256"/>
      <c r="F33" s="256"/>
      <c r="G33" s="256"/>
      <c r="H33" s="378"/>
      <c r="I33" s="379"/>
      <c r="J33" s="379"/>
      <c r="K33" s="379"/>
      <c r="L33" s="380"/>
      <c r="M33" s="381"/>
      <c r="N33" s="382"/>
      <c r="O33" s="383"/>
      <c r="P33" s="384"/>
      <c r="Q33" s="384"/>
      <c r="R33" s="385"/>
      <c r="S33" s="386"/>
      <c r="T33" s="142"/>
      <c r="U33" s="142"/>
      <c r="AB33" s="143"/>
      <c r="AC33" s="143"/>
    </row>
    <row r="34" spans="1:29" ht="22.25" customHeight="1">
      <c r="A34" s="160">
        <v>17</v>
      </c>
      <c r="B34" s="236"/>
      <c r="C34" s="236"/>
      <c r="D34" s="159"/>
      <c r="E34" s="256"/>
      <c r="F34" s="256"/>
      <c r="G34" s="256"/>
      <c r="H34" s="378"/>
      <c r="I34" s="379"/>
      <c r="J34" s="379"/>
      <c r="K34" s="379"/>
      <c r="L34" s="380"/>
      <c r="M34" s="381"/>
      <c r="N34" s="382"/>
      <c r="O34" s="383"/>
      <c r="P34" s="384"/>
      <c r="Q34" s="384"/>
      <c r="R34" s="385"/>
      <c r="S34" s="386"/>
      <c r="T34" s="142"/>
      <c r="U34" s="142"/>
      <c r="AB34" s="143"/>
      <c r="AC34" s="143"/>
    </row>
    <row r="35" spans="1:29" ht="22.25" customHeight="1">
      <c r="A35" s="158">
        <v>18</v>
      </c>
      <c r="B35" s="236"/>
      <c r="C35" s="236"/>
      <c r="D35" s="159"/>
      <c r="E35" s="256"/>
      <c r="F35" s="256"/>
      <c r="G35" s="256"/>
      <c r="H35" s="378"/>
      <c r="I35" s="379"/>
      <c r="J35" s="379"/>
      <c r="K35" s="379"/>
      <c r="L35" s="380"/>
      <c r="M35" s="381"/>
      <c r="N35" s="382"/>
      <c r="O35" s="383"/>
      <c r="P35" s="384"/>
      <c r="Q35" s="384"/>
      <c r="R35" s="385"/>
      <c r="S35" s="386"/>
      <c r="T35" s="142"/>
      <c r="U35" s="142"/>
      <c r="AB35" s="143"/>
      <c r="AC35" s="143"/>
    </row>
    <row r="36" spans="1:29" ht="22.25" customHeight="1">
      <c r="A36" s="160">
        <v>19</v>
      </c>
      <c r="B36" s="236"/>
      <c r="C36" s="236"/>
      <c r="D36" s="159"/>
      <c r="E36" s="256"/>
      <c r="F36" s="256"/>
      <c r="G36" s="256"/>
      <c r="H36" s="378"/>
      <c r="I36" s="379"/>
      <c r="J36" s="379"/>
      <c r="K36" s="379"/>
      <c r="L36" s="380"/>
      <c r="M36" s="381"/>
      <c r="N36" s="382"/>
      <c r="O36" s="383"/>
      <c r="P36" s="384"/>
      <c r="Q36" s="384"/>
      <c r="R36" s="385"/>
      <c r="S36" s="386"/>
      <c r="T36" s="142"/>
      <c r="U36" s="142"/>
      <c r="AB36" s="143"/>
      <c r="AC36" s="143"/>
    </row>
    <row r="37" spans="1:29" ht="22.25" customHeight="1">
      <c r="A37" s="158">
        <v>20</v>
      </c>
      <c r="B37" s="236"/>
      <c r="C37" s="236"/>
      <c r="D37" s="159"/>
      <c r="E37" s="256"/>
      <c r="F37" s="256"/>
      <c r="G37" s="256"/>
      <c r="H37" s="378"/>
      <c r="I37" s="379"/>
      <c r="J37" s="379"/>
      <c r="K37" s="379"/>
      <c r="L37" s="380"/>
      <c r="M37" s="381"/>
      <c r="N37" s="382"/>
      <c r="O37" s="383"/>
      <c r="P37" s="384"/>
      <c r="Q37" s="384"/>
      <c r="R37" s="385"/>
      <c r="S37" s="386"/>
      <c r="T37" s="142"/>
      <c r="U37" s="142"/>
      <c r="AB37" s="143"/>
      <c r="AC37" s="143"/>
    </row>
    <row r="38" spans="1:29" ht="22.25" customHeight="1">
      <c r="A38" s="160">
        <v>21</v>
      </c>
      <c r="B38" s="236"/>
      <c r="C38" s="236"/>
      <c r="D38" s="159"/>
      <c r="E38" s="256"/>
      <c r="F38" s="256"/>
      <c r="G38" s="256"/>
      <c r="H38" s="378"/>
      <c r="I38" s="379"/>
      <c r="J38" s="379"/>
      <c r="K38" s="379"/>
      <c r="L38" s="380"/>
      <c r="M38" s="381"/>
      <c r="N38" s="382"/>
      <c r="O38" s="383"/>
      <c r="P38" s="384"/>
      <c r="Q38" s="384"/>
      <c r="R38" s="385"/>
      <c r="S38" s="386"/>
      <c r="T38" s="142"/>
      <c r="U38" s="142"/>
      <c r="AB38" s="143"/>
      <c r="AC38" s="143"/>
    </row>
    <row r="39" spans="1:29" ht="22.25" customHeight="1">
      <c r="A39" s="158">
        <v>22</v>
      </c>
      <c r="B39" s="236"/>
      <c r="C39" s="236"/>
      <c r="D39" s="159"/>
      <c r="E39" s="256"/>
      <c r="F39" s="256"/>
      <c r="G39" s="256"/>
      <c r="H39" s="378"/>
      <c r="I39" s="379"/>
      <c r="J39" s="379"/>
      <c r="K39" s="379"/>
      <c r="L39" s="380"/>
      <c r="M39" s="381"/>
      <c r="N39" s="382"/>
      <c r="O39" s="383"/>
      <c r="P39" s="384"/>
      <c r="Q39" s="384"/>
      <c r="R39" s="385"/>
      <c r="S39" s="386"/>
      <c r="T39" s="142"/>
      <c r="U39" s="142"/>
      <c r="AB39" s="143"/>
      <c r="AC39" s="143"/>
    </row>
    <row r="40" spans="1:29" ht="22.25" customHeight="1">
      <c r="A40" s="160">
        <v>23</v>
      </c>
      <c r="B40" s="236"/>
      <c r="C40" s="236"/>
      <c r="D40" s="159"/>
      <c r="E40" s="256"/>
      <c r="F40" s="256"/>
      <c r="G40" s="256"/>
      <c r="H40" s="378"/>
      <c r="I40" s="379"/>
      <c r="J40" s="379"/>
      <c r="K40" s="379"/>
      <c r="L40" s="380"/>
      <c r="M40" s="381"/>
      <c r="N40" s="382"/>
      <c r="O40" s="383"/>
      <c r="P40" s="384"/>
      <c r="Q40" s="384"/>
      <c r="R40" s="385"/>
      <c r="S40" s="386"/>
      <c r="T40" s="142"/>
      <c r="U40" s="142"/>
      <c r="AB40" s="143"/>
      <c r="AC40" s="143"/>
    </row>
    <row r="41" spans="1:29" ht="22.25" customHeight="1">
      <c r="A41" s="158">
        <v>24</v>
      </c>
      <c r="B41" s="236"/>
      <c r="C41" s="236"/>
      <c r="D41" s="159"/>
      <c r="E41" s="256"/>
      <c r="F41" s="256"/>
      <c r="G41" s="256"/>
      <c r="H41" s="378"/>
      <c r="I41" s="379"/>
      <c r="J41" s="379"/>
      <c r="K41" s="379"/>
      <c r="L41" s="380"/>
      <c r="M41" s="381"/>
      <c r="N41" s="382"/>
      <c r="O41" s="383"/>
      <c r="P41" s="384"/>
      <c r="Q41" s="384"/>
      <c r="R41" s="385"/>
      <c r="S41" s="386"/>
      <c r="T41" s="142"/>
      <c r="U41" s="142"/>
      <c r="AB41" s="143"/>
      <c r="AC41" s="143"/>
    </row>
    <row r="42" spans="1:29" ht="22.25" customHeight="1">
      <c r="A42" s="160">
        <v>25</v>
      </c>
      <c r="B42" s="236"/>
      <c r="C42" s="236"/>
      <c r="D42" s="159"/>
      <c r="E42" s="256"/>
      <c r="F42" s="256"/>
      <c r="G42" s="256"/>
      <c r="H42" s="378"/>
      <c r="I42" s="379"/>
      <c r="J42" s="379"/>
      <c r="K42" s="379"/>
      <c r="L42" s="380"/>
      <c r="M42" s="381"/>
      <c r="N42" s="382"/>
      <c r="O42" s="383"/>
      <c r="P42" s="398"/>
      <c r="Q42" s="398"/>
      <c r="R42" s="385"/>
      <c r="S42" s="386"/>
      <c r="T42" s="142"/>
      <c r="U42" s="142"/>
      <c r="AB42" s="143"/>
      <c r="AC42" s="143"/>
    </row>
    <row r="43" spans="1:29" ht="13.5" customHeight="1">
      <c r="A43" s="141"/>
      <c r="B43" s="141" t="s">
        <v>339</v>
      </c>
      <c r="C43" s="154" t="s">
        <v>196</v>
      </c>
      <c r="D43" s="154"/>
      <c r="I43" s="141"/>
      <c r="J43" s="141"/>
      <c r="K43" s="154"/>
      <c r="L43" s="141"/>
      <c r="M43" s="141"/>
      <c r="N43" s="141"/>
      <c r="O43" s="141"/>
    </row>
    <row r="44" spans="1:29" ht="13.5" customHeight="1">
      <c r="A44" s="141"/>
      <c r="B44" s="141"/>
      <c r="C44" s="257"/>
      <c r="D44" s="154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</row>
  </sheetData>
  <mergeCells count="151">
    <mergeCell ref="H41:L41"/>
    <mergeCell ref="M41:O41"/>
    <mergeCell ref="P41:Q41"/>
    <mergeCell ref="R41:S41"/>
    <mergeCell ref="H42:L42"/>
    <mergeCell ref="M42:O42"/>
    <mergeCell ref="P42:Q42"/>
    <mergeCell ref="R42:S42"/>
    <mergeCell ref="H39:L39"/>
    <mergeCell ref="M39:O39"/>
    <mergeCell ref="P39:Q39"/>
    <mergeCell ref="R39:S39"/>
    <mergeCell ref="H40:L40"/>
    <mergeCell ref="M40:O40"/>
    <mergeCell ref="P40:Q40"/>
    <mergeCell ref="R40:S40"/>
    <mergeCell ref="H37:L37"/>
    <mergeCell ref="M37:O37"/>
    <mergeCell ref="P37:Q37"/>
    <mergeCell ref="R37:S37"/>
    <mergeCell ref="H38:L38"/>
    <mergeCell ref="M38:O38"/>
    <mergeCell ref="P38:Q38"/>
    <mergeCell ref="R38:S38"/>
    <mergeCell ref="H35:L35"/>
    <mergeCell ref="M35:O35"/>
    <mergeCell ref="P35:Q35"/>
    <mergeCell ref="R35:S35"/>
    <mergeCell ref="H36:L36"/>
    <mergeCell ref="M36:O36"/>
    <mergeCell ref="P36:Q36"/>
    <mergeCell ref="R36:S36"/>
    <mergeCell ref="H33:L33"/>
    <mergeCell ref="M33:O33"/>
    <mergeCell ref="P33:Q33"/>
    <mergeCell ref="R33:S33"/>
    <mergeCell ref="H34:L34"/>
    <mergeCell ref="M34:O34"/>
    <mergeCell ref="P34:Q34"/>
    <mergeCell ref="R34:S34"/>
    <mergeCell ref="H31:L31"/>
    <mergeCell ref="M31:O31"/>
    <mergeCell ref="P31:Q31"/>
    <mergeCell ref="R31:S31"/>
    <mergeCell ref="Y31:Z31"/>
    <mergeCell ref="H32:L32"/>
    <mergeCell ref="M32:O32"/>
    <mergeCell ref="P32:Q32"/>
    <mergeCell ref="R32:S32"/>
    <mergeCell ref="H29:L29"/>
    <mergeCell ref="M29:O29"/>
    <mergeCell ref="P29:Q29"/>
    <mergeCell ref="R29:S29"/>
    <mergeCell ref="H30:L30"/>
    <mergeCell ref="M30:O30"/>
    <mergeCell ref="P30:Q30"/>
    <mergeCell ref="R30:S30"/>
    <mergeCell ref="H27:L27"/>
    <mergeCell ref="M27:O27"/>
    <mergeCell ref="P27:Q27"/>
    <mergeCell ref="R27:S27"/>
    <mergeCell ref="H28:L28"/>
    <mergeCell ref="M28:O28"/>
    <mergeCell ref="P28:Q28"/>
    <mergeCell ref="R28:S28"/>
    <mergeCell ref="H25:L25"/>
    <mergeCell ref="M25:O25"/>
    <mergeCell ref="P25:Q25"/>
    <mergeCell ref="R25:S25"/>
    <mergeCell ref="H26:L26"/>
    <mergeCell ref="M26:O26"/>
    <mergeCell ref="P26:Q26"/>
    <mergeCell ref="R26:S26"/>
    <mergeCell ref="H23:L23"/>
    <mergeCell ref="M23:O23"/>
    <mergeCell ref="P23:Q23"/>
    <mergeCell ref="R23:S23"/>
    <mergeCell ref="H24:L24"/>
    <mergeCell ref="M24:O24"/>
    <mergeCell ref="P24:Q24"/>
    <mergeCell ref="R24:S24"/>
    <mergeCell ref="H21:L21"/>
    <mergeCell ref="M21:O21"/>
    <mergeCell ref="P21:Q21"/>
    <mergeCell ref="R21:S21"/>
    <mergeCell ref="H22:L22"/>
    <mergeCell ref="M22:O22"/>
    <mergeCell ref="P22:Q22"/>
    <mergeCell ref="R22:S22"/>
    <mergeCell ref="H20:L20"/>
    <mergeCell ref="M20:O20"/>
    <mergeCell ref="P20:Q20"/>
    <mergeCell ref="R20:S20"/>
    <mergeCell ref="P16:Q17"/>
    <mergeCell ref="R16:S17"/>
    <mergeCell ref="H18:L18"/>
    <mergeCell ref="M18:O18"/>
    <mergeCell ref="P18:Q18"/>
    <mergeCell ref="R18:S18"/>
    <mergeCell ref="A16:A17"/>
    <mergeCell ref="B16:D16"/>
    <mergeCell ref="E16:G16"/>
    <mergeCell ref="H16:L17"/>
    <mergeCell ref="M16:O17"/>
    <mergeCell ref="H19:L19"/>
    <mergeCell ref="M19:O19"/>
    <mergeCell ref="P19:Q19"/>
    <mergeCell ref="R19:S19"/>
    <mergeCell ref="C11:D11"/>
    <mergeCell ref="F11:G11"/>
    <mergeCell ref="I11:I13"/>
    <mergeCell ref="L11:M11"/>
    <mergeCell ref="N11:O11"/>
    <mergeCell ref="P11:P13"/>
    <mergeCell ref="C12:D12"/>
    <mergeCell ref="F12:G12"/>
    <mergeCell ref="L12:M12"/>
    <mergeCell ref="N12:O12"/>
    <mergeCell ref="C13:D13"/>
    <mergeCell ref="F13:G13"/>
    <mergeCell ref="L13:M13"/>
    <mergeCell ref="N13:O13"/>
    <mergeCell ref="A6:B6"/>
    <mergeCell ref="C6:H6"/>
    <mergeCell ref="I6:J6"/>
    <mergeCell ref="K6:N6"/>
    <mergeCell ref="O6:P6"/>
    <mergeCell ref="Q6:T6"/>
    <mergeCell ref="A8:B8"/>
    <mergeCell ref="C8:H8"/>
    <mergeCell ref="I8:J8"/>
    <mergeCell ref="K8:N8"/>
    <mergeCell ref="O8:P8"/>
    <mergeCell ref="Q8:T8"/>
    <mergeCell ref="A7:B7"/>
    <mergeCell ref="C7:H7"/>
    <mergeCell ref="I7:J7"/>
    <mergeCell ref="K7:N7"/>
    <mergeCell ref="O7:P7"/>
    <mergeCell ref="Q7:T7"/>
    <mergeCell ref="A1:T1"/>
    <mergeCell ref="A3:B3"/>
    <mergeCell ref="C3:E3"/>
    <mergeCell ref="I3:J3"/>
    <mergeCell ref="K3:N3"/>
    <mergeCell ref="O3:Q3"/>
    <mergeCell ref="R3:T3"/>
    <mergeCell ref="A5:B5"/>
    <mergeCell ref="C5:H5"/>
    <mergeCell ref="I5:J5"/>
    <mergeCell ref="K5:T5"/>
  </mergeCells>
  <phoneticPr fontId="75"/>
  <dataValidations count="1">
    <dataValidation type="list" allowBlank="1" showInputMessage="1" showErrorMessage="1" sqref="C3:E3">
      <formula1>"Ｇ－ウインド,Ｇ－フォレスト,Ｇ－マウント,Ｐ－ウインド,Ｐ－フォレスト,Ｐ－マウント,Ｓ－ウインド,Ｓ－フォレスト,Ｓ－マウント"</formula1>
    </dataValidation>
  </dataValidations>
  <printOptions horizontalCentered="1"/>
  <pageMargins left="0.27559055118110237" right="0.27559055118110237" top="0.47244094488188981" bottom="0.15748031496062992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V25"/>
  <sheetViews>
    <sheetView view="pageLayout" topLeftCell="X1" zoomScale="75" zoomScaleNormal="75" zoomScaleSheetLayoutView="75" zoomScalePageLayoutView="75" workbookViewId="0">
      <selection activeCell="AD9" sqref="AD9"/>
    </sheetView>
  </sheetViews>
  <sheetFormatPr defaultRowHeight="12.75"/>
  <cols>
    <col min="1" max="1" width="8.3984375" customWidth="1"/>
    <col min="2" max="2" width="4.1328125" customWidth="1"/>
    <col min="3" max="3" width="15.265625" customWidth="1"/>
    <col min="4" max="5" width="10.265625" customWidth="1"/>
    <col min="6" max="6" width="12.265625" customWidth="1"/>
    <col min="7" max="21" width="8.265625" customWidth="1"/>
    <col min="22" max="22" width="17.73046875" customWidth="1"/>
    <col min="23" max="23" width="6.1328125" customWidth="1"/>
    <col min="24" max="24" width="5.1328125" style="27" customWidth="1"/>
    <col min="25" max="25" width="4.1328125" style="27" customWidth="1"/>
    <col min="26" max="26" width="15.265625" customWidth="1"/>
    <col min="27" max="28" width="10.265625" customWidth="1"/>
    <col min="29" max="29" width="8.3984375" customWidth="1"/>
    <col min="30" max="47" width="8" customWidth="1"/>
    <col min="48" max="48" width="14" customWidth="1"/>
  </cols>
  <sheetData>
    <row r="1" spans="1:48" ht="32.25" customHeight="1">
      <c r="B1" s="440" t="s">
        <v>39</v>
      </c>
      <c r="C1" s="440"/>
      <c r="D1" s="440"/>
      <c r="Y1" s="440" t="s">
        <v>39</v>
      </c>
      <c r="Z1" s="440"/>
      <c r="AA1" s="440"/>
      <c r="AK1" s="8"/>
    </row>
    <row r="2" spans="1:48" ht="24" customHeight="1">
      <c r="A2" s="19" t="s">
        <v>20</v>
      </c>
      <c r="B2" s="439"/>
      <c r="C2" s="439"/>
      <c r="L2" s="411" t="s">
        <v>40</v>
      </c>
      <c r="M2" s="411"/>
      <c r="N2" s="411"/>
      <c r="O2" s="411"/>
      <c r="P2" s="411"/>
      <c r="Q2" s="411"/>
      <c r="R2" s="411"/>
      <c r="S2" s="411"/>
      <c r="T2" s="411"/>
      <c r="U2" s="411"/>
      <c r="X2" s="437" t="s">
        <v>50</v>
      </c>
      <c r="Y2" s="438"/>
      <c r="Z2" s="439"/>
      <c r="AA2" s="439"/>
      <c r="AI2" s="411" t="s">
        <v>214</v>
      </c>
      <c r="AJ2" s="411"/>
      <c r="AK2" s="411"/>
      <c r="AL2" s="411"/>
      <c r="AM2" s="411"/>
      <c r="AN2" s="411"/>
      <c r="AO2" s="411"/>
      <c r="AP2" s="411"/>
      <c r="AQ2" s="411"/>
      <c r="AR2" s="411"/>
      <c r="AS2" s="30"/>
      <c r="AT2" s="30"/>
      <c r="AU2" s="30"/>
    </row>
    <row r="3" spans="1:48" ht="21.75" customHeight="1">
      <c r="A3" s="448" t="s">
        <v>27</v>
      </c>
      <c r="B3" s="442" t="s">
        <v>28</v>
      </c>
      <c r="C3" s="443"/>
      <c r="D3" s="442" t="s">
        <v>29</v>
      </c>
      <c r="E3" s="443"/>
      <c r="F3" s="448" t="s">
        <v>41</v>
      </c>
      <c r="G3" s="466" t="s">
        <v>32</v>
      </c>
      <c r="H3" s="467"/>
      <c r="I3" s="468"/>
      <c r="J3" s="452" t="s">
        <v>33</v>
      </c>
      <c r="K3" s="453"/>
      <c r="L3" s="454"/>
      <c r="M3" s="455" t="s">
        <v>34</v>
      </c>
      <c r="N3" s="456"/>
      <c r="O3" s="457"/>
      <c r="P3" s="458" t="s">
        <v>35</v>
      </c>
      <c r="Q3" s="459"/>
      <c r="R3" s="460"/>
      <c r="S3" s="461" t="s">
        <v>36</v>
      </c>
      <c r="T3" s="462"/>
      <c r="U3" s="463"/>
      <c r="V3" s="441" t="s">
        <v>42</v>
      </c>
      <c r="W3" s="29"/>
      <c r="X3" s="412" t="s">
        <v>27</v>
      </c>
      <c r="Y3" s="413" t="s">
        <v>28</v>
      </c>
      <c r="Z3" s="414"/>
      <c r="AA3" s="413" t="s">
        <v>29</v>
      </c>
      <c r="AB3" s="414"/>
      <c r="AC3" s="419" t="s">
        <v>41</v>
      </c>
      <c r="AD3" s="422" t="s">
        <v>32</v>
      </c>
      <c r="AE3" s="423"/>
      <c r="AF3" s="424"/>
      <c r="AG3" s="425" t="s">
        <v>33</v>
      </c>
      <c r="AH3" s="426"/>
      <c r="AI3" s="427"/>
      <c r="AJ3" s="428" t="s">
        <v>34</v>
      </c>
      <c r="AK3" s="429"/>
      <c r="AL3" s="430"/>
      <c r="AM3" s="431" t="s">
        <v>35</v>
      </c>
      <c r="AN3" s="432"/>
      <c r="AO3" s="433"/>
      <c r="AP3" s="434" t="s">
        <v>36</v>
      </c>
      <c r="AQ3" s="435"/>
      <c r="AR3" s="436"/>
      <c r="AS3" s="408" t="s">
        <v>53</v>
      </c>
      <c r="AT3" s="409"/>
      <c r="AU3" s="410"/>
      <c r="AV3" s="402" t="s">
        <v>42</v>
      </c>
    </row>
    <row r="4" spans="1:48" s="1" customFormat="1" ht="21.75" customHeight="1">
      <c r="A4" s="262"/>
      <c r="B4" s="444"/>
      <c r="C4" s="445"/>
      <c r="D4" s="444"/>
      <c r="E4" s="445"/>
      <c r="F4" s="262"/>
      <c r="G4" s="450" t="s">
        <v>38</v>
      </c>
      <c r="H4" s="464"/>
      <c r="I4" s="465"/>
      <c r="J4" s="450" t="s">
        <v>55</v>
      </c>
      <c r="K4" s="464"/>
      <c r="L4" s="465"/>
      <c r="M4" s="450" t="s">
        <v>56</v>
      </c>
      <c r="N4" s="464"/>
      <c r="O4" s="465"/>
      <c r="P4" s="450" t="s">
        <v>57</v>
      </c>
      <c r="Q4" s="464"/>
      <c r="R4" s="465"/>
      <c r="S4" s="450" t="s">
        <v>58</v>
      </c>
      <c r="T4" s="464"/>
      <c r="U4" s="465"/>
      <c r="V4" s="441"/>
      <c r="W4" s="29"/>
      <c r="X4" s="412"/>
      <c r="Y4" s="415"/>
      <c r="Z4" s="416"/>
      <c r="AA4" s="415"/>
      <c r="AB4" s="416"/>
      <c r="AC4" s="420"/>
      <c r="AD4" s="404" t="s">
        <v>45</v>
      </c>
      <c r="AE4" s="405"/>
      <c r="AF4" s="406"/>
      <c r="AG4" s="404" t="s">
        <v>46</v>
      </c>
      <c r="AH4" s="405"/>
      <c r="AI4" s="406"/>
      <c r="AJ4" s="404" t="s">
        <v>47</v>
      </c>
      <c r="AK4" s="405"/>
      <c r="AL4" s="406"/>
      <c r="AM4" s="404" t="s">
        <v>48</v>
      </c>
      <c r="AN4" s="405"/>
      <c r="AO4" s="406"/>
      <c r="AP4" s="404" t="s">
        <v>49</v>
      </c>
      <c r="AQ4" s="405"/>
      <c r="AR4" s="406"/>
      <c r="AS4" s="404" t="s">
        <v>54</v>
      </c>
      <c r="AT4" s="405"/>
      <c r="AU4" s="406"/>
      <c r="AV4" s="403"/>
    </row>
    <row r="5" spans="1:48" s="1" customFormat="1" ht="21.75" customHeight="1">
      <c r="A5" s="449"/>
      <c r="B5" s="446"/>
      <c r="C5" s="447"/>
      <c r="D5" s="446"/>
      <c r="E5" s="447"/>
      <c r="F5" s="449"/>
      <c r="G5" s="450" t="s">
        <v>43</v>
      </c>
      <c r="H5" s="451"/>
      <c r="I5" s="21" t="s">
        <v>44</v>
      </c>
      <c r="J5" s="450" t="s">
        <v>43</v>
      </c>
      <c r="K5" s="451"/>
      <c r="L5" s="21" t="s">
        <v>44</v>
      </c>
      <c r="M5" s="450" t="s">
        <v>43</v>
      </c>
      <c r="N5" s="451"/>
      <c r="O5" s="21" t="s">
        <v>44</v>
      </c>
      <c r="P5" s="450" t="s">
        <v>43</v>
      </c>
      <c r="Q5" s="451"/>
      <c r="R5" s="21" t="s">
        <v>44</v>
      </c>
      <c r="S5" s="450" t="s">
        <v>43</v>
      </c>
      <c r="T5" s="451"/>
      <c r="U5" s="21" t="s">
        <v>44</v>
      </c>
      <c r="V5" s="23"/>
      <c r="W5" s="7"/>
      <c r="X5" s="412"/>
      <c r="Y5" s="417"/>
      <c r="Z5" s="418"/>
      <c r="AA5" s="417"/>
      <c r="AB5" s="418"/>
      <c r="AC5" s="421"/>
      <c r="AD5" s="404" t="s">
        <v>43</v>
      </c>
      <c r="AE5" s="407"/>
      <c r="AF5" s="25" t="s">
        <v>44</v>
      </c>
      <c r="AG5" s="404" t="s">
        <v>43</v>
      </c>
      <c r="AH5" s="407"/>
      <c r="AI5" s="25" t="s">
        <v>44</v>
      </c>
      <c r="AJ5" s="404" t="s">
        <v>43</v>
      </c>
      <c r="AK5" s="407"/>
      <c r="AL5" s="25" t="s">
        <v>44</v>
      </c>
      <c r="AM5" s="404" t="s">
        <v>43</v>
      </c>
      <c r="AN5" s="407"/>
      <c r="AO5" s="25" t="s">
        <v>44</v>
      </c>
      <c r="AP5" s="404" t="s">
        <v>43</v>
      </c>
      <c r="AQ5" s="407"/>
      <c r="AR5" s="25" t="s">
        <v>44</v>
      </c>
      <c r="AS5" s="404" t="s">
        <v>43</v>
      </c>
      <c r="AT5" s="407"/>
      <c r="AU5" s="25" t="s">
        <v>44</v>
      </c>
      <c r="AV5" s="26"/>
    </row>
    <row r="6" spans="1:48" ht="31.5" customHeight="1">
      <c r="A6" s="448" t="s">
        <v>1</v>
      </c>
      <c r="B6" s="20" t="s">
        <v>30</v>
      </c>
      <c r="C6" s="24"/>
      <c r="D6" s="400"/>
      <c r="E6" s="401"/>
      <c r="F6" s="1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"/>
      <c r="X6" s="399" t="s">
        <v>1</v>
      </c>
      <c r="Y6" s="28" t="s">
        <v>51</v>
      </c>
      <c r="Z6" s="24"/>
      <c r="AA6" s="400"/>
      <c r="AB6" s="401"/>
      <c r="AC6" s="2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1.5" customHeight="1">
      <c r="A7" s="449"/>
      <c r="B7" s="20" t="s">
        <v>31</v>
      </c>
      <c r="C7" s="24"/>
      <c r="D7" s="400"/>
      <c r="E7" s="401"/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4"/>
      <c r="X7" s="399"/>
      <c r="Y7" s="28" t="s">
        <v>52</v>
      </c>
      <c r="Z7" s="24"/>
      <c r="AA7" s="400"/>
      <c r="AB7" s="401"/>
      <c r="AC7" s="2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1.5" customHeight="1">
      <c r="A8" s="448" t="s">
        <v>2</v>
      </c>
      <c r="B8" s="20" t="s">
        <v>30</v>
      </c>
      <c r="C8" s="24"/>
      <c r="D8" s="400"/>
      <c r="E8" s="401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  <c r="X8" s="399" t="s">
        <v>2</v>
      </c>
      <c r="Y8" s="28" t="s">
        <v>51</v>
      </c>
      <c r="Z8" s="24"/>
      <c r="AA8" s="400"/>
      <c r="AB8" s="401"/>
      <c r="AC8" s="2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31.5" customHeight="1">
      <c r="A9" s="449"/>
      <c r="B9" s="20" t="s">
        <v>31</v>
      </c>
      <c r="C9" s="24"/>
      <c r="D9" s="400"/>
      <c r="E9" s="401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"/>
      <c r="X9" s="399"/>
      <c r="Y9" s="28" t="s">
        <v>52</v>
      </c>
      <c r="Z9" s="24"/>
      <c r="AA9" s="400"/>
      <c r="AB9" s="401"/>
      <c r="AC9" s="2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1.5" customHeight="1">
      <c r="A10" s="448" t="s">
        <v>3</v>
      </c>
      <c r="B10" s="20" t="s">
        <v>30</v>
      </c>
      <c r="C10" s="24"/>
      <c r="D10" s="400"/>
      <c r="E10" s="401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399" t="s">
        <v>3</v>
      </c>
      <c r="Y10" s="28" t="s">
        <v>51</v>
      </c>
      <c r="Z10" s="24"/>
      <c r="AA10" s="400"/>
      <c r="AB10" s="401"/>
      <c r="AC10" s="2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31.5" customHeight="1">
      <c r="A11" s="449"/>
      <c r="B11" s="20" t="s">
        <v>31</v>
      </c>
      <c r="C11" s="24"/>
      <c r="D11" s="400"/>
      <c r="E11" s="401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4"/>
      <c r="X11" s="399"/>
      <c r="Y11" s="28" t="s">
        <v>31</v>
      </c>
      <c r="Z11" s="24"/>
      <c r="AA11" s="400"/>
      <c r="AB11" s="401"/>
      <c r="AC11" s="2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31.5" customHeight="1">
      <c r="A12" s="448" t="s">
        <v>4</v>
      </c>
      <c r="B12" s="20" t="s">
        <v>30</v>
      </c>
      <c r="C12" s="24"/>
      <c r="D12" s="400"/>
      <c r="E12" s="401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/>
      <c r="X12" s="399" t="s">
        <v>4</v>
      </c>
      <c r="Y12" s="28" t="s">
        <v>30</v>
      </c>
      <c r="Z12" s="24"/>
      <c r="AA12" s="400"/>
      <c r="AB12" s="401"/>
      <c r="AC12" s="2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31.5" customHeight="1">
      <c r="A13" s="449"/>
      <c r="B13" s="20" t="s">
        <v>31</v>
      </c>
      <c r="C13" s="24"/>
      <c r="D13" s="400"/>
      <c r="E13" s="401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4"/>
      <c r="X13" s="399"/>
      <c r="Y13" s="28" t="s">
        <v>31</v>
      </c>
      <c r="Z13" s="24"/>
      <c r="AA13" s="400"/>
      <c r="AB13" s="401"/>
      <c r="AC13" s="2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31.5" customHeight="1">
      <c r="A14" s="448" t="s">
        <v>22</v>
      </c>
      <c r="B14" s="20" t="s">
        <v>30</v>
      </c>
      <c r="C14" s="24"/>
      <c r="D14" s="400"/>
      <c r="E14" s="401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4"/>
      <c r="X14" s="399" t="s">
        <v>22</v>
      </c>
      <c r="Y14" s="28" t="s">
        <v>30</v>
      </c>
      <c r="Z14" s="24"/>
      <c r="AA14" s="400"/>
      <c r="AB14" s="401"/>
      <c r="AC14" s="2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31.5" customHeight="1">
      <c r="A15" s="449"/>
      <c r="B15" s="20" t="s">
        <v>31</v>
      </c>
      <c r="C15" s="24"/>
      <c r="D15" s="400"/>
      <c r="E15" s="401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"/>
      <c r="X15" s="399"/>
      <c r="Y15" s="28" t="s">
        <v>31</v>
      </c>
      <c r="Z15" s="24"/>
      <c r="AA15" s="400"/>
      <c r="AB15" s="401"/>
      <c r="AC15" s="2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31.5" customHeight="1">
      <c r="A16" s="448" t="s">
        <v>23</v>
      </c>
      <c r="B16" s="20" t="s">
        <v>30</v>
      </c>
      <c r="C16" s="24"/>
      <c r="D16" s="400"/>
      <c r="E16" s="401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"/>
      <c r="X16" s="399" t="s">
        <v>23</v>
      </c>
      <c r="Y16" s="28" t="s">
        <v>30</v>
      </c>
      <c r="Z16" s="24"/>
      <c r="AA16" s="400"/>
      <c r="AB16" s="401"/>
      <c r="AC16" s="2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31.5" customHeight="1">
      <c r="A17" s="449"/>
      <c r="B17" s="20" t="s">
        <v>31</v>
      </c>
      <c r="C17" s="24"/>
      <c r="D17" s="400"/>
      <c r="E17" s="401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4"/>
      <c r="X17" s="399"/>
      <c r="Y17" s="28" t="s">
        <v>31</v>
      </c>
      <c r="Z17" s="24"/>
      <c r="AA17" s="400"/>
      <c r="AB17" s="401"/>
      <c r="AC17" s="2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31.5" customHeight="1">
      <c r="A18" s="448" t="s">
        <v>24</v>
      </c>
      <c r="B18" s="20" t="s">
        <v>30</v>
      </c>
      <c r="C18" s="24"/>
      <c r="D18" s="400"/>
      <c r="E18" s="401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"/>
      <c r="X18" s="399" t="s">
        <v>24</v>
      </c>
      <c r="Y18" s="28" t="s">
        <v>30</v>
      </c>
      <c r="Z18" s="24"/>
      <c r="AA18" s="400"/>
      <c r="AB18" s="401"/>
      <c r="AC18" s="2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31.5" customHeight="1">
      <c r="A19" s="449"/>
      <c r="B19" s="20" t="s">
        <v>31</v>
      </c>
      <c r="C19" s="24"/>
      <c r="D19" s="400"/>
      <c r="E19" s="401"/>
      <c r="F19" s="1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"/>
      <c r="X19" s="399"/>
      <c r="Y19" s="28" t="s">
        <v>31</v>
      </c>
      <c r="Z19" s="24"/>
      <c r="AA19" s="400"/>
      <c r="AB19" s="401"/>
      <c r="AC19" s="2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31.5" customHeight="1">
      <c r="A20" s="448" t="s">
        <v>25</v>
      </c>
      <c r="B20" s="20" t="s">
        <v>30</v>
      </c>
      <c r="C20" s="24"/>
      <c r="D20" s="400"/>
      <c r="E20" s="401"/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"/>
      <c r="X20" s="399" t="s">
        <v>25</v>
      </c>
      <c r="Y20" s="28" t="s">
        <v>30</v>
      </c>
      <c r="Z20" s="24"/>
      <c r="AA20" s="400"/>
      <c r="AB20" s="401"/>
      <c r="AC20" s="2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31.5" customHeight="1">
      <c r="A21" s="449"/>
      <c r="B21" s="20" t="s">
        <v>31</v>
      </c>
      <c r="C21" s="24"/>
      <c r="D21" s="400"/>
      <c r="E21" s="401"/>
      <c r="F21" s="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"/>
      <c r="X21" s="399"/>
      <c r="Y21" s="28" t="s">
        <v>31</v>
      </c>
      <c r="Z21" s="24"/>
      <c r="AA21" s="400"/>
      <c r="AB21" s="401"/>
      <c r="AC21" s="2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31.5" customHeight="1">
      <c r="A22" s="448" t="s">
        <v>26</v>
      </c>
      <c r="B22" s="20" t="s">
        <v>30</v>
      </c>
      <c r="C22" s="24"/>
      <c r="D22" s="400"/>
      <c r="E22" s="401"/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"/>
      <c r="X22" s="399" t="s">
        <v>26</v>
      </c>
      <c r="Y22" s="28" t="s">
        <v>30</v>
      </c>
      <c r="Z22" s="24"/>
      <c r="AA22" s="400"/>
      <c r="AB22" s="401"/>
      <c r="AC22" s="2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31.5" customHeight="1">
      <c r="A23" s="449"/>
      <c r="B23" s="20" t="s">
        <v>31</v>
      </c>
      <c r="C23" s="24"/>
      <c r="D23" s="400"/>
      <c r="E23" s="401"/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4"/>
      <c r="X23" s="399"/>
      <c r="Y23" s="28" t="s">
        <v>31</v>
      </c>
      <c r="Z23" s="24"/>
      <c r="AA23" s="400"/>
      <c r="AB23" s="401"/>
      <c r="AC23" s="2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31.5" customHeight="1">
      <c r="W24" s="4"/>
      <c r="X24" s="399" t="s">
        <v>37</v>
      </c>
      <c r="Y24" s="28" t="s">
        <v>30</v>
      </c>
      <c r="Z24" s="24"/>
      <c r="AA24" s="400"/>
      <c r="AB24" s="40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31.5" customHeight="1">
      <c r="X25" s="399"/>
      <c r="Y25" s="28" t="s">
        <v>31</v>
      </c>
      <c r="Z25" s="24"/>
      <c r="AA25" s="400"/>
      <c r="AB25" s="40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</sheetData>
  <mergeCells count="107">
    <mergeCell ref="B3:C5"/>
    <mergeCell ref="G5:H5"/>
    <mergeCell ref="S5:T5"/>
    <mergeCell ref="P5:Q5"/>
    <mergeCell ref="M5:N5"/>
    <mergeCell ref="J5:K5"/>
    <mergeCell ref="B2:C2"/>
    <mergeCell ref="J3:L3"/>
    <mergeCell ref="M3:O3"/>
    <mergeCell ref="P3:R3"/>
    <mergeCell ref="S3:U3"/>
    <mergeCell ref="J4:L4"/>
    <mergeCell ref="M4:O4"/>
    <mergeCell ref="P4:R4"/>
    <mergeCell ref="S4:U4"/>
    <mergeCell ref="G3:I3"/>
    <mergeCell ref="F3:F5"/>
    <mergeCell ref="G4:I4"/>
    <mergeCell ref="D23:E23"/>
    <mergeCell ref="D20:E20"/>
    <mergeCell ref="A12:A13"/>
    <mergeCell ref="A14:A15"/>
    <mergeCell ref="A16:A17"/>
    <mergeCell ref="A18:A19"/>
    <mergeCell ref="A20:A21"/>
    <mergeCell ref="A22:A23"/>
    <mergeCell ref="B1:D1"/>
    <mergeCell ref="A6:A7"/>
    <mergeCell ref="A8:A9"/>
    <mergeCell ref="A10:A11"/>
    <mergeCell ref="D7:E7"/>
    <mergeCell ref="D9:E9"/>
    <mergeCell ref="D11:E11"/>
    <mergeCell ref="A3:A5"/>
    <mergeCell ref="D22:E22"/>
    <mergeCell ref="D10:E10"/>
    <mergeCell ref="D6:E6"/>
    <mergeCell ref="D8:E8"/>
    <mergeCell ref="D12:E12"/>
    <mergeCell ref="D14:E14"/>
    <mergeCell ref="D16:E16"/>
    <mergeCell ref="D18:E18"/>
    <mergeCell ref="D13:E13"/>
    <mergeCell ref="D15:E15"/>
    <mergeCell ref="D17:E17"/>
    <mergeCell ref="D19:E19"/>
    <mergeCell ref="D21:E21"/>
    <mergeCell ref="Y1:AA1"/>
    <mergeCell ref="X8:X9"/>
    <mergeCell ref="AA8:AB8"/>
    <mergeCell ref="AA9:AB9"/>
    <mergeCell ref="X10:X11"/>
    <mergeCell ref="V3:V4"/>
    <mergeCell ref="X6:X7"/>
    <mergeCell ref="AA6:AB6"/>
    <mergeCell ref="AA7:AB7"/>
    <mergeCell ref="AA10:AB10"/>
    <mergeCell ref="AA11:AB11"/>
    <mergeCell ref="L2:U2"/>
    <mergeCell ref="D3:E5"/>
    <mergeCell ref="AI2:AR2"/>
    <mergeCell ref="X3:X5"/>
    <mergeCell ref="Y3:Z5"/>
    <mergeCell ref="AA3:AB5"/>
    <mergeCell ref="AC3:AC5"/>
    <mergeCell ref="AD3:AF3"/>
    <mergeCell ref="AG3:AI3"/>
    <mergeCell ref="AJ3:AL3"/>
    <mergeCell ref="AM3:AO3"/>
    <mergeCell ref="AP3:AR3"/>
    <mergeCell ref="X2:Y2"/>
    <mergeCell ref="Z2:AA2"/>
    <mergeCell ref="AV3:AV4"/>
    <mergeCell ref="AD4:AF4"/>
    <mergeCell ref="AG4:AI4"/>
    <mergeCell ref="AJ4:AL4"/>
    <mergeCell ref="AM4:AO4"/>
    <mergeCell ref="AP4:AR4"/>
    <mergeCell ref="AD5:AE5"/>
    <mergeCell ref="AG5:AH5"/>
    <mergeCell ref="AJ5:AK5"/>
    <mergeCell ref="AM5:AN5"/>
    <mergeCell ref="AP5:AQ5"/>
    <mergeCell ref="AS3:AU3"/>
    <mergeCell ref="AS4:AU4"/>
    <mergeCell ref="AS5:AT5"/>
    <mergeCell ref="X24:X25"/>
    <mergeCell ref="AA24:AB24"/>
    <mergeCell ref="AA25:AB25"/>
    <mergeCell ref="X20:X21"/>
    <mergeCell ref="AA20:AB20"/>
    <mergeCell ref="X12:X13"/>
    <mergeCell ref="AA12:AB12"/>
    <mergeCell ref="AA13:AB13"/>
    <mergeCell ref="X14:X15"/>
    <mergeCell ref="AA14:AB14"/>
    <mergeCell ref="AA15:AB15"/>
    <mergeCell ref="AA21:AB21"/>
    <mergeCell ref="X22:X23"/>
    <mergeCell ref="AA22:AB22"/>
    <mergeCell ref="AA23:AB23"/>
    <mergeCell ref="X16:X17"/>
    <mergeCell ref="AA16:AB16"/>
    <mergeCell ref="AA17:AB17"/>
    <mergeCell ref="X18:X19"/>
    <mergeCell ref="AA18:AB18"/>
    <mergeCell ref="AA19:AB19"/>
  </mergeCells>
  <phoneticPr fontId="6"/>
  <pageMargins left="0.70866141732283472" right="0.47244094488188981" top="0.94488188976377963" bottom="0.35433070866141736" header="0.31496062992125984" footer="0.31496062992125984"/>
  <pageSetup paperSize="9" scale="62" orientation="landscape" horizontalDpi="4294967293" verticalDpi="0" r:id="rId1"/>
  <headerFooter>
    <oddHeader>&amp;C&amp;16 2019山梨県U-11サッカーリーグ　グループ日程表&amp;R（様式３）</oddHeader>
    <oddFooter xml:space="preserve">&amp;C山梨県サッカー協会４種委員会
</oddFooter>
  </headerFooter>
  <colBreaks count="1" manualBreakCount="1">
    <brk id="22" max="24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33"/>
  <sheetViews>
    <sheetView view="pageLayout" zoomScaleNormal="100" zoomScaleSheetLayoutView="100" workbookViewId="0">
      <selection activeCell="M5" sqref="M5"/>
    </sheetView>
  </sheetViews>
  <sheetFormatPr defaultRowHeight="12.75"/>
  <cols>
    <col min="1" max="1" width="14.3984375" customWidth="1"/>
    <col min="2" max="2" width="8.265625" customWidth="1"/>
    <col min="3" max="3" width="7.265625" customWidth="1"/>
    <col min="4" max="4" width="9.46484375" customWidth="1"/>
    <col min="5" max="5" width="4.73046875" style="3" customWidth="1"/>
    <col min="6" max="6" width="9.46484375" customWidth="1"/>
    <col min="7" max="7" width="7.265625" customWidth="1"/>
    <col min="8" max="8" width="8.265625" customWidth="1"/>
    <col min="9" max="9" width="4.86328125" customWidth="1"/>
    <col min="10" max="10" width="14.265625" customWidth="1"/>
    <col min="12" max="12" width="4.86328125" customWidth="1"/>
  </cols>
  <sheetData>
    <row r="1" spans="1:12" ht="33" customHeight="1">
      <c r="A1" s="484" t="s">
        <v>217</v>
      </c>
      <c r="B1" s="484"/>
      <c r="C1" s="484"/>
      <c r="D1" s="484"/>
      <c r="E1" s="484"/>
      <c r="F1" s="484"/>
      <c r="G1" s="484"/>
      <c r="H1" s="484"/>
      <c r="I1" s="484"/>
      <c r="J1" s="484"/>
      <c r="K1" s="67"/>
      <c r="L1" s="67"/>
    </row>
    <row r="2" spans="1:12" ht="7.5" customHeight="1"/>
    <row r="3" spans="1:12" ht="33" customHeight="1">
      <c r="A3" s="44" t="s">
        <v>20</v>
      </c>
      <c r="B3" s="485"/>
      <c r="C3" s="486"/>
      <c r="D3" s="487"/>
      <c r="F3" s="47"/>
      <c r="G3" s="47"/>
      <c r="H3" s="47"/>
    </row>
    <row r="4" spans="1:12" ht="9" customHeight="1"/>
    <row r="5" spans="1:12" s="48" customFormat="1" ht="33" customHeight="1">
      <c r="A5" s="52" t="s">
        <v>93</v>
      </c>
      <c r="B5" s="54"/>
      <c r="C5" s="66"/>
      <c r="D5" s="66"/>
      <c r="E5" s="79" t="s">
        <v>149</v>
      </c>
      <c r="F5" s="52" t="s">
        <v>94</v>
      </c>
      <c r="G5" s="472"/>
      <c r="H5" s="473"/>
      <c r="I5" s="473"/>
      <c r="J5" s="474"/>
    </row>
    <row r="6" spans="1:12" s="48" customFormat="1" ht="33" customHeight="1">
      <c r="A6" s="52" t="s">
        <v>95</v>
      </c>
      <c r="B6" s="472"/>
      <c r="C6" s="473"/>
      <c r="D6" s="473"/>
      <c r="E6" s="474"/>
      <c r="F6" s="52" t="s">
        <v>156</v>
      </c>
      <c r="G6" s="472"/>
      <c r="H6" s="473"/>
      <c r="I6" s="473"/>
      <c r="J6" s="474"/>
    </row>
    <row r="7" spans="1:12" s="49" customFormat="1" ht="33.75" customHeight="1">
      <c r="A7" s="77" t="s">
        <v>147</v>
      </c>
      <c r="B7" s="469"/>
      <c r="C7" s="470"/>
      <c r="D7" s="470"/>
      <c r="E7" s="470"/>
      <c r="F7" s="43" t="s">
        <v>155</v>
      </c>
      <c r="G7" s="469"/>
      <c r="H7" s="470"/>
      <c r="I7" s="470"/>
      <c r="J7" s="471"/>
    </row>
    <row r="9" spans="1:12" s="49" customFormat="1" ht="22.5" customHeight="1">
      <c r="A9" s="63" t="s">
        <v>129</v>
      </c>
      <c r="B9" s="46"/>
      <c r="C9" s="469" t="s">
        <v>128</v>
      </c>
      <c r="D9" s="470"/>
      <c r="E9" s="470"/>
      <c r="F9" s="470"/>
      <c r="G9" s="471"/>
      <c r="H9" s="46" t="s">
        <v>154</v>
      </c>
      <c r="I9" s="400" t="s">
        <v>150</v>
      </c>
      <c r="J9" s="471"/>
    </row>
    <row r="10" spans="1:12" ht="21.75" customHeight="1">
      <c r="A10" s="75" t="s">
        <v>130</v>
      </c>
      <c r="B10" s="76"/>
      <c r="C10" s="475"/>
      <c r="D10" s="476"/>
      <c r="E10" s="171" t="s">
        <v>122</v>
      </c>
      <c r="F10" s="476"/>
      <c r="G10" s="477"/>
      <c r="H10" s="76"/>
      <c r="I10" s="448" t="s">
        <v>151</v>
      </c>
      <c r="J10" s="448"/>
    </row>
    <row r="11" spans="1:12" ht="21.75" customHeight="1">
      <c r="A11" s="262" t="s">
        <v>119</v>
      </c>
      <c r="B11" s="80"/>
      <c r="C11" s="482"/>
      <c r="D11" s="58"/>
      <c r="E11" s="58" t="s">
        <v>153</v>
      </c>
      <c r="F11" s="58"/>
      <c r="G11" s="480"/>
      <c r="H11" s="80"/>
      <c r="I11" s="478"/>
      <c r="J11" s="449"/>
    </row>
    <row r="12" spans="1:12" ht="21.75" customHeight="1">
      <c r="A12" s="449"/>
      <c r="B12" s="81"/>
      <c r="C12" s="483"/>
      <c r="D12" s="163"/>
      <c r="E12" s="163" t="s">
        <v>153</v>
      </c>
      <c r="F12" s="163"/>
      <c r="G12" s="481"/>
      <c r="H12" s="81"/>
      <c r="I12" s="45" t="s">
        <v>152</v>
      </c>
      <c r="J12" s="9"/>
    </row>
    <row r="13" spans="1:12" ht="21.75" customHeight="1">
      <c r="A13" s="75" t="s">
        <v>131</v>
      </c>
      <c r="B13" s="76"/>
      <c r="C13" s="475"/>
      <c r="D13" s="476"/>
      <c r="E13" s="171" t="s">
        <v>122</v>
      </c>
      <c r="F13" s="476"/>
      <c r="G13" s="477"/>
      <c r="H13" s="76"/>
      <c r="I13" s="448" t="s">
        <v>151</v>
      </c>
      <c r="J13" s="448"/>
    </row>
    <row r="14" spans="1:12" ht="21.75" customHeight="1">
      <c r="A14" s="479" t="s">
        <v>119</v>
      </c>
      <c r="B14" s="80"/>
      <c r="C14" s="482"/>
      <c r="D14" s="58"/>
      <c r="E14" s="58" t="s">
        <v>153</v>
      </c>
      <c r="F14" s="58"/>
      <c r="G14" s="480"/>
      <c r="H14" s="80"/>
      <c r="I14" s="478"/>
      <c r="J14" s="449"/>
    </row>
    <row r="15" spans="1:12" ht="21.75" customHeight="1">
      <c r="A15" s="478"/>
      <c r="B15" s="81"/>
      <c r="C15" s="483"/>
      <c r="D15" s="163"/>
      <c r="E15" s="163" t="s">
        <v>153</v>
      </c>
      <c r="F15" s="163"/>
      <c r="G15" s="481"/>
      <c r="H15" s="81"/>
      <c r="I15" s="45" t="s">
        <v>152</v>
      </c>
      <c r="J15" s="9"/>
    </row>
    <row r="16" spans="1:12" ht="21.75" customHeight="1">
      <c r="A16" s="75" t="s">
        <v>132</v>
      </c>
      <c r="B16" s="76"/>
      <c r="C16" s="475"/>
      <c r="D16" s="476"/>
      <c r="E16" s="171" t="s">
        <v>122</v>
      </c>
      <c r="F16" s="476"/>
      <c r="G16" s="477"/>
      <c r="H16" s="76"/>
      <c r="I16" s="448" t="s">
        <v>151</v>
      </c>
      <c r="J16" s="448"/>
    </row>
    <row r="17" spans="1:10" ht="21.75" customHeight="1">
      <c r="A17" s="479" t="s">
        <v>119</v>
      </c>
      <c r="B17" s="80"/>
      <c r="C17" s="482"/>
      <c r="D17" s="58"/>
      <c r="E17" s="58" t="s">
        <v>153</v>
      </c>
      <c r="F17" s="58"/>
      <c r="G17" s="480"/>
      <c r="H17" s="80"/>
      <c r="I17" s="478"/>
      <c r="J17" s="449"/>
    </row>
    <row r="18" spans="1:10" ht="21.75" customHeight="1">
      <c r="A18" s="478"/>
      <c r="B18" s="81"/>
      <c r="C18" s="483"/>
      <c r="D18" s="163"/>
      <c r="E18" s="163" t="s">
        <v>153</v>
      </c>
      <c r="F18" s="163"/>
      <c r="G18" s="481"/>
      <c r="H18" s="81"/>
      <c r="I18" s="45" t="s">
        <v>152</v>
      </c>
      <c r="J18" s="9"/>
    </row>
    <row r="19" spans="1:10" ht="21.75" customHeight="1">
      <c r="A19" s="75" t="s">
        <v>133</v>
      </c>
      <c r="B19" s="76"/>
      <c r="C19" s="475"/>
      <c r="D19" s="476"/>
      <c r="E19" s="171" t="s">
        <v>122</v>
      </c>
      <c r="F19" s="476"/>
      <c r="G19" s="477"/>
      <c r="H19" s="76"/>
      <c r="I19" s="448" t="s">
        <v>151</v>
      </c>
      <c r="J19" s="448"/>
    </row>
    <row r="20" spans="1:10" ht="21.75" customHeight="1">
      <c r="A20" s="479" t="s">
        <v>119</v>
      </c>
      <c r="B20" s="80"/>
      <c r="C20" s="482"/>
      <c r="D20" s="58"/>
      <c r="E20" s="58" t="s">
        <v>153</v>
      </c>
      <c r="F20" s="58"/>
      <c r="G20" s="480"/>
      <c r="H20" s="80"/>
      <c r="I20" s="478"/>
      <c r="J20" s="449"/>
    </row>
    <row r="21" spans="1:10" ht="21.75" customHeight="1">
      <c r="A21" s="478"/>
      <c r="B21" s="81"/>
      <c r="C21" s="483"/>
      <c r="D21" s="163"/>
      <c r="E21" s="163" t="s">
        <v>153</v>
      </c>
      <c r="F21" s="163"/>
      <c r="G21" s="481"/>
      <c r="H21" s="81"/>
      <c r="I21" s="45" t="s">
        <v>152</v>
      </c>
      <c r="J21" s="9"/>
    </row>
    <row r="22" spans="1:10" ht="21.75" customHeight="1">
      <c r="A22" s="75" t="s">
        <v>134</v>
      </c>
      <c r="B22" s="76"/>
      <c r="C22" s="475"/>
      <c r="D22" s="476"/>
      <c r="E22" s="171" t="s">
        <v>122</v>
      </c>
      <c r="F22" s="476"/>
      <c r="G22" s="477"/>
      <c r="H22" s="76"/>
      <c r="I22" s="448" t="s">
        <v>151</v>
      </c>
      <c r="J22" s="448"/>
    </row>
    <row r="23" spans="1:10" ht="21.75" customHeight="1">
      <c r="A23" s="479" t="s">
        <v>119</v>
      </c>
      <c r="B23" s="80"/>
      <c r="C23" s="482"/>
      <c r="D23" s="58"/>
      <c r="E23" s="58" t="s">
        <v>153</v>
      </c>
      <c r="F23" s="58"/>
      <c r="G23" s="480"/>
      <c r="H23" s="80"/>
      <c r="I23" s="478"/>
      <c r="J23" s="449"/>
    </row>
    <row r="24" spans="1:10" ht="21.75" customHeight="1">
      <c r="A24" s="478"/>
      <c r="B24" s="81"/>
      <c r="C24" s="483"/>
      <c r="D24" s="163"/>
      <c r="E24" s="163" t="s">
        <v>153</v>
      </c>
      <c r="F24" s="163"/>
      <c r="G24" s="481"/>
      <c r="H24" s="81"/>
      <c r="I24" s="45" t="s">
        <v>152</v>
      </c>
      <c r="J24" s="9"/>
    </row>
    <row r="25" spans="1:10" ht="21.75" customHeight="1">
      <c r="A25" s="78" t="s">
        <v>148</v>
      </c>
      <c r="B25" s="76"/>
      <c r="C25" s="475"/>
      <c r="D25" s="476"/>
      <c r="E25" s="171" t="s">
        <v>122</v>
      </c>
      <c r="F25" s="476"/>
      <c r="G25" s="477"/>
      <c r="H25" s="76"/>
      <c r="I25" s="448" t="s">
        <v>151</v>
      </c>
      <c r="J25" s="448"/>
    </row>
    <row r="26" spans="1:10" ht="21.75" customHeight="1">
      <c r="A26" s="479" t="s">
        <v>119</v>
      </c>
      <c r="B26" s="80"/>
      <c r="C26" s="482"/>
      <c r="D26" s="58"/>
      <c r="E26" s="58" t="s">
        <v>153</v>
      </c>
      <c r="F26" s="58"/>
      <c r="G26" s="480"/>
      <c r="H26" s="80"/>
      <c r="I26" s="478"/>
      <c r="J26" s="449"/>
    </row>
    <row r="27" spans="1:10" ht="21.75" customHeight="1">
      <c r="A27" s="478"/>
      <c r="B27" s="81"/>
      <c r="C27" s="483"/>
      <c r="D27" s="163"/>
      <c r="E27" s="163" t="s">
        <v>153</v>
      </c>
      <c r="F27" s="163"/>
      <c r="G27" s="481"/>
      <c r="H27" s="81"/>
      <c r="I27" s="45" t="s">
        <v>152</v>
      </c>
      <c r="J27" s="9"/>
    </row>
    <row r="28" spans="1:10" ht="27.75" customHeight="1"/>
    <row r="29" spans="1:10" ht="16.5" customHeight="1">
      <c r="A29" s="86" t="s">
        <v>159</v>
      </c>
      <c r="E29" s="85"/>
    </row>
    <row r="30" spans="1:10" ht="16.5" customHeight="1">
      <c r="A30" s="86" t="s">
        <v>307</v>
      </c>
    </row>
    <row r="31" spans="1:10" ht="16.5" customHeight="1">
      <c r="A31" s="86"/>
    </row>
    <row r="32" spans="1:10" ht="16.5" customHeight="1">
      <c r="A32" s="86"/>
    </row>
    <row r="33" spans="1:1" ht="16.5" customHeight="1">
      <c r="A33" s="86"/>
    </row>
  </sheetData>
  <mergeCells count="51">
    <mergeCell ref="J19:J20"/>
    <mergeCell ref="A14:A15"/>
    <mergeCell ref="J13:J14"/>
    <mergeCell ref="A11:A12"/>
    <mergeCell ref="C17:C18"/>
    <mergeCell ref="C26:C27"/>
    <mergeCell ref="G26:G27"/>
    <mergeCell ref="C23:C24"/>
    <mergeCell ref="G23:G24"/>
    <mergeCell ref="C25:D25"/>
    <mergeCell ref="F25:G25"/>
    <mergeCell ref="A1:J1"/>
    <mergeCell ref="B3:D3"/>
    <mergeCell ref="G5:J5"/>
    <mergeCell ref="J16:J17"/>
    <mergeCell ref="I19:I20"/>
    <mergeCell ref="F19:G19"/>
    <mergeCell ref="C14:C15"/>
    <mergeCell ref="F16:G16"/>
    <mergeCell ref="G14:G15"/>
    <mergeCell ref="I13:I14"/>
    <mergeCell ref="I10:I11"/>
    <mergeCell ref="C13:D13"/>
    <mergeCell ref="F13:G13"/>
    <mergeCell ref="C11:C12"/>
    <mergeCell ref="G11:G12"/>
    <mergeCell ref="J10:J11"/>
    <mergeCell ref="J22:J23"/>
    <mergeCell ref="J25:J26"/>
    <mergeCell ref="I16:I17"/>
    <mergeCell ref="A26:A27"/>
    <mergeCell ref="C19:D19"/>
    <mergeCell ref="G20:G21"/>
    <mergeCell ref="C16:D16"/>
    <mergeCell ref="G17:G18"/>
    <mergeCell ref="C22:D22"/>
    <mergeCell ref="F22:G22"/>
    <mergeCell ref="C20:C21"/>
    <mergeCell ref="A17:A18"/>
    <mergeCell ref="I22:I23"/>
    <mergeCell ref="A20:A21"/>
    <mergeCell ref="A23:A24"/>
    <mergeCell ref="I25:I26"/>
    <mergeCell ref="B7:E7"/>
    <mergeCell ref="G7:J7"/>
    <mergeCell ref="B6:E6"/>
    <mergeCell ref="G6:J6"/>
    <mergeCell ref="C10:D10"/>
    <mergeCell ref="F10:G10"/>
    <mergeCell ref="I9:J9"/>
    <mergeCell ref="C9:G9"/>
  </mergeCells>
  <phoneticPr fontId="21"/>
  <dataValidations disablePrompts="1" count="1">
    <dataValidation type="list" allowBlank="1" showInputMessage="1" showErrorMessage="1" sqref="B3:D3">
      <formula1>"Ｇ－ウインド,Ｇ－フォレスト,Ｇ－マウント,Ｐ－ウインド,Ｐ－フォレスト,Ｐ－マウント,Ｓ－ウインド,Ｓ－フォレスト,Ｓ－マウント"</formula1>
    </dataValidation>
  </dataValidations>
  <pageMargins left="0.9055118110236221" right="0.55118110236220474" top="0.55118110236220474" bottom="0.55118110236220474" header="0.31496062992125984" footer="0.31496062992125984"/>
  <pageSetup paperSize="9" orientation="portrait" horizontalDpi="300" verticalDpi="300" r:id="rId1"/>
  <headerFooter>
    <oddHeader>&amp;C&amp;14 2019山梨県U-11サッカーリーグ&amp;R（様式6）</oddHeader>
    <oddFooter>&amp;C山梨県サッカー協会４種委員会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3"/>
  <sheetViews>
    <sheetView view="pageBreakPreview" zoomScale="60" zoomScaleNormal="100" workbookViewId="0">
      <selection activeCell="Y15" sqref="Y15"/>
    </sheetView>
  </sheetViews>
  <sheetFormatPr defaultRowHeight="12.75"/>
  <cols>
    <col min="1" max="1" width="9.265625" style="89" customWidth="1"/>
    <col min="2" max="2" width="4.1328125" style="49" customWidth="1"/>
    <col min="3" max="3" width="9.1328125" style="49" customWidth="1"/>
    <col min="4" max="4" width="3.1328125" style="49" customWidth="1"/>
    <col min="5" max="5" width="9.1328125" style="49" customWidth="1"/>
    <col min="6" max="6" width="3.1328125" style="49" customWidth="1"/>
    <col min="7" max="7" width="8.73046875" style="49" customWidth="1"/>
    <col min="8" max="8" width="3.1328125" style="49" customWidth="1"/>
    <col min="9" max="9" width="9.1328125" style="49" customWidth="1"/>
    <col min="10" max="10" width="3.1328125" style="49" customWidth="1"/>
    <col min="11" max="11" width="9.1328125" style="49" customWidth="1"/>
    <col min="12" max="12" width="3.1328125" style="49" customWidth="1"/>
    <col min="13" max="13" width="11.1328125" style="49" customWidth="1"/>
    <col min="14" max="14" width="5.59765625" style="49" customWidth="1"/>
  </cols>
  <sheetData>
    <row r="1" spans="1:14" ht="24" customHeight="1">
      <c r="C1" s="495" t="s">
        <v>163</v>
      </c>
      <c r="D1" s="495"/>
      <c r="E1" s="495"/>
      <c r="F1" s="495"/>
      <c r="G1" s="495"/>
      <c r="H1" s="495"/>
      <c r="I1" s="495"/>
      <c r="J1" s="495"/>
      <c r="K1" s="495"/>
      <c r="M1" s="489"/>
      <c r="N1" s="489"/>
    </row>
    <row r="2" spans="1:14" ht="35.25" customHeight="1">
      <c r="A2" s="89" t="s">
        <v>164</v>
      </c>
      <c r="B2" s="502" t="s">
        <v>308</v>
      </c>
      <c r="C2" s="502"/>
      <c r="D2" s="502"/>
      <c r="E2" s="502"/>
      <c r="F2" s="502"/>
      <c r="G2" s="502"/>
      <c r="H2" s="164" t="s">
        <v>208</v>
      </c>
      <c r="I2" s="164"/>
      <c r="J2" s="165"/>
      <c r="K2" s="503"/>
      <c r="L2" s="503"/>
      <c r="M2" s="503"/>
      <c r="N2" s="503"/>
    </row>
    <row r="3" spans="1:14" ht="24" customHeight="1">
      <c r="A3" s="89" t="s">
        <v>165</v>
      </c>
      <c r="B3" s="488"/>
      <c r="C3" s="488"/>
      <c r="D3" s="73" t="s">
        <v>174</v>
      </c>
      <c r="E3" s="73"/>
      <c r="F3" s="73" t="s">
        <v>175</v>
      </c>
      <c r="G3" s="73"/>
      <c r="H3" s="73" t="s">
        <v>176</v>
      </c>
      <c r="I3" s="73"/>
      <c r="J3" s="73" t="s">
        <v>178</v>
      </c>
      <c r="K3" s="73"/>
      <c r="L3" s="73" t="s">
        <v>179</v>
      </c>
      <c r="M3" s="73" t="s">
        <v>190</v>
      </c>
    </row>
    <row r="4" spans="1:14" ht="24" customHeight="1">
      <c r="A4" s="89" t="s">
        <v>166</v>
      </c>
      <c r="B4" s="507"/>
      <c r="C4" s="470"/>
      <c r="D4" s="470"/>
      <c r="E4" s="470"/>
      <c r="F4" s="470"/>
      <c r="G4" s="470"/>
      <c r="H4" s="470"/>
      <c r="I4" s="470"/>
      <c r="J4" s="470"/>
      <c r="K4" s="470"/>
      <c r="L4" s="470"/>
    </row>
    <row r="5" spans="1:14" ht="24" customHeight="1">
      <c r="A5" s="89" t="s">
        <v>167</v>
      </c>
      <c r="C5" s="488"/>
      <c r="D5" s="488"/>
      <c r="E5" s="488"/>
      <c r="F5" s="488"/>
      <c r="G5" s="89" t="s">
        <v>180</v>
      </c>
      <c r="H5" s="488"/>
      <c r="I5" s="488"/>
      <c r="J5" s="488"/>
      <c r="K5" s="488"/>
    </row>
    <row r="6" spans="1:14" ht="24" customHeight="1">
      <c r="A6" s="89" t="s">
        <v>168</v>
      </c>
      <c r="B6" s="89" t="s">
        <v>191</v>
      </c>
      <c r="E6" s="488"/>
      <c r="F6" s="488"/>
      <c r="G6" s="87" t="s">
        <v>192</v>
      </c>
      <c r="H6" s="470"/>
      <c r="I6" s="470"/>
    </row>
    <row r="7" spans="1:14" ht="24" customHeight="1">
      <c r="B7" s="89" t="s">
        <v>169</v>
      </c>
      <c r="E7" s="488"/>
      <c r="F7" s="488"/>
      <c r="G7" s="87" t="s">
        <v>193</v>
      </c>
      <c r="H7" s="488"/>
      <c r="I7" s="488"/>
    </row>
    <row r="8" spans="1:14" ht="24" customHeight="1">
      <c r="B8" s="89" t="s">
        <v>170</v>
      </c>
      <c r="E8" s="488"/>
      <c r="F8" s="488"/>
      <c r="G8" s="88" t="s">
        <v>193</v>
      </c>
      <c r="H8" s="470"/>
      <c r="I8" s="470"/>
    </row>
    <row r="9" spans="1:14" ht="18" customHeight="1">
      <c r="B9" s="89"/>
    </row>
    <row r="10" spans="1:14" ht="26.25" customHeight="1">
      <c r="A10" s="489" t="s">
        <v>182</v>
      </c>
      <c r="B10" s="489"/>
      <c r="C10" s="488"/>
      <c r="D10" s="488"/>
      <c r="E10" s="488"/>
      <c r="F10" s="488"/>
      <c r="G10" s="488"/>
      <c r="H10" s="489" t="s">
        <v>181</v>
      </c>
      <c r="I10" s="489"/>
      <c r="J10" s="488"/>
      <c r="K10" s="488"/>
      <c r="L10" s="488"/>
      <c r="M10" s="488"/>
    </row>
    <row r="11" spans="1:14" ht="26.25" customHeight="1">
      <c r="A11" s="489" t="s">
        <v>183</v>
      </c>
      <c r="B11" s="489"/>
      <c r="C11" s="470"/>
      <c r="D11" s="470"/>
      <c r="E11" s="470"/>
      <c r="F11" s="470"/>
      <c r="G11" s="470"/>
      <c r="H11" s="489" t="s">
        <v>181</v>
      </c>
      <c r="I11" s="489"/>
      <c r="J11" s="488"/>
      <c r="K11" s="488"/>
      <c r="L11" s="488"/>
      <c r="M11" s="488"/>
    </row>
    <row r="12" spans="1:14" ht="20.25" customHeight="1">
      <c r="A12" s="89" t="s">
        <v>194</v>
      </c>
    </row>
    <row r="13" spans="1:14" s="6" customFormat="1" ht="24" customHeight="1">
      <c r="A13" s="63"/>
      <c r="B13" s="490" t="s">
        <v>184</v>
      </c>
      <c r="C13" s="490"/>
      <c r="D13" s="490" t="s">
        <v>185</v>
      </c>
      <c r="E13" s="490"/>
      <c r="F13" s="490"/>
      <c r="G13" s="90" t="s">
        <v>186</v>
      </c>
      <c r="H13" s="490" t="s">
        <v>187</v>
      </c>
      <c r="I13" s="490"/>
      <c r="J13" s="490"/>
      <c r="K13" s="492" t="s">
        <v>195</v>
      </c>
      <c r="L13" s="493"/>
      <c r="M13" s="493"/>
      <c r="N13" s="494"/>
    </row>
    <row r="14" spans="1:14" ht="24" customHeight="1">
      <c r="A14" s="63">
        <v>1</v>
      </c>
      <c r="B14" s="491"/>
      <c r="C14" s="491"/>
      <c r="D14" s="491"/>
      <c r="E14" s="491"/>
      <c r="F14" s="491"/>
      <c r="G14" s="91"/>
      <c r="H14" s="491"/>
      <c r="I14" s="491"/>
      <c r="J14" s="491"/>
      <c r="K14" s="491"/>
      <c r="L14" s="491"/>
      <c r="M14" s="491"/>
      <c r="N14" s="91"/>
    </row>
    <row r="15" spans="1:14" ht="24" customHeight="1">
      <c r="A15" s="63">
        <v>2</v>
      </c>
      <c r="B15" s="491"/>
      <c r="C15" s="491"/>
      <c r="D15" s="491"/>
      <c r="E15" s="491"/>
      <c r="F15" s="491"/>
      <c r="G15" s="91"/>
      <c r="H15" s="491"/>
      <c r="I15" s="491"/>
      <c r="J15" s="491"/>
      <c r="K15" s="491"/>
      <c r="L15" s="491"/>
      <c r="M15" s="491"/>
      <c r="N15" s="91"/>
    </row>
    <row r="16" spans="1:14" ht="24" customHeight="1">
      <c r="A16" s="63">
        <v>3</v>
      </c>
      <c r="B16" s="491"/>
      <c r="C16" s="491"/>
      <c r="D16" s="491"/>
      <c r="E16" s="491"/>
      <c r="F16" s="491"/>
      <c r="G16" s="91"/>
      <c r="H16" s="491"/>
      <c r="I16" s="491"/>
      <c r="J16" s="491"/>
      <c r="K16" s="491"/>
      <c r="L16" s="491"/>
      <c r="M16" s="491"/>
      <c r="N16" s="91"/>
    </row>
    <row r="17" spans="1:14" ht="24" customHeight="1">
      <c r="A17" s="63">
        <v>4</v>
      </c>
      <c r="B17" s="491"/>
      <c r="C17" s="491"/>
      <c r="D17" s="491"/>
      <c r="E17" s="491"/>
      <c r="F17" s="491"/>
      <c r="G17" s="91"/>
      <c r="H17" s="491"/>
      <c r="I17" s="491"/>
      <c r="J17" s="491"/>
      <c r="K17" s="491"/>
      <c r="L17" s="491"/>
      <c r="M17" s="491"/>
      <c r="N17" s="91"/>
    </row>
    <row r="18" spans="1:14" ht="24" customHeight="1">
      <c r="A18" s="63">
        <v>5</v>
      </c>
      <c r="B18" s="491"/>
      <c r="C18" s="491"/>
      <c r="D18" s="491"/>
      <c r="E18" s="491"/>
      <c r="F18" s="491"/>
      <c r="G18" s="91"/>
      <c r="H18" s="491"/>
      <c r="I18" s="491"/>
      <c r="J18" s="491"/>
      <c r="K18" s="491"/>
      <c r="L18" s="491"/>
      <c r="M18" s="491"/>
      <c r="N18" s="91"/>
    </row>
    <row r="19" spans="1:14" ht="24" customHeight="1">
      <c r="A19" s="63">
        <v>6</v>
      </c>
      <c r="B19" s="491"/>
      <c r="C19" s="491"/>
      <c r="D19" s="491"/>
      <c r="E19" s="491"/>
      <c r="F19" s="491"/>
      <c r="G19" s="91"/>
      <c r="H19" s="491"/>
      <c r="I19" s="491"/>
      <c r="J19" s="491"/>
      <c r="K19" s="491"/>
      <c r="L19" s="491"/>
      <c r="M19" s="491"/>
      <c r="N19" s="91"/>
    </row>
    <row r="20" spans="1:14" ht="24" customHeight="1">
      <c r="A20" s="63">
        <v>7</v>
      </c>
      <c r="B20" s="491"/>
      <c r="C20" s="491"/>
      <c r="D20" s="491"/>
      <c r="E20" s="491"/>
      <c r="F20" s="491"/>
      <c r="G20" s="91"/>
      <c r="H20" s="491"/>
      <c r="I20" s="491"/>
      <c r="J20" s="491"/>
      <c r="K20" s="491"/>
      <c r="L20" s="491"/>
      <c r="M20" s="491"/>
      <c r="N20" s="91"/>
    </row>
    <row r="21" spans="1:14" ht="24" customHeight="1">
      <c r="A21" s="140">
        <v>8</v>
      </c>
      <c r="B21" s="491"/>
      <c r="C21" s="491"/>
      <c r="D21" s="491"/>
      <c r="E21" s="491"/>
      <c r="F21" s="491"/>
      <c r="G21" s="91"/>
      <c r="H21" s="491"/>
      <c r="I21" s="491"/>
      <c r="J21" s="491"/>
      <c r="K21" s="491"/>
      <c r="L21" s="491"/>
      <c r="M21" s="491"/>
      <c r="N21" s="91"/>
    </row>
    <row r="22" spans="1:14" ht="18.75" customHeight="1">
      <c r="A22" s="89" t="s">
        <v>171</v>
      </c>
    </row>
    <row r="23" spans="1:14" s="6" customFormat="1" ht="24" customHeight="1">
      <c r="A23" s="63"/>
      <c r="B23" s="490" t="s">
        <v>184</v>
      </c>
      <c r="C23" s="490"/>
      <c r="D23" s="490" t="s">
        <v>185</v>
      </c>
      <c r="E23" s="490"/>
      <c r="F23" s="490"/>
      <c r="G23" s="90" t="s">
        <v>186</v>
      </c>
      <c r="H23" s="490" t="s">
        <v>187</v>
      </c>
      <c r="I23" s="490"/>
      <c r="J23" s="490"/>
      <c r="K23" s="492" t="s">
        <v>195</v>
      </c>
      <c r="L23" s="493"/>
      <c r="M23" s="493"/>
      <c r="N23" s="494"/>
    </row>
    <row r="24" spans="1:14" ht="24" customHeight="1">
      <c r="A24" s="63">
        <v>1</v>
      </c>
      <c r="B24" s="491"/>
      <c r="C24" s="491"/>
      <c r="D24" s="491"/>
      <c r="E24" s="491"/>
      <c r="F24" s="491"/>
      <c r="G24" s="91"/>
      <c r="H24" s="491"/>
      <c r="I24" s="491"/>
      <c r="J24" s="491"/>
      <c r="K24" s="491"/>
      <c r="L24" s="491"/>
      <c r="M24" s="491"/>
      <c r="N24" s="91"/>
    </row>
    <row r="25" spans="1:14" ht="24" customHeight="1">
      <c r="A25" s="63">
        <v>2</v>
      </c>
      <c r="B25" s="491"/>
      <c r="C25" s="491"/>
      <c r="D25" s="491"/>
      <c r="E25" s="491"/>
      <c r="F25" s="491"/>
      <c r="G25" s="91"/>
      <c r="H25" s="491"/>
      <c r="I25" s="491"/>
      <c r="J25" s="491"/>
      <c r="K25" s="491"/>
      <c r="L25" s="491"/>
      <c r="M25" s="491"/>
      <c r="N25" s="91"/>
    </row>
    <row r="26" spans="1:14" ht="24" customHeight="1">
      <c r="A26" s="63">
        <v>3</v>
      </c>
      <c r="B26" s="491"/>
      <c r="C26" s="491"/>
      <c r="D26" s="491"/>
      <c r="E26" s="491"/>
      <c r="F26" s="491"/>
      <c r="G26" s="91"/>
      <c r="H26" s="491"/>
      <c r="I26" s="491"/>
      <c r="J26" s="491"/>
      <c r="K26" s="491"/>
      <c r="L26" s="491"/>
      <c r="M26" s="491"/>
      <c r="N26" s="91"/>
    </row>
    <row r="27" spans="1:14" ht="24" customHeight="1">
      <c r="A27" s="65" t="s">
        <v>172</v>
      </c>
    </row>
    <row r="28" spans="1:14" ht="66" customHeight="1">
      <c r="A28" s="500"/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93"/>
    </row>
    <row r="29" spans="1:14" ht="32.25" customHeight="1">
      <c r="A29" s="65" t="s">
        <v>173</v>
      </c>
    </row>
    <row r="30" spans="1:14" ht="24" customHeight="1">
      <c r="B30" s="49" t="s">
        <v>174</v>
      </c>
      <c r="D30" s="49" t="s">
        <v>175</v>
      </c>
      <c r="F30" s="49" t="s">
        <v>176</v>
      </c>
    </row>
    <row r="31" spans="1:14" ht="30" customHeight="1">
      <c r="E31" s="49" t="s">
        <v>177</v>
      </c>
      <c r="G31" s="488"/>
      <c r="H31" s="488"/>
      <c r="I31" s="488"/>
      <c r="J31" s="488"/>
      <c r="K31" s="488"/>
      <c r="L31" s="488"/>
    </row>
    <row r="32" spans="1:14" ht="24" customHeight="1">
      <c r="C32" s="495" t="s">
        <v>189</v>
      </c>
      <c r="D32" s="495"/>
      <c r="E32" s="495"/>
      <c r="F32" s="495"/>
      <c r="G32" s="495"/>
      <c r="H32" s="495"/>
      <c r="I32" s="495"/>
      <c r="J32" s="495"/>
      <c r="K32" s="495"/>
      <c r="M32" s="489"/>
      <c r="N32" s="489"/>
    </row>
    <row r="33" spans="1:14" ht="33.75" customHeight="1">
      <c r="A33" s="89" t="s">
        <v>164</v>
      </c>
      <c r="B33" s="502"/>
      <c r="C33" s="502"/>
      <c r="D33" s="502"/>
      <c r="E33" s="502"/>
      <c r="F33" s="502"/>
      <c r="G33" s="502"/>
      <c r="H33" s="164" t="s">
        <v>208</v>
      </c>
      <c r="I33" s="164"/>
      <c r="J33" s="165"/>
      <c r="K33" s="503"/>
      <c r="L33" s="503"/>
      <c r="M33" s="503"/>
      <c r="N33" s="503"/>
    </row>
    <row r="34" spans="1:14" ht="24" customHeight="1">
      <c r="A34" s="89" t="s">
        <v>165</v>
      </c>
      <c r="B34" s="470">
        <v>2016</v>
      </c>
      <c r="C34" s="470"/>
      <c r="D34" s="92" t="s">
        <v>174</v>
      </c>
      <c r="E34" s="92"/>
      <c r="F34" s="92" t="s">
        <v>175</v>
      </c>
      <c r="G34" s="92"/>
      <c r="H34" s="92" t="s">
        <v>176</v>
      </c>
      <c r="I34" s="92"/>
      <c r="J34" s="92" t="s">
        <v>178</v>
      </c>
      <c r="K34" s="92"/>
      <c r="L34" s="92" t="s">
        <v>179</v>
      </c>
      <c r="M34" s="92" t="s">
        <v>190</v>
      </c>
    </row>
    <row r="35" spans="1:14" ht="24" customHeight="1">
      <c r="A35" s="89" t="s">
        <v>166</v>
      </c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</row>
    <row r="36" spans="1:14" ht="24" customHeight="1">
      <c r="A36" s="89" t="s">
        <v>167</v>
      </c>
      <c r="C36" s="488"/>
      <c r="D36" s="488"/>
      <c r="E36" s="488"/>
      <c r="F36" s="488"/>
      <c r="G36" s="89" t="s">
        <v>180</v>
      </c>
      <c r="H36" s="488"/>
      <c r="I36" s="488"/>
      <c r="J36" s="488"/>
      <c r="K36" s="488"/>
    </row>
    <row r="37" spans="1:14" ht="24" customHeight="1">
      <c r="C37" s="71"/>
      <c r="D37" s="71"/>
      <c r="E37" s="71"/>
      <c r="F37" s="71"/>
      <c r="G37" s="89"/>
      <c r="H37" s="71"/>
      <c r="I37" s="71"/>
      <c r="J37" s="71"/>
      <c r="K37" s="71"/>
    </row>
    <row r="38" spans="1:14" ht="24" customHeight="1">
      <c r="A38" s="499" t="s">
        <v>188</v>
      </c>
      <c r="B38" s="499"/>
      <c r="C38" s="499"/>
      <c r="D38" s="499"/>
      <c r="E38" s="499"/>
      <c r="F38" s="499"/>
      <c r="G38" s="499"/>
      <c r="H38" s="71"/>
      <c r="I38" s="71"/>
      <c r="J38" s="71"/>
      <c r="K38" s="71"/>
    </row>
    <row r="39" spans="1:14" ht="249.75" customHeight="1">
      <c r="A39" s="504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6"/>
    </row>
    <row r="40" spans="1:14" ht="249.75" customHeight="1">
      <c r="A40" s="496"/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8"/>
    </row>
    <row r="41" spans="1:14" ht="32.25" customHeight="1">
      <c r="A41" s="65" t="s">
        <v>173</v>
      </c>
    </row>
    <row r="42" spans="1:14" ht="24" customHeight="1">
      <c r="B42" s="49" t="s">
        <v>174</v>
      </c>
      <c r="D42" s="49" t="s">
        <v>175</v>
      </c>
      <c r="F42" s="49" t="s">
        <v>176</v>
      </c>
    </row>
    <row r="43" spans="1:14" ht="30" customHeight="1">
      <c r="E43" s="49" t="s">
        <v>177</v>
      </c>
      <c r="G43" s="488"/>
      <c r="H43" s="488"/>
      <c r="I43" s="488"/>
      <c r="J43" s="488"/>
      <c r="K43" s="488"/>
      <c r="L43" s="488"/>
    </row>
  </sheetData>
  <mergeCells count="88">
    <mergeCell ref="B33:G33"/>
    <mergeCell ref="K33:N33"/>
    <mergeCell ref="B4:L4"/>
    <mergeCell ref="B26:C26"/>
    <mergeCell ref="D26:F26"/>
    <mergeCell ref="H26:J26"/>
    <mergeCell ref="K26:M26"/>
    <mergeCell ref="B23:C23"/>
    <mergeCell ref="D23:F23"/>
    <mergeCell ref="H23:J23"/>
    <mergeCell ref="B24:C24"/>
    <mergeCell ref="D24:F24"/>
    <mergeCell ref="H24:J24"/>
    <mergeCell ref="B18:C18"/>
    <mergeCell ref="C32:K32"/>
    <mergeCell ref="M32:N32"/>
    <mergeCell ref="G31:L31"/>
    <mergeCell ref="A28:M28"/>
    <mergeCell ref="B2:G2"/>
    <mergeCell ref="K2:N2"/>
    <mergeCell ref="A39:N39"/>
    <mergeCell ref="K16:M16"/>
    <mergeCell ref="D18:F18"/>
    <mergeCell ref="H18:J18"/>
    <mergeCell ref="K18:M18"/>
    <mergeCell ref="B19:C19"/>
    <mergeCell ref="D19:F19"/>
    <mergeCell ref="H19:J19"/>
    <mergeCell ref="K19:M19"/>
    <mergeCell ref="B17:C17"/>
    <mergeCell ref="D17:F17"/>
    <mergeCell ref="H17:J17"/>
    <mergeCell ref="A40:N40"/>
    <mergeCell ref="G43:L43"/>
    <mergeCell ref="B34:C34"/>
    <mergeCell ref="C36:F36"/>
    <mergeCell ref="H36:K36"/>
    <mergeCell ref="B35:L35"/>
    <mergeCell ref="A38:G38"/>
    <mergeCell ref="C1:K1"/>
    <mergeCell ref="M1:N1"/>
    <mergeCell ref="B25:C25"/>
    <mergeCell ref="D25:F25"/>
    <mergeCell ref="H25:J25"/>
    <mergeCell ref="K25:M25"/>
    <mergeCell ref="B20:C20"/>
    <mergeCell ref="D20:F20"/>
    <mergeCell ref="H20:J20"/>
    <mergeCell ref="K20:M20"/>
    <mergeCell ref="K24:M24"/>
    <mergeCell ref="B21:C21"/>
    <mergeCell ref="D21:F21"/>
    <mergeCell ref="H21:J21"/>
    <mergeCell ref="K21:M21"/>
    <mergeCell ref="K23:N23"/>
    <mergeCell ref="K17:M17"/>
    <mergeCell ref="K13:N13"/>
    <mergeCell ref="B14:C14"/>
    <mergeCell ref="D14:F14"/>
    <mergeCell ref="H14:J14"/>
    <mergeCell ref="K14:M14"/>
    <mergeCell ref="B15:C15"/>
    <mergeCell ref="D15:F15"/>
    <mergeCell ref="H15:J15"/>
    <mergeCell ref="K15:M15"/>
    <mergeCell ref="B16:C16"/>
    <mergeCell ref="D16:F16"/>
    <mergeCell ref="H16:J16"/>
    <mergeCell ref="A10:B10"/>
    <mergeCell ref="A11:B11"/>
    <mergeCell ref="B13:C13"/>
    <mergeCell ref="H13:J13"/>
    <mergeCell ref="D13:F13"/>
    <mergeCell ref="C10:G10"/>
    <mergeCell ref="H10:I10"/>
    <mergeCell ref="J10:M10"/>
    <mergeCell ref="C11:G11"/>
    <mergeCell ref="H11:I11"/>
    <mergeCell ref="J11:M11"/>
    <mergeCell ref="E8:F8"/>
    <mergeCell ref="H6:I6"/>
    <mergeCell ref="H7:I7"/>
    <mergeCell ref="H8:I8"/>
    <mergeCell ref="B3:C3"/>
    <mergeCell ref="H5:K5"/>
    <mergeCell ref="C5:F5"/>
    <mergeCell ref="E6:F6"/>
    <mergeCell ref="E7:F7"/>
  </mergeCells>
  <phoneticPr fontId="11"/>
  <pageMargins left="0.86458333333333337" right="0.40625" top="0.75" bottom="0.75" header="0.3" footer="0.3"/>
  <pageSetup paperSize="9" scale="90" orientation="portrait" horizontalDpi="300" verticalDpi="0" r:id="rId1"/>
  <headerFooter>
    <oddHeader>&amp;R（様式８-&amp;P）</oddHeader>
  </headerFooter>
  <rowBreaks count="1" manualBreakCount="1">
    <brk id="3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5"/>
  <sheetViews>
    <sheetView view="pageLayout" zoomScale="75" zoomScaleNormal="100" zoomScaleSheetLayoutView="100" zoomScalePageLayoutView="75" workbookViewId="0">
      <selection activeCell="B6" sqref="B6:C6"/>
    </sheetView>
  </sheetViews>
  <sheetFormatPr defaultRowHeight="12.75"/>
  <cols>
    <col min="1" max="2" width="17.46484375" customWidth="1"/>
    <col min="3" max="3" width="13" customWidth="1"/>
    <col min="4" max="4" width="15" customWidth="1"/>
    <col min="5" max="5" width="8.1328125" customWidth="1"/>
    <col min="6" max="6" width="15" customWidth="1"/>
    <col min="7" max="8" width="17.46484375" customWidth="1"/>
  </cols>
  <sheetData>
    <row r="1" spans="1:13" ht="33" customHeight="1">
      <c r="A1" s="484" t="s">
        <v>215</v>
      </c>
      <c r="B1" s="484"/>
      <c r="C1" s="484"/>
      <c r="D1" s="484"/>
      <c r="E1" s="484"/>
      <c r="F1" s="484"/>
      <c r="G1" s="96"/>
      <c r="H1" s="96"/>
      <c r="I1" s="96"/>
      <c r="J1" s="97"/>
      <c r="K1" s="97"/>
      <c r="L1" s="97"/>
      <c r="M1" s="97"/>
    </row>
    <row r="2" spans="1:13" ht="8.25" customHeight="1">
      <c r="A2" s="47"/>
      <c r="B2" s="47"/>
      <c r="C2" s="47"/>
      <c r="D2" s="47"/>
      <c r="E2" s="47"/>
      <c r="F2" s="47"/>
      <c r="G2" s="96"/>
      <c r="H2" s="96"/>
      <c r="I2" s="96"/>
      <c r="J2" s="97"/>
      <c r="K2" s="97"/>
      <c r="L2" s="97"/>
      <c r="M2" s="97"/>
    </row>
    <row r="3" spans="1:13" ht="33" customHeight="1">
      <c r="A3" s="32" t="s">
        <v>20</v>
      </c>
      <c r="B3" s="439"/>
      <c r="C3" s="439"/>
      <c r="G3" s="97"/>
      <c r="H3" s="97"/>
      <c r="I3" s="97"/>
      <c r="J3" s="97"/>
      <c r="K3" s="97"/>
      <c r="L3" s="97"/>
      <c r="M3" s="97"/>
    </row>
    <row r="4" spans="1:13" ht="18.75" customHeight="1">
      <c r="G4" s="97"/>
      <c r="H4" s="97"/>
      <c r="I4" s="97"/>
      <c r="J4" s="97"/>
      <c r="K4" s="97"/>
      <c r="L4" s="97"/>
      <c r="M4" s="97"/>
    </row>
    <row r="5" spans="1:13" s="48" customFormat="1" ht="33" customHeight="1">
      <c r="A5" s="50" t="s">
        <v>93</v>
      </c>
      <c r="B5" s="53" t="s">
        <v>101</v>
      </c>
      <c r="C5" s="50" t="s">
        <v>94</v>
      </c>
      <c r="D5" s="472"/>
      <c r="E5" s="473"/>
      <c r="F5" s="474"/>
      <c r="G5" s="98"/>
      <c r="H5" s="97"/>
      <c r="I5" s="98"/>
      <c r="J5" s="98"/>
      <c r="K5" s="98"/>
      <c r="L5" s="98"/>
      <c r="M5" s="98"/>
    </row>
    <row r="6" spans="1:13" s="48" customFormat="1" ht="33" customHeight="1">
      <c r="A6" s="50" t="s">
        <v>95</v>
      </c>
      <c r="B6" s="509"/>
      <c r="C6" s="509"/>
      <c r="D6" s="50" t="s">
        <v>97</v>
      </c>
      <c r="E6" s="51"/>
      <c r="F6" s="53" t="s">
        <v>98</v>
      </c>
      <c r="G6" s="98"/>
      <c r="H6" s="98"/>
      <c r="I6" s="98"/>
      <c r="J6" s="98"/>
      <c r="K6" s="98"/>
      <c r="L6" s="98"/>
      <c r="M6" s="98"/>
    </row>
    <row r="7" spans="1:13" s="48" customFormat="1" ht="33" customHeight="1">
      <c r="A7" s="50" t="s">
        <v>96</v>
      </c>
      <c r="B7" s="509"/>
      <c r="C7" s="509"/>
      <c r="D7" s="509"/>
      <c r="E7" s="509"/>
      <c r="F7" s="509"/>
      <c r="G7" s="98"/>
      <c r="H7" s="98"/>
      <c r="I7" s="98"/>
      <c r="J7" s="98"/>
      <c r="K7" s="98"/>
      <c r="L7" s="98"/>
      <c r="M7" s="98"/>
    </row>
    <row r="8" spans="1:13" s="48" customFormat="1" ht="33" customHeight="1">
      <c r="A8" s="50" t="s">
        <v>100</v>
      </c>
      <c r="B8" s="509"/>
      <c r="C8" s="509"/>
      <c r="D8" s="50" t="s">
        <v>99</v>
      </c>
      <c r="E8" s="472"/>
      <c r="F8" s="474"/>
      <c r="G8" s="98"/>
      <c r="H8" s="98"/>
      <c r="I8" s="98"/>
      <c r="J8" s="98"/>
      <c r="K8" s="98"/>
      <c r="L8" s="98"/>
      <c r="M8" s="98"/>
    </row>
    <row r="9" spans="1:13" s="48" customFormat="1" ht="17.25" customHeight="1">
      <c r="A9" s="57"/>
      <c r="G9" s="98"/>
      <c r="H9" s="98"/>
      <c r="I9" s="98"/>
      <c r="J9" s="98"/>
      <c r="K9" s="98"/>
      <c r="L9" s="98"/>
      <c r="M9" s="98"/>
    </row>
    <row r="10" spans="1:13" s="48" customFormat="1" ht="27" customHeight="1">
      <c r="A10" s="513" t="s">
        <v>116</v>
      </c>
      <c r="B10" s="72" t="s">
        <v>102</v>
      </c>
      <c r="C10" s="521" t="s">
        <v>103</v>
      </c>
      <c r="D10" s="62" t="s">
        <v>104</v>
      </c>
      <c r="E10" s="55" t="s">
        <v>118</v>
      </c>
      <c r="F10" s="99" t="s">
        <v>207</v>
      </c>
      <c r="G10" s="98"/>
      <c r="H10" s="98"/>
      <c r="I10" s="98"/>
      <c r="J10" s="98"/>
      <c r="K10" s="98"/>
      <c r="L10" s="98"/>
      <c r="M10" s="98"/>
    </row>
    <row r="11" spans="1:13" s="48" customFormat="1" ht="27" customHeight="1">
      <c r="A11" s="514"/>
      <c r="B11" s="162"/>
      <c r="C11" s="522"/>
      <c r="D11" s="161"/>
      <c r="E11" s="516" t="s">
        <v>106</v>
      </c>
      <c r="F11" s="518"/>
      <c r="G11" s="98"/>
      <c r="H11" s="98"/>
      <c r="I11" s="98"/>
      <c r="J11" s="98"/>
      <c r="K11" s="98"/>
      <c r="L11" s="98"/>
      <c r="M11" s="98"/>
    </row>
    <row r="12" spans="1:13" s="48" customFormat="1" ht="27" customHeight="1">
      <c r="A12" s="515"/>
      <c r="B12" s="58" t="s">
        <v>117</v>
      </c>
      <c r="C12" s="472"/>
      <c r="D12" s="474"/>
      <c r="E12" s="517"/>
      <c r="F12" s="519"/>
      <c r="G12" s="98"/>
      <c r="H12" s="98"/>
      <c r="I12" s="98"/>
      <c r="J12" s="98"/>
      <c r="K12" s="98"/>
      <c r="L12" s="98"/>
      <c r="M12" s="98"/>
    </row>
    <row r="13" spans="1:13" s="48" customFormat="1" ht="21" customHeight="1">
      <c r="A13" s="50" t="s">
        <v>111</v>
      </c>
      <c r="B13" s="50" t="s">
        <v>110</v>
      </c>
      <c r="C13" s="472" t="s">
        <v>105</v>
      </c>
      <c r="D13" s="473"/>
      <c r="E13" s="473"/>
      <c r="F13" s="474"/>
      <c r="G13" s="98"/>
      <c r="H13" s="98"/>
      <c r="I13" s="98"/>
      <c r="J13" s="98"/>
      <c r="K13" s="98"/>
      <c r="L13" s="98"/>
      <c r="M13" s="98"/>
    </row>
    <row r="14" spans="1:13" s="48" customFormat="1" ht="65.25" customHeight="1">
      <c r="A14" s="61" t="s">
        <v>17</v>
      </c>
      <c r="B14" s="59"/>
      <c r="C14" s="64" t="s">
        <v>107</v>
      </c>
      <c r="D14" s="510"/>
      <c r="E14" s="511"/>
      <c r="F14" s="512"/>
      <c r="G14" s="98"/>
      <c r="H14" s="98"/>
      <c r="I14" s="98"/>
      <c r="J14" s="98"/>
      <c r="K14" s="98"/>
      <c r="L14" s="98"/>
      <c r="M14" s="98"/>
    </row>
    <row r="15" spans="1:13" s="48" customFormat="1" ht="65.25" customHeight="1">
      <c r="A15" s="61" t="s">
        <v>8</v>
      </c>
      <c r="B15" s="60"/>
      <c r="C15" s="63" t="s">
        <v>108</v>
      </c>
      <c r="D15" s="510"/>
      <c r="E15" s="511"/>
      <c r="F15" s="512"/>
      <c r="G15" s="98"/>
      <c r="H15" s="98"/>
      <c r="I15" s="98"/>
      <c r="J15" s="98"/>
      <c r="K15" s="98"/>
      <c r="L15" s="98"/>
      <c r="M15" s="98"/>
    </row>
    <row r="16" spans="1:13" s="48" customFormat="1" ht="65.25" customHeight="1">
      <c r="A16" s="61" t="s">
        <v>18</v>
      </c>
      <c r="B16" s="60"/>
      <c r="C16" s="63" t="s">
        <v>109</v>
      </c>
      <c r="D16" s="520"/>
      <c r="E16" s="511"/>
      <c r="F16" s="512"/>
      <c r="G16" s="98"/>
      <c r="H16" s="98"/>
      <c r="I16" s="98"/>
      <c r="J16" s="98"/>
      <c r="K16" s="98"/>
      <c r="L16" s="98"/>
      <c r="M16" s="98"/>
    </row>
    <row r="17" spans="1:13" s="48" customFormat="1" ht="65.25" customHeight="1">
      <c r="A17" s="61" t="s">
        <v>10</v>
      </c>
      <c r="B17" s="60"/>
      <c r="C17" s="63" t="s">
        <v>109</v>
      </c>
      <c r="D17" s="510"/>
      <c r="E17" s="511"/>
      <c r="F17" s="512"/>
      <c r="G17" s="98"/>
      <c r="H17" s="98"/>
      <c r="I17" s="98"/>
      <c r="J17" s="98"/>
      <c r="K17" s="98"/>
      <c r="L17" s="98"/>
      <c r="M17" s="98"/>
    </row>
    <row r="18" spans="1:13" s="48" customFormat="1" ht="47.25" customHeight="1">
      <c r="A18" s="61" t="s">
        <v>13</v>
      </c>
      <c r="B18" s="510"/>
      <c r="C18" s="511"/>
      <c r="D18" s="511"/>
      <c r="E18" s="511"/>
      <c r="F18" s="512"/>
      <c r="G18" s="98"/>
      <c r="H18" s="98"/>
      <c r="I18" s="98"/>
      <c r="J18" s="98"/>
      <c r="K18" s="98"/>
      <c r="L18" s="98"/>
      <c r="M18" s="98"/>
    </row>
    <row r="19" spans="1:13" s="48" customFormat="1" ht="9" customHeight="1">
      <c r="A19" s="57"/>
      <c r="G19" s="98"/>
      <c r="H19" s="98"/>
      <c r="I19" s="98"/>
      <c r="J19" s="98"/>
      <c r="K19" s="98"/>
      <c r="L19" s="98"/>
      <c r="M19" s="98"/>
    </row>
    <row r="20" spans="1:13" s="65" customFormat="1" ht="18" customHeight="1">
      <c r="A20" s="65" t="s">
        <v>9</v>
      </c>
      <c r="B20" s="508" t="s">
        <v>11</v>
      </c>
      <c r="C20" s="508"/>
      <c r="D20" s="508"/>
      <c r="E20" s="508"/>
      <c r="F20" s="508"/>
      <c r="G20" s="508"/>
      <c r="H20" s="508"/>
      <c r="I20" s="508"/>
    </row>
    <row r="21" spans="1:13" s="65" customFormat="1" ht="18" customHeight="1">
      <c r="A21" s="65" t="s">
        <v>17</v>
      </c>
      <c r="B21" s="508" t="s">
        <v>16</v>
      </c>
      <c r="C21" s="508"/>
      <c r="D21" s="508"/>
      <c r="E21" s="508"/>
      <c r="F21" s="508"/>
      <c r="G21" s="508"/>
      <c r="H21" s="508"/>
      <c r="I21" s="508"/>
    </row>
    <row r="22" spans="1:13" s="65" customFormat="1" ht="18" customHeight="1">
      <c r="A22" s="65" t="s">
        <v>8</v>
      </c>
      <c r="B22" s="508" t="s">
        <v>12</v>
      </c>
      <c r="C22" s="508"/>
      <c r="D22" s="508"/>
      <c r="E22" s="508"/>
      <c r="F22" s="508"/>
      <c r="G22" s="508"/>
      <c r="H22" s="508"/>
      <c r="I22" s="508"/>
    </row>
    <row r="23" spans="1:13" s="65" customFormat="1" ht="18" customHeight="1">
      <c r="A23" s="65" t="s">
        <v>18</v>
      </c>
      <c r="B23" s="508" t="s">
        <v>15</v>
      </c>
      <c r="C23" s="508"/>
      <c r="D23" s="508"/>
      <c r="E23" s="508"/>
      <c r="F23" s="508"/>
      <c r="G23" s="508"/>
      <c r="H23" s="508"/>
      <c r="I23" s="508"/>
    </row>
    <row r="24" spans="1:13" s="65" customFormat="1" ht="18" customHeight="1">
      <c r="A24" s="65" t="s">
        <v>10</v>
      </c>
      <c r="B24" s="508" t="s">
        <v>19</v>
      </c>
      <c r="C24" s="508"/>
      <c r="D24" s="508"/>
      <c r="E24" s="508"/>
      <c r="F24" s="508"/>
      <c r="G24" s="508"/>
      <c r="H24" s="508"/>
      <c r="I24" s="508"/>
    </row>
    <row r="25" spans="1:13" s="65" customFormat="1" ht="18" customHeight="1">
      <c r="A25" s="65" t="s">
        <v>13</v>
      </c>
      <c r="B25" s="508" t="s">
        <v>14</v>
      </c>
      <c r="C25" s="508"/>
      <c r="D25" s="508"/>
      <c r="E25" s="508"/>
      <c r="F25" s="508"/>
      <c r="G25" s="508"/>
      <c r="H25" s="508"/>
      <c r="I25" s="508"/>
    </row>
  </sheetData>
  <mergeCells count="24">
    <mergeCell ref="B18:F18"/>
    <mergeCell ref="A10:A12"/>
    <mergeCell ref="C12:D12"/>
    <mergeCell ref="E11:E12"/>
    <mergeCell ref="F11:F12"/>
    <mergeCell ref="D14:F14"/>
    <mergeCell ref="D15:F15"/>
    <mergeCell ref="D16:F16"/>
    <mergeCell ref="D17:F17"/>
    <mergeCell ref="C13:F13"/>
    <mergeCell ref="C10:C11"/>
    <mergeCell ref="B8:C8"/>
    <mergeCell ref="B7:F7"/>
    <mergeCell ref="E8:F8"/>
    <mergeCell ref="D5:F5"/>
    <mergeCell ref="A1:F1"/>
    <mergeCell ref="B6:C6"/>
    <mergeCell ref="B3:C3"/>
    <mergeCell ref="B25:I25"/>
    <mergeCell ref="B20:I20"/>
    <mergeCell ref="B21:I21"/>
    <mergeCell ref="B22:I22"/>
    <mergeCell ref="B23:I23"/>
    <mergeCell ref="B24:I24"/>
  </mergeCells>
  <phoneticPr fontId="8"/>
  <dataValidations disablePrompts="1" count="4">
    <dataValidation type="list" allowBlank="1" showInputMessage="1" showErrorMessage="1" sqref="E6 B14:B17">
      <formula1>"あり,無し"</formula1>
    </dataValidation>
    <dataValidation type="list" allowBlank="1" showInputMessage="1" showErrorMessage="1" sqref="F11">
      <formula1>"可能,不可"</formula1>
    </dataValidation>
    <dataValidation type="list" allowBlank="1" showInputMessage="1" showErrorMessage="1" sqref="C12:D12">
      <formula1>"土　,天然芝　,人工芝"</formula1>
    </dataValidation>
    <dataValidation type="list" allowBlank="1" showInputMessage="1" showErrorMessage="1" sqref="F10">
      <formula1>"１面　,２面　,３面　"</formula1>
    </dataValidation>
  </dataValidations>
  <pageMargins left="0.9055118110236221" right="0.70866141732283472" top="0.94488188976377963" bottom="0.74803149606299213" header="0.31496062992125984" footer="0.31496062992125984"/>
  <pageSetup paperSize="9" orientation="portrait" horizontalDpi="300" verticalDpi="300" r:id="rId1"/>
  <headerFooter>
    <oddHeader>&amp;C&amp;16 2019山梨県U-11サッカーリーグ&amp;R（様式4）</oddHeader>
    <oddFooter>&amp;C山梨県サッカー協会４種委員会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8"/>
  <sheetViews>
    <sheetView view="pageLayout" zoomScaleNormal="100" zoomScaleSheetLayoutView="100" workbookViewId="0">
      <selection activeCell="F4" sqref="F4"/>
    </sheetView>
  </sheetViews>
  <sheetFormatPr defaultRowHeight="12.75"/>
  <cols>
    <col min="1" max="1" width="14.3984375" customWidth="1"/>
    <col min="2" max="2" width="5.86328125" customWidth="1"/>
    <col min="3" max="3" width="14.3984375" customWidth="1"/>
    <col min="4" max="4" width="4.73046875" style="3" customWidth="1"/>
    <col min="5" max="5" width="14.3984375" customWidth="1"/>
    <col min="6" max="6" width="10.46484375" customWidth="1"/>
    <col min="7" max="7" width="17" customWidth="1"/>
    <col min="8" max="8" width="7.1328125" customWidth="1"/>
  </cols>
  <sheetData>
    <row r="1" spans="1:10" ht="33" customHeight="1">
      <c r="A1" s="484" t="s">
        <v>216</v>
      </c>
      <c r="B1" s="484"/>
      <c r="C1" s="484"/>
      <c r="D1" s="484"/>
      <c r="E1" s="484"/>
      <c r="F1" s="484"/>
      <c r="G1" s="484"/>
      <c r="H1" s="484"/>
      <c r="I1" s="67"/>
      <c r="J1" s="67"/>
    </row>
    <row r="3" spans="1:10" ht="33" customHeight="1">
      <c r="A3" s="32" t="s">
        <v>20</v>
      </c>
      <c r="B3" s="485"/>
      <c r="C3" s="487"/>
      <c r="E3" s="47"/>
    </row>
    <row r="4" spans="1:10" ht="18.75" customHeight="1"/>
    <row r="5" spans="1:10" s="48" customFormat="1" ht="33" customHeight="1">
      <c r="A5" s="50" t="s">
        <v>93</v>
      </c>
      <c r="B5" s="54"/>
      <c r="C5" s="66"/>
      <c r="D5" s="56" t="s">
        <v>113</v>
      </c>
      <c r="E5" s="50" t="s">
        <v>94</v>
      </c>
      <c r="F5" s="472"/>
      <c r="G5" s="473"/>
      <c r="H5" s="474"/>
    </row>
    <row r="6" spans="1:10" s="48" customFormat="1" ht="33" customHeight="1">
      <c r="A6" s="50" t="s">
        <v>95</v>
      </c>
      <c r="B6" s="472"/>
      <c r="C6" s="473"/>
      <c r="D6" s="473"/>
      <c r="E6" s="474"/>
      <c r="F6" s="31" t="s">
        <v>114</v>
      </c>
      <c r="G6" s="33"/>
      <c r="H6" s="70" t="s">
        <v>115</v>
      </c>
    </row>
    <row r="7" spans="1:10" s="49" customFormat="1" ht="33" customHeight="1">
      <c r="A7" s="63" t="s">
        <v>112</v>
      </c>
      <c r="B7" s="472"/>
      <c r="C7" s="473"/>
      <c r="D7" s="473"/>
      <c r="E7" s="474"/>
      <c r="F7" s="10" t="s">
        <v>157</v>
      </c>
      <c r="G7" s="524"/>
      <c r="H7" s="525"/>
    </row>
    <row r="8" spans="1:10" s="49" customFormat="1" ht="15" customHeight="1">
      <c r="A8" s="529" t="s">
        <v>127</v>
      </c>
      <c r="B8" s="538"/>
      <c r="C8" s="539"/>
      <c r="D8" s="539"/>
      <c r="E8" s="532" t="s">
        <v>145</v>
      </c>
      <c r="F8" s="532"/>
      <c r="G8" s="534"/>
      <c r="H8" s="535"/>
    </row>
    <row r="9" spans="1:10" s="49" customFormat="1" ht="15" customHeight="1">
      <c r="A9" s="530"/>
      <c r="B9" s="531"/>
      <c r="C9" s="488"/>
      <c r="D9" s="488"/>
      <c r="E9" s="533"/>
      <c r="F9" s="533"/>
      <c r="G9" s="536"/>
      <c r="H9" s="537"/>
    </row>
    <row r="11" spans="1:10" s="49" customFormat="1" ht="22.5" customHeight="1">
      <c r="A11" s="63" t="s">
        <v>129</v>
      </c>
      <c r="B11" s="74" t="s">
        <v>121</v>
      </c>
      <c r="C11" s="469" t="s">
        <v>128</v>
      </c>
      <c r="D11" s="470"/>
      <c r="E11" s="471"/>
      <c r="F11" s="400" t="s">
        <v>158</v>
      </c>
      <c r="G11" s="471"/>
      <c r="H11" s="69" t="s">
        <v>120</v>
      </c>
    </row>
    <row r="12" spans="1:10" ht="14.25" customHeight="1">
      <c r="A12" s="75" t="s">
        <v>130</v>
      </c>
      <c r="B12" s="523" t="s">
        <v>126</v>
      </c>
      <c r="C12" s="170"/>
      <c r="D12" s="171" t="s">
        <v>122</v>
      </c>
      <c r="E12" s="172"/>
      <c r="F12" s="63" t="s">
        <v>123</v>
      </c>
      <c r="G12" s="18"/>
      <c r="H12" s="448"/>
    </row>
    <row r="13" spans="1:10" ht="14.25" customHeight="1">
      <c r="A13" s="68" t="s">
        <v>119</v>
      </c>
      <c r="B13" s="523"/>
      <c r="C13" s="173"/>
      <c r="D13" s="163"/>
      <c r="E13" s="174"/>
      <c r="F13" s="68" t="s">
        <v>124</v>
      </c>
      <c r="G13" s="5"/>
      <c r="H13" s="449"/>
    </row>
    <row r="14" spans="1:10" ht="14.25" customHeight="1">
      <c r="A14" s="75" t="s">
        <v>131</v>
      </c>
      <c r="B14" s="523"/>
      <c r="C14" s="170"/>
      <c r="D14" s="171" t="s">
        <v>122</v>
      </c>
      <c r="E14" s="172"/>
      <c r="F14" s="63" t="s">
        <v>123</v>
      </c>
      <c r="G14" s="18"/>
      <c r="H14" s="448"/>
    </row>
    <row r="15" spans="1:10" ht="14.25" customHeight="1">
      <c r="A15" s="68" t="s">
        <v>119</v>
      </c>
      <c r="B15" s="523"/>
      <c r="C15" s="173"/>
      <c r="D15" s="163"/>
      <c r="E15" s="174"/>
      <c r="F15" s="68" t="s">
        <v>124</v>
      </c>
      <c r="G15" s="5"/>
      <c r="H15" s="449"/>
    </row>
    <row r="16" spans="1:10" ht="14.25" customHeight="1">
      <c r="A16" s="75" t="s">
        <v>132</v>
      </c>
      <c r="B16" s="523"/>
      <c r="C16" s="170"/>
      <c r="D16" s="171" t="s">
        <v>122</v>
      </c>
      <c r="E16" s="172"/>
      <c r="F16" s="63" t="s">
        <v>123</v>
      </c>
      <c r="G16" s="18"/>
      <c r="H16" s="448"/>
    </row>
    <row r="17" spans="1:8" ht="14.25" customHeight="1">
      <c r="A17" s="68" t="s">
        <v>119</v>
      </c>
      <c r="B17" s="523"/>
      <c r="C17" s="173"/>
      <c r="D17" s="163"/>
      <c r="E17" s="174"/>
      <c r="F17" s="68" t="s">
        <v>124</v>
      </c>
      <c r="G17" s="5"/>
      <c r="H17" s="449"/>
    </row>
    <row r="18" spans="1:8" ht="14.25" customHeight="1">
      <c r="A18" s="75" t="s">
        <v>133</v>
      </c>
      <c r="B18" s="523"/>
      <c r="C18" s="170"/>
      <c r="D18" s="171" t="s">
        <v>122</v>
      </c>
      <c r="E18" s="172"/>
      <c r="F18" s="63" t="s">
        <v>123</v>
      </c>
      <c r="G18" s="18"/>
      <c r="H18" s="448"/>
    </row>
    <row r="19" spans="1:8" ht="14.25" customHeight="1">
      <c r="A19" s="68" t="s">
        <v>119</v>
      </c>
      <c r="B19" s="523"/>
      <c r="C19" s="173"/>
      <c r="D19" s="163"/>
      <c r="E19" s="174"/>
      <c r="F19" s="68" t="s">
        <v>124</v>
      </c>
      <c r="G19" s="5"/>
      <c r="H19" s="449"/>
    </row>
    <row r="20" spans="1:8" ht="14.25" customHeight="1">
      <c r="A20" s="75" t="s">
        <v>134</v>
      </c>
      <c r="B20" s="523"/>
      <c r="C20" s="170"/>
      <c r="D20" s="171" t="s">
        <v>122</v>
      </c>
      <c r="E20" s="172"/>
      <c r="F20" s="63" t="s">
        <v>123</v>
      </c>
      <c r="G20" s="18"/>
      <c r="H20" s="448"/>
    </row>
    <row r="21" spans="1:8" ht="14.25" customHeight="1">
      <c r="A21" s="68" t="s">
        <v>119</v>
      </c>
      <c r="B21" s="523"/>
      <c r="C21" s="173"/>
      <c r="D21" s="163"/>
      <c r="E21" s="174"/>
      <c r="F21" s="68" t="s">
        <v>124</v>
      </c>
      <c r="G21" s="5"/>
      <c r="H21" s="449"/>
    </row>
    <row r="22" spans="1:8" ht="14.25" customHeight="1">
      <c r="A22" s="75" t="s">
        <v>135</v>
      </c>
      <c r="B22" s="523" t="s">
        <v>125</v>
      </c>
      <c r="C22" s="170"/>
      <c r="D22" s="171" t="s">
        <v>122</v>
      </c>
      <c r="E22" s="172"/>
      <c r="F22" s="63" t="s">
        <v>123</v>
      </c>
      <c r="G22" s="18"/>
      <c r="H22" s="448"/>
    </row>
    <row r="23" spans="1:8" ht="14.25" customHeight="1">
      <c r="A23" s="68" t="s">
        <v>119</v>
      </c>
      <c r="B23" s="523"/>
      <c r="C23" s="173"/>
      <c r="D23" s="163"/>
      <c r="E23" s="174"/>
      <c r="F23" s="68" t="s">
        <v>124</v>
      </c>
      <c r="G23" s="5"/>
      <c r="H23" s="449"/>
    </row>
    <row r="24" spans="1:8" ht="14.25" customHeight="1">
      <c r="A24" s="75" t="s">
        <v>136</v>
      </c>
      <c r="B24" s="523"/>
      <c r="C24" s="170"/>
      <c r="D24" s="171" t="s">
        <v>122</v>
      </c>
      <c r="E24" s="172"/>
      <c r="F24" s="63" t="s">
        <v>123</v>
      </c>
      <c r="G24" s="18"/>
      <c r="H24" s="448"/>
    </row>
    <row r="25" spans="1:8" ht="14.25" customHeight="1">
      <c r="A25" s="68" t="s">
        <v>119</v>
      </c>
      <c r="B25" s="523"/>
      <c r="C25" s="173"/>
      <c r="D25" s="163"/>
      <c r="E25" s="174"/>
      <c r="F25" s="68" t="s">
        <v>124</v>
      </c>
      <c r="G25" s="5"/>
      <c r="H25" s="449"/>
    </row>
    <row r="26" spans="1:8" ht="14.25" customHeight="1">
      <c r="A26" s="75" t="s">
        <v>137</v>
      </c>
      <c r="B26" s="523"/>
      <c r="C26" s="170"/>
      <c r="D26" s="171" t="s">
        <v>122</v>
      </c>
      <c r="E26" s="172"/>
      <c r="F26" s="63" t="s">
        <v>123</v>
      </c>
      <c r="G26" s="18"/>
      <c r="H26" s="448"/>
    </row>
    <row r="27" spans="1:8" ht="14.25" customHeight="1">
      <c r="A27" s="68" t="s">
        <v>119</v>
      </c>
      <c r="B27" s="523"/>
      <c r="C27" s="173"/>
      <c r="D27" s="163"/>
      <c r="E27" s="174"/>
      <c r="F27" s="68" t="s">
        <v>124</v>
      </c>
      <c r="G27" s="5"/>
      <c r="H27" s="449"/>
    </row>
    <row r="28" spans="1:8" ht="14.25" customHeight="1">
      <c r="A28" s="75" t="s">
        <v>138</v>
      </c>
      <c r="B28" s="523"/>
      <c r="C28" s="170"/>
      <c r="D28" s="171" t="s">
        <v>122</v>
      </c>
      <c r="E28" s="172"/>
      <c r="F28" s="63" t="s">
        <v>123</v>
      </c>
      <c r="G28" s="18"/>
      <c r="H28" s="448"/>
    </row>
    <row r="29" spans="1:8" ht="14.25" customHeight="1">
      <c r="A29" s="68" t="s">
        <v>119</v>
      </c>
      <c r="B29" s="523"/>
      <c r="C29" s="173"/>
      <c r="D29" s="163"/>
      <c r="E29" s="174"/>
      <c r="F29" s="68" t="s">
        <v>124</v>
      </c>
      <c r="G29" s="5"/>
      <c r="H29" s="449"/>
    </row>
    <row r="30" spans="1:8" ht="14.25" customHeight="1">
      <c r="A30" s="75" t="s">
        <v>139</v>
      </c>
      <c r="B30" s="523"/>
      <c r="C30" s="170"/>
      <c r="D30" s="171" t="s">
        <v>122</v>
      </c>
      <c r="E30" s="172"/>
      <c r="F30" s="63" t="s">
        <v>123</v>
      </c>
      <c r="G30" s="18"/>
      <c r="H30" s="448"/>
    </row>
    <row r="31" spans="1:8" ht="14.25" customHeight="1">
      <c r="A31" s="68" t="s">
        <v>119</v>
      </c>
      <c r="B31" s="523"/>
      <c r="C31" s="173"/>
      <c r="D31" s="163"/>
      <c r="E31" s="174"/>
      <c r="F31" s="68" t="s">
        <v>124</v>
      </c>
      <c r="G31" s="5"/>
      <c r="H31" s="449"/>
    </row>
    <row r="32" spans="1:8" ht="14.25" customHeight="1">
      <c r="A32" s="75" t="s">
        <v>140</v>
      </c>
      <c r="B32" s="523"/>
      <c r="C32" s="170"/>
      <c r="D32" s="171" t="s">
        <v>122</v>
      </c>
      <c r="E32" s="172"/>
      <c r="F32" s="63" t="s">
        <v>123</v>
      </c>
      <c r="G32" s="18"/>
      <c r="H32" s="448"/>
    </row>
    <row r="33" spans="1:8" ht="14.25" customHeight="1">
      <c r="A33" s="68" t="s">
        <v>119</v>
      </c>
      <c r="B33" s="523"/>
      <c r="C33" s="173"/>
      <c r="D33" s="163"/>
      <c r="E33" s="174"/>
      <c r="F33" s="68" t="s">
        <v>124</v>
      </c>
      <c r="G33" s="5"/>
      <c r="H33" s="449"/>
    </row>
    <row r="34" spans="1:8" ht="14.25" customHeight="1">
      <c r="A34" s="75" t="s">
        <v>141</v>
      </c>
      <c r="B34" s="523"/>
      <c r="C34" s="170"/>
      <c r="D34" s="171" t="s">
        <v>122</v>
      </c>
      <c r="E34" s="172"/>
      <c r="F34" s="63" t="s">
        <v>123</v>
      </c>
      <c r="G34" s="18"/>
      <c r="H34" s="448"/>
    </row>
    <row r="35" spans="1:8" ht="14.25" customHeight="1">
      <c r="A35" s="68" t="s">
        <v>119</v>
      </c>
      <c r="B35" s="523"/>
      <c r="C35" s="173"/>
      <c r="D35" s="163"/>
      <c r="E35" s="174"/>
      <c r="F35" s="68" t="s">
        <v>124</v>
      </c>
      <c r="G35" s="5"/>
      <c r="H35" s="449"/>
    </row>
    <row r="36" spans="1:8" ht="14.25" customHeight="1">
      <c r="A36" s="75" t="s">
        <v>142</v>
      </c>
      <c r="B36" s="523"/>
      <c r="C36" s="170"/>
      <c r="D36" s="171" t="s">
        <v>122</v>
      </c>
      <c r="E36" s="172"/>
      <c r="F36" s="63" t="s">
        <v>123</v>
      </c>
      <c r="G36" s="18"/>
      <c r="H36" s="448"/>
    </row>
    <row r="37" spans="1:8" ht="14.25" customHeight="1">
      <c r="A37" s="68" t="s">
        <v>119</v>
      </c>
      <c r="B37" s="523"/>
      <c r="C37" s="173"/>
      <c r="D37" s="163"/>
      <c r="E37" s="174"/>
      <c r="F37" s="68" t="s">
        <v>124</v>
      </c>
      <c r="G37" s="5"/>
      <c r="H37" s="449"/>
    </row>
    <row r="38" spans="1:8" ht="14.25" customHeight="1">
      <c r="A38" s="75" t="s">
        <v>143</v>
      </c>
      <c r="B38" s="523"/>
      <c r="C38" s="170"/>
      <c r="D38" s="171" t="s">
        <v>122</v>
      </c>
      <c r="E38" s="172"/>
      <c r="F38" s="63" t="s">
        <v>123</v>
      </c>
      <c r="G38" s="18"/>
      <c r="H38" s="448"/>
    </row>
    <row r="39" spans="1:8" ht="14.25" customHeight="1">
      <c r="A39" s="68" t="s">
        <v>119</v>
      </c>
      <c r="B39" s="523"/>
      <c r="C39" s="173"/>
      <c r="D39" s="163"/>
      <c r="E39" s="174"/>
      <c r="F39" s="68" t="s">
        <v>124</v>
      </c>
      <c r="G39" s="5"/>
      <c r="H39" s="449"/>
    </row>
    <row r="40" spans="1:8" ht="14.25" customHeight="1">
      <c r="A40" s="75" t="s">
        <v>144</v>
      </c>
      <c r="B40" s="523"/>
      <c r="C40" s="170"/>
      <c r="D40" s="171" t="s">
        <v>122</v>
      </c>
      <c r="E40" s="172"/>
      <c r="F40" s="63" t="s">
        <v>123</v>
      </c>
      <c r="G40" s="18"/>
      <c r="H40" s="448"/>
    </row>
    <row r="41" spans="1:8" ht="14.25">
      <c r="A41" s="68" t="s">
        <v>119</v>
      </c>
      <c r="B41" s="523"/>
      <c r="C41" s="173"/>
      <c r="D41" s="163"/>
      <c r="E41" s="174"/>
      <c r="F41" s="68" t="s">
        <v>124</v>
      </c>
      <c r="G41" s="5"/>
      <c r="H41" s="449"/>
    </row>
    <row r="42" spans="1:8">
      <c r="A42" s="71"/>
    </row>
    <row r="43" spans="1:8">
      <c r="A43" s="540" t="s">
        <v>146</v>
      </c>
      <c r="B43" s="540"/>
    </row>
    <row r="44" spans="1:8">
      <c r="A44" s="541"/>
      <c r="B44" s="542"/>
      <c r="C44" s="542"/>
      <c r="D44" s="542"/>
      <c r="E44" s="542"/>
      <c r="F44" s="542"/>
      <c r="G44" s="542"/>
      <c r="H44" s="543"/>
    </row>
    <row r="45" spans="1:8">
      <c r="A45" s="544"/>
      <c r="B45" s="540"/>
      <c r="C45" s="540"/>
      <c r="D45" s="540"/>
      <c r="E45" s="540"/>
      <c r="F45" s="540"/>
      <c r="G45" s="540"/>
      <c r="H45" s="545"/>
    </row>
    <row r="46" spans="1:8">
      <c r="A46" s="544"/>
      <c r="B46" s="540"/>
      <c r="C46" s="540"/>
      <c r="D46" s="540"/>
      <c r="E46" s="540"/>
      <c r="F46" s="540"/>
      <c r="G46" s="540"/>
      <c r="H46" s="545"/>
    </row>
    <row r="47" spans="1:8">
      <c r="A47" s="544"/>
      <c r="B47" s="540"/>
      <c r="C47" s="540"/>
      <c r="D47" s="540"/>
      <c r="E47" s="540"/>
      <c r="F47" s="540"/>
      <c r="G47" s="540"/>
      <c r="H47" s="545"/>
    </row>
    <row r="48" spans="1:8">
      <c r="A48" s="526"/>
      <c r="B48" s="527"/>
      <c r="C48" s="527"/>
      <c r="D48" s="527"/>
      <c r="E48" s="527"/>
      <c r="F48" s="527"/>
      <c r="G48" s="527"/>
      <c r="H48" s="528"/>
    </row>
  </sheetData>
  <mergeCells count="50">
    <mergeCell ref="A43:B43"/>
    <mergeCell ref="A44:H44"/>
    <mergeCell ref="A45:H45"/>
    <mergeCell ref="A46:H46"/>
    <mergeCell ref="A47:H47"/>
    <mergeCell ref="B16:B17"/>
    <mergeCell ref="B18:B19"/>
    <mergeCell ref="A48:H48"/>
    <mergeCell ref="A8:A9"/>
    <mergeCell ref="B9:D9"/>
    <mergeCell ref="E8:E9"/>
    <mergeCell ref="F8:H8"/>
    <mergeCell ref="F9:H9"/>
    <mergeCell ref="H34:H35"/>
    <mergeCell ref="B20:B21"/>
    <mergeCell ref="F11:G11"/>
    <mergeCell ref="H38:H39"/>
    <mergeCell ref="H40:H41"/>
    <mergeCell ref="B8:D8"/>
    <mergeCell ref="H22:H23"/>
    <mergeCell ref="H24:H25"/>
    <mergeCell ref="B34:B35"/>
    <mergeCell ref="B36:B37"/>
    <mergeCell ref="H18:H19"/>
    <mergeCell ref="H20:H21"/>
    <mergeCell ref="H36:H37"/>
    <mergeCell ref="H26:H27"/>
    <mergeCell ref="H28:H29"/>
    <mergeCell ref="B40:B41"/>
    <mergeCell ref="A1:H1"/>
    <mergeCell ref="B22:B23"/>
    <mergeCell ref="B24:B25"/>
    <mergeCell ref="B26:B27"/>
    <mergeCell ref="B28:B29"/>
    <mergeCell ref="B30:B31"/>
    <mergeCell ref="H14:H15"/>
    <mergeCell ref="H16:H17"/>
    <mergeCell ref="F5:H5"/>
    <mergeCell ref="H30:H31"/>
    <mergeCell ref="H32:H33"/>
    <mergeCell ref="B38:B39"/>
    <mergeCell ref="G7:H7"/>
    <mergeCell ref="H12:H13"/>
    <mergeCell ref="B32:B33"/>
    <mergeCell ref="B3:C3"/>
    <mergeCell ref="B12:B13"/>
    <mergeCell ref="B14:B15"/>
    <mergeCell ref="B6:E6"/>
    <mergeCell ref="B7:E7"/>
    <mergeCell ref="C11:E11"/>
  </mergeCells>
  <phoneticPr fontId="10"/>
  <dataValidations disablePrompts="1" count="1">
    <dataValidation type="list" allowBlank="1" showInputMessage="1" showErrorMessage="1" sqref="B12:B41">
      <formula1>"公,フレ"</formula1>
    </dataValidation>
  </dataValidations>
  <pageMargins left="0.90625" right="0.5625" top="0.75" bottom="0.75" header="0.3" footer="0.3"/>
  <pageSetup paperSize="9" orientation="portrait" horizontalDpi="300" verticalDpi="300" r:id="rId1"/>
  <headerFooter>
    <oddHeader>&amp;C&amp;14 2019山梨県U-11サッカーリーグ&amp;R（様式５）</oddHeader>
    <oddFooter>&amp;C山梨県サッカー協会４種委員会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連絡網（様式1）</vt:lpstr>
      <vt:lpstr>6チーム</vt:lpstr>
      <vt:lpstr>7チーム</vt:lpstr>
      <vt:lpstr>メンバー票</vt:lpstr>
      <vt:lpstr>日程表（様式3）</vt:lpstr>
      <vt:lpstr>試合結果報告（様式6）</vt:lpstr>
      <vt:lpstr>審判報告書(様式8)</vt:lpstr>
      <vt:lpstr>会場確認票（様式4）</vt:lpstr>
      <vt:lpstr>運営確認票（様式5）</vt:lpstr>
      <vt:lpstr>フェアプレー評価表</vt:lpstr>
      <vt:lpstr>ｸﾞﾘｰﾝｶｰﾄﾞ確認表</vt:lpstr>
      <vt:lpstr>チーム警退確認表(様式7-1)</vt:lpstr>
      <vt:lpstr>グループ警退確認票（様式7-2）</vt:lpstr>
      <vt:lpstr>8チーム</vt:lpstr>
      <vt:lpstr>９チーム</vt:lpstr>
      <vt:lpstr>１０ﾁｰﾑ</vt:lpstr>
      <vt:lpstr>Sheet1</vt:lpstr>
      <vt:lpstr>'１０ﾁｰﾑ'!Extract</vt:lpstr>
      <vt:lpstr>'6チーム'!Extract</vt:lpstr>
      <vt:lpstr>'7チーム'!Extract</vt:lpstr>
      <vt:lpstr>'8チーム'!Extract</vt:lpstr>
      <vt:lpstr>'９チーム'!Extract</vt:lpstr>
      <vt:lpstr>'１０ﾁｰﾑ'!Print_Area</vt:lpstr>
      <vt:lpstr>'6チーム'!Print_Area</vt:lpstr>
      <vt:lpstr>'7チーム'!Print_Area</vt:lpstr>
      <vt:lpstr>'8チーム'!Print_Area</vt:lpstr>
      <vt:lpstr>'９チーム'!Print_Area</vt:lpstr>
      <vt:lpstr>メンバー票!Print_Area</vt:lpstr>
      <vt:lpstr>'運営確認票（様式5）'!Print_Area</vt:lpstr>
      <vt:lpstr>'会場確認票（様式4）'!Print_Area</vt:lpstr>
      <vt:lpstr>'試合結果報告（様式6）'!Print_Area</vt:lpstr>
      <vt:lpstr>'審判報告書(様式8)'!Print_Area</vt:lpstr>
      <vt:lpstr>'日程表（様式3）'!Print_Area</vt:lpstr>
      <vt:lpstr>'連絡網（様式1）'!Print_Area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kazama-ht</dc:creator>
  <cp:lastModifiedBy>鈴木和幸</cp:lastModifiedBy>
  <cp:lastPrinted>2014-01-17T11:25:44Z</cp:lastPrinted>
  <dcterms:created xsi:type="dcterms:W3CDTF">2010-08-05T06:07:58Z</dcterms:created>
  <dcterms:modified xsi:type="dcterms:W3CDTF">2019-05-08T03:04:07Z</dcterms:modified>
</cp:coreProperties>
</file>