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4fair-playweb\U-11\"/>
    </mc:Choice>
  </mc:AlternateContent>
  <bookViews>
    <workbookView xWindow="-15" yWindow="-15" windowWidth="9720" windowHeight="11640" tabRatio="825"/>
  </bookViews>
  <sheets>
    <sheet name="連絡網（様式1）" sheetId="14" r:id="rId1"/>
    <sheet name="星取表（様式2）" sheetId="13" r:id="rId2"/>
    <sheet name="7チーム" sheetId="42" r:id="rId3"/>
    <sheet name="8チーム" sheetId="41" r:id="rId4"/>
    <sheet name="９チーム" sheetId="40" r:id="rId5"/>
    <sheet name="１０ﾁｰﾑ" sheetId="39" r:id="rId6"/>
    <sheet name="11チーム" sheetId="38" r:id="rId7"/>
    <sheet name="12チーム" sheetId="37" r:id="rId8"/>
    <sheet name="日程表（様式3）" sheetId="15" r:id="rId9"/>
    <sheet name="会場確認票（様式4）" sheetId="16" r:id="rId10"/>
    <sheet name="運営確認票（様式5）" sheetId="17" r:id="rId11"/>
    <sheet name="試合結果報告（様式6）" sheetId="23" r:id="rId12"/>
    <sheet name="フェアプレー評価表" sheetId="35" r:id="rId13"/>
    <sheet name="ｸﾞﾘｰﾝｶｰﾄﾞ確認表" sheetId="36" r:id="rId14"/>
    <sheet name="チーム警退確認表(様式7-1)" sheetId="18" r:id="rId15"/>
    <sheet name="グループ警退確認票（様式7-2）" sheetId="28" r:id="rId16"/>
    <sheet name="審判報告書(様式8)" sheetId="20" r:id="rId17"/>
    <sheet name="エントリー登録用紙（様式9）" sheetId="21" r:id="rId18"/>
    <sheet name="メンバー票（様式10）" sheetId="22" r:id="rId19"/>
    <sheet name="Sheet1" sheetId="32" r:id="rId20"/>
  </sheets>
  <definedNames>
    <definedName name="_xlnm._FilterDatabase" localSheetId="5" hidden="1">'１０ﾁｰﾑ'!$AP$3:$AP$11</definedName>
    <definedName name="_xlnm._FilterDatabase" localSheetId="6" hidden="1">'11チーム'!$AS$3:$AS$11</definedName>
    <definedName name="_xlnm._FilterDatabase" localSheetId="7" hidden="1">'12チーム'!$AV$3:$AV$11</definedName>
    <definedName name="_xlnm._FilterDatabase" localSheetId="2" hidden="1">'7チーム'!$AJ$3:$AJ$11</definedName>
    <definedName name="_xlnm._FilterDatabase" localSheetId="3" hidden="1">'8チーム'!$AJ$3:$AJ$11</definedName>
    <definedName name="_xlnm._FilterDatabase" localSheetId="4" hidden="1">'９チーム'!$AP$3:$AP$11</definedName>
    <definedName name="_xlnm.Extract" localSheetId="5">'１０ﾁｰﾑ'!$AP$3:$AP$11</definedName>
    <definedName name="_xlnm.Extract" localSheetId="6">'11チーム'!$AS$3:$AS$11</definedName>
    <definedName name="_xlnm.Extract" localSheetId="7">'12チーム'!$AV$3:$AV$11</definedName>
    <definedName name="_xlnm.Extract" localSheetId="2">'7チーム'!$AJ$3:$AJ$11</definedName>
    <definedName name="_xlnm.Extract" localSheetId="3">'8チーム'!$AJ$3:$AJ$11</definedName>
    <definedName name="_xlnm.Extract" localSheetId="4">'９チーム'!$AP$3:$AP$11</definedName>
    <definedName name="_xlnm.Print_Area" localSheetId="5">'１０ﾁｰﾑ'!$A$1:$AN$22</definedName>
    <definedName name="_xlnm.Print_Area" localSheetId="6">'11チーム'!$A$1:$AQ$25</definedName>
    <definedName name="_xlnm.Print_Area" localSheetId="7">'12チーム'!$A$1:$AT$27</definedName>
    <definedName name="_xlnm.Print_Area" localSheetId="2">'7チーム'!$A$1:$AH$16</definedName>
    <definedName name="_xlnm.Print_Area" localSheetId="3">'8チーム'!$A$1:$AH$18</definedName>
    <definedName name="_xlnm.Print_Area" localSheetId="4">'９チーム'!$A$1:$AN$23</definedName>
    <definedName name="_xlnm.Print_Area" localSheetId="17">'エントリー登録用紙（様式9）'!$A$1:$U$41</definedName>
    <definedName name="_xlnm.Print_Area" localSheetId="18">'メンバー票（様式10）'!$A$1:$T$43</definedName>
    <definedName name="_xlnm.Print_Area" localSheetId="10">'運営確認票（様式5）'!$A$1:$H$48</definedName>
    <definedName name="_xlnm.Print_Area" localSheetId="9">'会場確認票（様式4）'!$A$1:$F$25</definedName>
    <definedName name="_xlnm.Print_Area" localSheetId="11">'試合結果報告（様式6）'!$A$1:$J$40</definedName>
    <definedName name="_xlnm.Print_Area" localSheetId="16">'審判報告書(様式8)'!$A$1:$N$45</definedName>
    <definedName name="_xlnm.Print_Area" localSheetId="8">'日程表（様式3）'!$A$1:$AV$25</definedName>
    <definedName name="_xlnm.Print_Area" localSheetId="0">'連絡網（様式1）'!$A$1:$J$22</definedName>
  </definedNames>
  <calcPr calcId="152511"/>
</workbook>
</file>

<file path=xl/calcChain.xml><?xml version="1.0" encoding="utf-8"?>
<calcChain xmlns="http://schemas.openxmlformats.org/spreadsheetml/2006/main">
  <c r="AM23" i="39" l="1"/>
  <c r="AG19" i="41"/>
  <c r="AF19" i="41"/>
  <c r="AE19" i="41"/>
  <c r="AI17" i="42"/>
  <c r="U17" i="42"/>
  <c r="R17" i="42"/>
  <c r="O17" i="42"/>
  <c r="L17" i="42"/>
  <c r="I17" i="42"/>
  <c r="F17" i="42"/>
  <c r="C17" i="42"/>
  <c r="T16" i="42"/>
  <c r="AE13" i="42"/>
  <c r="N16" i="42"/>
  <c r="H16" i="42"/>
  <c r="AE15" i="42"/>
  <c r="O14" i="42"/>
  <c r="O13" i="42"/>
  <c r="I14" i="42"/>
  <c r="I13" i="42"/>
  <c r="C14" i="42"/>
  <c r="C13" i="42"/>
  <c r="U13" i="42"/>
  <c r="R16" i="42"/>
  <c r="R15" i="42"/>
  <c r="AF13" i="42"/>
  <c r="U11" i="42"/>
  <c r="Q16" i="42"/>
  <c r="R11" i="42"/>
  <c r="Q14" i="42"/>
  <c r="AE11" i="42"/>
  <c r="U9" i="42"/>
  <c r="L16" i="42"/>
  <c r="L15" i="42"/>
  <c r="R9" i="42"/>
  <c r="N14" i="42"/>
  <c r="O9" i="42"/>
  <c r="L12" i="42"/>
  <c r="L11" i="42"/>
  <c r="H8" i="42"/>
  <c r="U7" i="42"/>
  <c r="K16" i="42"/>
  <c r="R7" i="42"/>
  <c r="K14" i="42"/>
  <c r="O7" i="42"/>
  <c r="K12" i="42"/>
  <c r="L7" i="42"/>
  <c r="K10" i="42"/>
  <c r="C6" i="42"/>
  <c r="C5" i="42"/>
  <c r="U5" i="42"/>
  <c r="F16" i="42"/>
  <c r="F15" i="42"/>
  <c r="R5" i="42"/>
  <c r="H14" i="42"/>
  <c r="O5" i="42"/>
  <c r="F12" i="42"/>
  <c r="F11" i="42"/>
  <c r="L5" i="42"/>
  <c r="H10" i="42"/>
  <c r="I5" i="42"/>
  <c r="F8" i="42"/>
  <c r="F7" i="42"/>
  <c r="AA3" i="42"/>
  <c r="U3" i="42"/>
  <c r="E16" i="42"/>
  <c r="R3" i="42"/>
  <c r="E14" i="42"/>
  <c r="O3" i="42"/>
  <c r="E12" i="42"/>
  <c r="L3" i="42"/>
  <c r="E10" i="42"/>
  <c r="I3" i="42"/>
  <c r="E8" i="42"/>
  <c r="F3" i="42"/>
  <c r="AC3" i="42"/>
  <c r="U2" i="42"/>
  <c r="R2" i="42"/>
  <c r="O2" i="42"/>
  <c r="L2" i="42"/>
  <c r="I2" i="42"/>
  <c r="F2" i="42"/>
  <c r="C2" i="42"/>
  <c r="W18" i="41"/>
  <c r="AE15" i="41"/>
  <c r="Q18" i="41"/>
  <c r="K18" i="41"/>
  <c r="E18" i="41"/>
  <c r="AE17" i="41"/>
  <c r="Q16" i="41"/>
  <c r="E16" i="41"/>
  <c r="X15" i="41"/>
  <c r="U18" i="41"/>
  <c r="U17" i="41"/>
  <c r="Q14" i="41"/>
  <c r="N14" i="41"/>
  <c r="H14" i="41"/>
  <c r="X13" i="41"/>
  <c r="T18" i="41"/>
  <c r="U13" i="41"/>
  <c r="T16" i="41"/>
  <c r="N12" i="41"/>
  <c r="AE11" i="41"/>
  <c r="X11" i="41"/>
  <c r="O18" i="41"/>
  <c r="O17" i="41"/>
  <c r="U11" i="41"/>
  <c r="O16" i="41"/>
  <c r="O15" i="41"/>
  <c r="R11" i="41"/>
  <c r="O14" i="41"/>
  <c r="O13" i="41"/>
  <c r="K10" i="41"/>
  <c r="E10" i="41"/>
  <c r="X9" i="41"/>
  <c r="N18" i="41"/>
  <c r="U9" i="41"/>
  <c r="N16" i="41"/>
  <c r="R9" i="41"/>
  <c r="L14" i="41"/>
  <c r="L13" i="41"/>
  <c r="O9" i="41"/>
  <c r="L12" i="41"/>
  <c r="L11" i="41"/>
  <c r="E8" i="41"/>
  <c r="X7" i="41"/>
  <c r="I18" i="41"/>
  <c r="I17" i="41"/>
  <c r="U7" i="41"/>
  <c r="I16" i="41"/>
  <c r="I15" i="41"/>
  <c r="R7" i="41"/>
  <c r="K14" i="41"/>
  <c r="O7" i="41"/>
  <c r="K12" i="41"/>
  <c r="L7" i="41"/>
  <c r="I10" i="41"/>
  <c r="I9" i="41"/>
  <c r="E6" i="41"/>
  <c r="X5" i="41"/>
  <c r="H18" i="41"/>
  <c r="U5" i="41"/>
  <c r="H16" i="41"/>
  <c r="R5" i="41"/>
  <c r="F14" i="41"/>
  <c r="F13" i="41"/>
  <c r="O5" i="41"/>
  <c r="F12" i="41"/>
  <c r="F11" i="41"/>
  <c r="L5" i="41"/>
  <c r="H10" i="41"/>
  <c r="I5" i="41"/>
  <c r="H8" i="41"/>
  <c r="AA3" i="41"/>
  <c r="X3" i="41"/>
  <c r="C18" i="41"/>
  <c r="C17" i="41"/>
  <c r="U3" i="41"/>
  <c r="C16" i="41"/>
  <c r="C15" i="41"/>
  <c r="R3" i="41"/>
  <c r="E14" i="41"/>
  <c r="O3" i="41"/>
  <c r="E12" i="41"/>
  <c r="AE3" i="41"/>
  <c r="L3" i="41"/>
  <c r="C10" i="41"/>
  <c r="C9" i="41"/>
  <c r="I3" i="41"/>
  <c r="C8" i="41"/>
  <c r="C7" i="41"/>
  <c r="F3" i="41"/>
  <c r="C6" i="41"/>
  <c r="C5" i="41"/>
  <c r="X2" i="41"/>
  <c r="U2" i="41"/>
  <c r="R2" i="41"/>
  <c r="O2" i="41"/>
  <c r="L2" i="41"/>
  <c r="I2" i="41"/>
  <c r="F2" i="41"/>
  <c r="C2" i="41"/>
  <c r="AC22" i="40"/>
  <c r="W22" i="40"/>
  <c r="Q22" i="40"/>
  <c r="K22" i="40"/>
  <c r="E22" i="40"/>
  <c r="AK21" i="40"/>
  <c r="Z20" i="40"/>
  <c r="N20" i="40"/>
  <c r="AK19" i="40"/>
  <c r="AD19" i="40"/>
  <c r="AA22" i="40"/>
  <c r="AA21" i="40"/>
  <c r="T18" i="40"/>
  <c r="N18" i="40"/>
  <c r="H18" i="40"/>
  <c r="AD17" i="40"/>
  <c r="Z22" i="40"/>
  <c r="AK17" i="40"/>
  <c r="AA17" i="40"/>
  <c r="X20" i="40"/>
  <c r="X19" i="40"/>
  <c r="K16" i="40"/>
  <c r="AD15" i="40"/>
  <c r="U22" i="40"/>
  <c r="U21" i="40"/>
  <c r="AA15" i="40"/>
  <c r="W20" i="40"/>
  <c r="X15" i="40"/>
  <c r="W18" i="40"/>
  <c r="Q14" i="40"/>
  <c r="K14" i="40"/>
  <c r="E14" i="40"/>
  <c r="AD13" i="40"/>
  <c r="T22" i="40"/>
  <c r="AA13" i="40"/>
  <c r="R20" i="40"/>
  <c r="X13" i="40"/>
  <c r="R18" i="40"/>
  <c r="R17" i="40"/>
  <c r="U13" i="40"/>
  <c r="T16" i="40"/>
  <c r="N12" i="40"/>
  <c r="AD11" i="40"/>
  <c r="O22" i="40"/>
  <c r="O21" i="40"/>
  <c r="AA11" i="40"/>
  <c r="Q20" i="40"/>
  <c r="X11" i="40"/>
  <c r="Q18" i="40"/>
  <c r="U11" i="40"/>
  <c r="O16" i="40"/>
  <c r="R11" i="40"/>
  <c r="O14" i="40"/>
  <c r="O13" i="40"/>
  <c r="H10" i="40"/>
  <c r="AD9" i="40"/>
  <c r="N22" i="40"/>
  <c r="AA9" i="40"/>
  <c r="L20" i="40"/>
  <c r="L19" i="40"/>
  <c r="X9" i="40"/>
  <c r="L18" i="40"/>
  <c r="L17" i="40"/>
  <c r="U9" i="40"/>
  <c r="N16" i="40"/>
  <c r="R9" i="40"/>
  <c r="N14" i="40"/>
  <c r="AK9" i="40"/>
  <c r="O9" i="40"/>
  <c r="L12" i="40"/>
  <c r="L11" i="40"/>
  <c r="AD7" i="40"/>
  <c r="I22" i="40"/>
  <c r="I21" i="40"/>
  <c r="AA7" i="40"/>
  <c r="K20" i="40"/>
  <c r="X7" i="40"/>
  <c r="K18" i="40"/>
  <c r="U7" i="40"/>
  <c r="I16" i="40"/>
  <c r="I15" i="40"/>
  <c r="R7" i="40"/>
  <c r="I14" i="40"/>
  <c r="I13" i="40"/>
  <c r="O7" i="40"/>
  <c r="K12" i="40"/>
  <c r="L7" i="40"/>
  <c r="K10" i="40"/>
  <c r="AK7" i="40"/>
  <c r="E6" i="40"/>
  <c r="AD5" i="40"/>
  <c r="H22" i="40"/>
  <c r="AA5" i="40"/>
  <c r="F20" i="40"/>
  <c r="X5" i="40"/>
  <c r="F18" i="40"/>
  <c r="F17" i="40"/>
  <c r="U5" i="40"/>
  <c r="H16" i="40"/>
  <c r="R5" i="40"/>
  <c r="H14" i="40"/>
  <c r="O5" i="40"/>
  <c r="F12" i="40"/>
  <c r="L5" i="40"/>
  <c r="F10" i="40"/>
  <c r="F9" i="40"/>
  <c r="I5" i="40"/>
  <c r="H8" i="40"/>
  <c r="AG3" i="40"/>
  <c r="AD3" i="40"/>
  <c r="C22" i="40"/>
  <c r="C21" i="40"/>
  <c r="AA3" i="40"/>
  <c r="C20" i="40"/>
  <c r="X3" i="40"/>
  <c r="E18" i="40"/>
  <c r="U3" i="40"/>
  <c r="C16" i="40"/>
  <c r="R3" i="40"/>
  <c r="C14" i="40"/>
  <c r="C13" i="40"/>
  <c r="O3" i="40"/>
  <c r="E12" i="40"/>
  <c r="L3" i="40"/>
  <c r="E10" i="40"/>
  <c r="I3" i="40"/>
  <c r="C8" i="40"/>
  <c r="C7" i="40"/>
  <c r="F3" i="40"/>
  <c r="C6" i="40"/>
  <c r="C5" i="40"/>
  <c r="AD2" i="40"/>
  <c r="AA2" i="40"/>
  <c r="X2" i="40"/>
  <c r="U2" i="40"/>
  <c r="R2" i="40"/>
  <c r="O2" i="40"/>
  <c r="L2" i="40"/>
  <c r="I2" i="40"/>
  <c r="F2" i="40"/>
  <c r="C2" i="40"/>
  <c r="U22" i="39"/>
  <c r="I22" i="39"/>
  <c r="AK21" i="39"/>
  <c r="X20" i="39"/>
  <c r="X19" i="39"/>
  <c r="R20" i="39"/>
  <c r="L20" i="39"/>
  <c r="F20" i="39"/>
  <c r="AD19" i="39"/>
  <c r="AC22" i="39"/>
  <c r="AK19" i="39"/>
  <c r="L18" i="39"/>
  <c r="AD17" i="39"/>
  <c r="Z22" i="39"/>
  <c r="AA17" i="39"/>
  <c r="Z20" i="39"/>
  <c r="AK17" i="39"/>
  <c r="O16" i="39"/>
  <c r="O15" i="39"/>
  <c r="I16" i="39"/>
  <c r="C16" i="39"/>
  <c r="AD15" i="39"/>
  <c r="W22" i="39"/>
  <c r="U21" i="39"/>
  <c r="AA15" i="39"/>
  <c r="W20" i="39"/>
  <c r="X15" i="39"/>
  <c r="W18" i="39"/>
  <c r="I14" i="39"/>
  <c r="AD13" i="39"/>
  <c r="T22" i="39"/>
  <c r="AA13" i="39"/>
  <c r="T20" i="39"/>
  <c r="X13" i="39"/>
  <c r="T18" i="39"/>
  <c r="U13" i="39"/>
  <c r="T16" i="39"/>
  <c r="L12" i="39"/>
  <c r="F12" i="39"/>
  <c r="F11" i="39"/>
  <c r="AD11" i="39"/>
  <c r="Q22" i="39"/>
  <c r="AA11" i="39"/>
  <c r="Q20" i="39"/>
  <c r="X11" i="39"/>
  <c r="Q18" i="39"/>
  <c r="U11" i="39"/>
  <c r="Q16" i="39"/>
  <c r="R11" i="39"/>
  <c r="Q14" i="39"/>
  <c r="AD9" i="39"/>
  <c r="N22" i="39"/>
  <c r="AA9" i="39"/>
  <c r="N20" i="39"/>
  <c r="X9" i="39"/>
  <c r="N18" i="39"/>
  <c r="U9" i="39"/>
  <c r="N16" i="39"/>
  <c r="R9" i="39"/>
  <c r="N14" i="39"/>
  <c r="O9" i="39"/>
  <c r="N12" i="39"/>
  <c r="C8" i="39"/>
  <c r="C7" i="39"/>
  <c r="AD7" i="39"/>
  <c r="K22" i="39"/>
  <c r="I21" i="39"/>
  <c r="AA7" i="39"/>
  <c r="K20" i="39"/>
  <c r="X7" i="39"/>
  <c r="K18" i="39"/>
  <c r="U7" i="39"/>
  <c r="K16" i="39"/>
  <c r="I15" i="39"/>
  <c r="R7" i="39"/>
  <c r="K14" i="39"/>
  <c r="I13" i="39"/>
  <c r="O7" i="39"/>
  <c r="K12" i="39"/>
  <c r="L7" i="39"/>
  <c r="K10" i="39"/>
  <c r="AD5" i="39"/>
  <c r="H22" i="39"/>
  <c r="AA5" i="39"/>
  <c r="E20" i="39"/>
  <c r="X5" i="39"/>
  <c r="H18" i="39"/>
  <c r="U5" i="39"/>
  <c r="H16" i="39"/>
  <c r="R5" i="39"/>
  <c r="H14" i="39"/>
  <c r="O5" i="39"/>
  <c r="H12" i="39"/>
  <c r="L5" i="39"/>
  <c r="H10" i="39"/>
  <c r="I5" i="39"/>
  <c r="H8" i="39"/>
  <c r="AD3" i="39"/>
  <c r="C22" i="39"/>
  <c r="AA3" i="39"/>
  <c r="C20" i="39"/>
  <c r="C19" i="39"/>
  <c r="X3" i="39"/>
  <c r="E18" i="39"/>
  <c r="U3" i="39"/>
  <c r="E16" i="39"/>
  <c r="R3" i="39"/>
  <c r="E14" i="39"/>
  <c r="O3" i="39"/>
  <c r="E12" i="39"/>
  <c r="L3" i="39"/>
  <c r="E10" i="39"/>
  <c r="I3" i="39"/>
  <c r="E8" i="39"/>
  <c r="F3" i="39"/>
  <c r="AI3" i="39"/>
  <c r="AD2" i="39"/>
  <c r="AA2" i="39"/>
  <c r="X2" i="39"/>
  <c r="U2" i="39"/>
  <c r="R2" i="39"/>
  <c r="O2" i="39"/>
  <c r="L2" i="39"/>
  <c r="I2" i="39"/>
  <c r="F2" i="39"/>
  <c r="C2" i="39"/>
  <c r="AF24" i="38"/>
  <c r="AN21" i="38"/>
  <c r="Z24" i="38"/>
  <c r="T24" i="38"/>
  <c r="N24" i="38"/>
  <c r="H24" i="38"/>
  <c r="AN23" i="38"/>
  <c r="AA22" i="38"/>
  <c r="U22" i="38"/>
  <c r="U21" i="38"/>
  <c r="O22" i="38"/>
  <c r="I22" i="38"/>
  <c r="C22" i="38"/>
  <c r="AG21" i="38"/>
  <c r="AD24" i="38"/>
  <c r="AD23" i="38"/>
  <c r="AO21" i="38"/>
  <c r="AG19" i="38"/>
  <c r="AC24" i="38"/>
  <c r="AD19" i="38"/>
  <c r="AC22" i="38"/>
  <c r="AN19" i="38"/>
  <c r="AG17" i="38"/>
  <c r="X24" i="38"/>
  <c r="X23" i="38"/>
  <c r="AD17" i="38"/>
  <c r="Z22" i="38"/>
  <c r="AA17" i="38"/>
  <c r="X20" i="38"/>
  <c r="T16" i="38"/>
  <c r="N16" i="38"/>
  <c r="H16" i="38"/>
  <c r="AG15" i="38"/>
  <c r="W24" i="38"/>
  <c r="AD15" i="38"/>
  <c r="W22" i="38"/>
  <c r="AA15" i="38"/>
  <c r="W20" i="38"/>
  <c r="X15" i="38"/>
  <c r="U18" i="38"/>
  <c r="O14" i="38"/>
  <c r="I14" i="38"/>
  <c r="C14" i="38"/>
  <c r="AG13" i="38"/>
  <c r="R24" i="38"/>
  <c r="R23" i="38"/>
  <c r="AD13" i="38"/>
  <c r="T22" i="38"/>
  <c r="AA13" i="38"/>
  <c r="R20" i="38"/>
  <c r="X13" i="38"/>
  <c r="T18" i="38"/>
  <c r="U13" i="38"/>
  <c r="R16" i="38"/>
  <c r="R15" i="38"/>
  <c r="AG11" i="38"/>
  <c r="Q24" i="38"/>
  <c r="AD11" i="38"/>
  <c r="Q22" i="38"/>
  <c r="AA11" i="38"/>
  <c r="Q20" i="38"/>
  <c r="X11" i="38"/>
  <c r="O18" i="38"/>
  <c r="U11" i="38"/>
  <c r="Q16" i="38"/>
  <c r="R11" i="38"/>
  <c r="Q14" i="38"/>
  <c r="AG9" i="38"/>
  <c r="L24" i="38"/>
  <c r="L23" i="38"/>
  <c r="AD9" i="38"/>
  <c r="N22" i="38"/>
  <c r="AA9" i="38"/>
  <c r="L20" i="38"/>
  <c r="X9" i="38"/>
  <c r="N18" i="38"/>
  <c r="U9" i="38"/>
  <c r="L16" i="38"/>
  <c r="L15" i="38"/>
  <c r="R9" i="38"/>
  <c r="N14" i="38"/>
  <c r="O9" i="38"/>
  <c r="L12" i="38"/>
  <c r="H8" i="38"/>
  <c r="C8" i="38"/>
  <c r="C7" i="38"/>
  <c r="AG7" i="38"/>
  <c r="K24" i="38"/>
  <c r="AD7" i="38"/>
  <c r="K22" i="38"/>
  <c r="AA7" i="38"/>
  <c r="K20" i="38"/>
  <c r="X7" i="38"/>
  <c r="U7" i="38"/>
  <c r="K16" i="38"/>
  <c r="R7" i="38"/>
  <c r="K14" i="38"/>
  <c r="O7" i="38"/>
  <c r="K12" i="38"/>
  <c r="L7" i="38"/>
  <c r="E6" i="38"/>
  <c r="C6" i="38"/>
  <c r="C5" i="38"/>
  <c r="AG5" i="38"/>
  <c r="F24" i="38"/>
  <c r="F23" i="38"/>
  <c r="AD5" i="38"/>
  <c r="H22" i="38"/>
  <c r="AA5" i="38"/>
  <c r="X5" i="38"/>
  <c r="H18" i="38"/>
  <c r="U5" i="38"/>
  <c r="F16" i="38"/>
  <c r="F15" i="38"/>
  <c r="R5" i="38"/>
  <c r="H14" i="38"/>
  <c r="O5" i="38"/>
  <c r="L5" i="38"/>
  <c r="H10" i="38"/>
  <c r="I5" i="38"/>
  <c r="F8" i="38"/>
  <c r="F7" i="38"/>
  <c r="AG3" i="38"/>
  <c r="E24" i="38"/>
  <c r="AD3" i="38"/>
  <c r="E22" i="38"/>
  <c r="AA3" i="38"/>
  <c r="E20" i="38"/>
  <c r="X3" i="38"/>
  <c r="U3" i="38"/>
  <c r="E16" i="38"/>
  <c r="R3" i="38"/>
  <c r="E14" i="38"/>
  <c r="O3" i="38"/>
  <c r="E12" i="38"/>
  <c r="L3" i="38"/>
  <c r="I3" i="38"/>
  <c r="E8" i="38"/>
  <c r="F3" i="38"/>
  <c r="AG2" i="38"/>
  <c r="AD2" i="38"/>
  <c r="AA2" i="38"/>
  <c r="X2" i="38"/>
  <c r="U2" i="38"/>
  <c r="R2" i="38"/>
  <c r="O2" i="38"/>
  <c r="L2" i="38"/>
  <c r="I2" i="38"/>
  <c r="F2" i="38"/>
  <c r="C2" i="38"/>
  <c r="AI26" i="37"/>
  <c r="AQ25" i="37"/>
  <c r="AA24" i="37"/>
  <c r="U24" i="37"/>
  <c r="U23" i="37"/>
  <c r="O24" i="37"/>
  <c r="I24" i="37"/>
  <c r="C24" i="37"/>
  <c r="AQ23" i="37"/>
  <c r="AJ23" i="37"/>
  <c r="AG26" i="37"/>
  <c r="AG25" i="37"/>
  <c r="AR23" i="37"/>
  <c r="AS23" i="37"/>
  <c r="R22" i="37"/>
  <c r="F22" i="37"/>
  <c r="AJ21" i="37"/>
  <c r="AG21" i="37"/>
  <c r="AF24" i="37"/>
  <c r="X20" i="37"/>
  <c r="X19" i="37"/>
  <c r="R20" i="37"/>
  <c r="L20" i="37"/>
  <c r="F20" i="37"/>
  <c r="AJ19" i="37"/>
  <c r="AG19" i="37"/>
  <c r="AC24" i="37"/>
  <c r="AA23" i="37"/>
  <c r="AD19" i="37"/>
  <c r="AC22" i="37"/>
  <c r="W18" i="37"/>
  <c r="U18" i="37"/>
  <c r="U17" i="37"/>
  <c r="I18" i="37"/>
  <c r="AJ17" i="37"/>
  <c r="Z26" i="37"/>
  <c r="AG17" i="37"/>
  <c r="Z24" i="37"/>
  <c r="AD17" i="37"/>
  <c r="AA17" i="37"/>
  <c r="Z20" i="37"/>
  <c r="O16" i="37"/>
  <c r="O15" i="37"/>
  <c r="I16" i="37"/>
  <c r="I15" i="37"/>
  <c r="C16" i="37"/>
  <c r="C15" i="37"/>
  <c r="AJ15" i="37"/>
  <c r="U26" i="37"/>
  <c r="AG15" i="37"/>
  <c r="W24" i="37"/>
  <c r="AD15" i="37"/>
  <c r="AA15" i="37"/>
  <c r="W20" i="37"/>
  <c r="X15" i="37"/>
  <c r="Q14" i="37"/>
  <c r="H14" i="37"/>
  <c r="F14" i="37"/>
  <c r="F13" i="37"/>
  <c r="AJ13" i="37"/>
  <c r="AG13" i="37"/>
  <c r="T24" i="37"/>
  <c r="AD13" i="37"/>
  <c r="T22" i="37"/>
  <c r="AA13" i="37"/>
  <c r="T20" i="37"/>
  <c r="X13" i="37"/>
  <c r="U13" i="37"/>
  <c r="T16" i="37"/>
  <c r="L12" i="37"/>
  <c r="F12" i="37"/>
  <c r="AJ11" i="37"/>
  <c r="AG11" i="37"/>
  <c r="Q24" i="37"/>
  <c r="O23" i="37"/>
  <c r="AD11" i="37"/>
  <c r="Q22" i="37"/>
  <c r="AA11" i="37"/>
  <c r="Q20" i="37"/>
  <c r="X11" i="37"/>
  <c r="Q18" i="37"/>
  <c r="U11" i="37"/>
  <c r="Q16" i="37"/>
  <c r="R11" i="37"/>
  <c r="O14" i="37"/>
  <c r="O13" i="37"/>
  <c r="K10" i="37"/>
  <c r="I10" i="37"/>
  <c r="I9" i="37"/>
  <c r="AJ9" i="37"/>
  <c r="N26" i="37"/>
  <c r="AG9" i="37"/>
  <c r="N24" i="37"/>
  <c r="AD9" i="37"/>
  <c r="AA9" i="37"/>
  <c r="N20" i="37"/>
  <c r="X9" i="37"/>
  <c r="N18" i="37"/>
  <c r="U9" i="37"/>
  <c r="N16" i="37"/>
  <c r="R9" i="37"/>
  <c r="N14" i="37"/>
  <c r="O9" i="37"/>
  <c r="N12" i="37"/>
  <c r="C8" i="37"/>
  <c r="AJ7" i="37"/>
  <c r="I26" i="37"/>
  <c r="AG7" i="37"/>
  <c r="K24" i="37"/>
  <c r="AD7" i="37"/>
  <c r="AA7" i="37"/>
  <c r="K20" i="37"/>
  <c r="X7" i="37"/>
  <c r="K18" i="37"/>
  <c r="U7" i="37"/>
  <c r="K16" i="37"/>
  <c r="R7" i="37"/>
  <c r="O7" i="37"/>
  <c r="K12" i="37"/>
  <c r="L7" i="37"/>
  <c r="C7" i="37"/>
  <c r="E6" i="37"/>
  <c r="AJ5" i="37"/>
  <c r="AG5" i="37"/>
  <c r="H24" i="37"/>
  <c r="AD5" i="37"/>
  <c r="H22" i="37"/>
  <c r="AA5" i="37"/>
  <c r="H20" i="37"/>
  <c r="X5" i="37"/>
  <c r="U5" i="37"/>
  <c r="H16" i="37"/>
  <c r="R5" i="37"/>
  <c r="O5" i="37"/>
  <c r="H12" i="37"/>
  <c r="L5" i="37"/>
  <c r="I5" i="37"/>
  <c r="H8" i="37"/>
  <c r="AJ3" i="37"/>
  <c r="AG3" i="37"/>
  <c r="E24" i="37"/>
  <c r="C23" i="37"/>
  <c r="AD3" i="37"/>
  <c r="E22" i="37"/>
  <c r="AA3" i="37"/>
  <c r="E20" i="37"/>
  <c r="X3" i="37"/>
  <c r="E18" i="37"/>
  <c r="U3" i="37"/>
  <c r="E16" i="37"/>
  <c r="R3" i="37"/>
  <c r="E14" i="37"/>
  <c r="O3" i="37"/>
  <c r="E12" i="37"/>
  <c r="L3" i="37"/>
  <c r="E10" i="37"/>
  <c r="I3" i="37"/>
  <c r="AO3" i="37"/>
  <c r="F3" i="37"/>
  <c r="C6" i="37"/>
  <c r="C5" i="37"/>
  <c r="AJ2" i="37"/>
  <c r="AG2" i="37"/>
  <c r="AD2" i="37"/>
  <c r="AA2" i="37"/>
  <c r="X2" i="37"/>
  <c r="U2" i="37"/>
  <c r="R2" i="37"/>
  <c r="O2" i="37"/>
  <c r="L2" i="37"/>
  <c r="I2" i="37"/>
  <c r="F2" i="37"/>
  <c r="C2" i="37"/>
  <c r="H39" i="13"/>
  <c r="G39" i="13"/>
  <c r="F39" i="13"/>
  <c r="E39" i="13"/>
  <c r="D39" i="13"/>
  <c r="C39" i="13"/>
  <c r="B39" i="13"/>
  <c r="G38" i="13"/>
  <c r="F38" i="13"/>
  <c r="E38" i="13"/>
  <c r="D38" i="13"/>
  <c r="C38" i="13"/>
  <c r="B38" i="13"/>
  <c r="F37" i="13"/>
  <c r="E37" i="13"/>
  <c r="D37" i="13"/>
  <c r="C37" i="13"/>
  <c r="B37" i="13"/>
  <c r="E36" i="13"/>
  <c r="D36" i="13"/>
  <c r="C36" i="13"/>
  <c r="B36" i="13"/>
  <c r="D35" i="13"/>
  <c r="C35" i="13"/>
  <c r="B35" i="13"/>
  <c r="C34" i="13"/>
  <c r="B34" i="13"/>
  <c r="B33" i="13"/>
  <c r="I30" i="13"/>
  <c r="H30" i="13"/>
  <c r="G30" i="13"/>
  <c r="F30" i="13"/>
  <c r="E30" i="13"/>
  <c r="D30" i="13"/>
  <c r="C30" i="13"/>
  <c r="B30" i="13"/>
  <c r="H32" i="22"/>
  <c r="M32" i="22"/>
  <c r="P32" i="22"/>
  <c r="R32" i="22"/>
  <c r="R13" i="22"/>
  <c r="S13" i="22"/>
  <c r="T13" i="22"/>
  <c r="L13" i="22"/>
  <c r="N13" i="22"/>
  <c r="K12" i="22"/>
  <c r="K13" i="22"/>
  <c r="S12" i="22"/>
  <c r="T12" i="22"/>
  <c r="R12" i="22"/>
  <c r="N12" i="22"/>
  <c r="L12" i="22"/>
  <c r="Q6" i="22"/>
  <c r="Q7" i="22"/>
  <c r="K7" i="22"/>
  <c r="K6" i="22"/>
  <c r="K5" i="22"/>
  <c r="C7" i="22"/>
  <c r="C5" i="22"/>
  <c r="C6" i="22"/>
  <c r="H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3" i="22"/>
  <c r="R34" i="22"/>
  <c r="R35" i="22"/>
  <c r="R36" i="22"/>
  <c r="R37" i="22"/>
  <c r="R38" i="22"/>
  <c r="R39" i="22"/>
  <c r="R40" i="22"/>
  <c r="R41" i="22"/>
  <c r="R42" i="22"/>
  <c r="R18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3" i="22"/>
  <c r="M34" i="22"/>
  <c r="M35" i="22"/>
  <c r="M36" i="22"/>
  <c r="M37" i="22"/>
  <c r="M38" i="22"/>
  <c r="M39" i="22"/>
  <c r="M40" i="22"/>
  <c r="M41" i="22"/>
  <c r="M42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3" i="22"/>
  <c r="H34" i="22"/>
  <c r="H35" i="22"/>
  <c r="H36" i="22"/>
  <c r="H37" i="22"/>
  <c r="H38" i="22"/>
  <c r="H39" i="22"/>
  <c r="H40" i="22"/>
  <c r="H41" i="22"/>
  <c r="H42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3" i="22"/>
  <c r="P34" i="22"/>
  <c r="P35" i="22"/>
  <c r="P36" i="22"/>
  <c r="P37" i="22"/>
  <c r="P38" i="22"/>
  <c r="P39" i="22"/>
  <c r="P40" i="22"/>
  <c r="P41" i="22"/>
  <c r="P42" i="22"/>
  <c r="P18" i="22"/>
  <c r="M19" i="22"/>
  <c r="M18" i="22"/>
  <c r="H19" i="22"/>
  <c r="AP15" i="13"/>
  <c r="AQ13" i="13"/>
  <c r="AT15" i="13"/>
  <c r="AP13" i="13"/>
  <c r="AQ16" i="13"/>
  <c r="AQ9" i="13"/>
  <c r="X15" i="13"/>
  <c r="V13" i="13"/>
  <c r="V12" i="13"/>
  <c r="X11" i="13"/>
  <c r="V11" i="13"/>
  <c r="W11" i="13"/>
  <c r="W13" i="13"/>
  <c r="Y15" i="13"/>
  <c r="AA15" i="13"/>
  <c r="AB15" i="13"/>
  <c r="W15" i="13"/>
  <c r="W9" i="13"/>
  <c r="AB14" i="13"/>
  <c r="V10" i="13"/>
  <c r="U12" i="13"/>
  <c r="W14" i="13"/>
  <c r="V15" i="13"/>
  <c r="Z15" i="13"/>
  <c r="Z14" i="13"/>
  <c r="V8" i="13"/>
  <c r="X9" i="13"/>
  <c r="AY16" i="13"/>
  <c r="AX16" i="13"/>
  <c r="AW16" i="13"/>
  <c r="AV16" i="13"/>
  <c r="AU16" i="13"/>
  <c r="AT16" i="13"/>
  <c r="AS16" i="13"/>
  <c r="AR16" i="13"/>
  <c r="AP16" i="13"/>
  <c r="AO16" i="13"/>
  <c r="AX15" i="13"/>
  <c r="AW15" i="13"/>
  <c r="AV15" i="13"/>
  <c r="AU15" i="13"/>
  <c r="AS15" i="13"/>
  <c r="AR15" i="13"/>
  <c r="AQ15" i="13"/>
  <c r="AO15" i="13"/>
  <c r="AW14" i="13"/>
  <c r="AV14" i="13"/>
  <c r="AU14" i="13"/>
  <c r="AT14" i="13"/>
  <c r="AS14" i="13"/>
  <c r="AR14" i="13"/>
  <c r="AQ14" i="13"/>
  <c r="AP14" i="13"/>
  <c r="AO14" i="13"/>
  <c r="AV13" i="13"/>
  <c r="AU13" i="13"/>
  <c r="AT13" i="13"/>
  <c r="AS13" i="13"/>
  <c r="AR13" i="13"/>
  <c r="AO13" i="13"/>
  <c r="AU12" i="13"/>
  <c r="AT12" i="13"/>
  <c r="AS12" i="13"/>
  <c r="AR12" i="13"/>
  <c r="AQ12" i="13"/>
  <c r="AP12" i="13"/>
  <c r="AO12" i="13"/>
  <c r="AT11" i="13"/>
  <c r="AS11" i="13"/>
  <c r="AR11" i="13"/>
  <c r="AQ11" i="13"/>
  <c r="AP11" i="13"/>
  <c r="AO11" i="13"/>
  <c r="AS10" i="13"/>
  <c r="AR10" i="13"/>
  <c r="AQ10" i="13"/>
  <c r="AP10" i="13"/>
  <c r="AO10" i="13"/>
  <c r="AR9" i="13"/>
  <c r="AP9" i="13"/>
  <c r="AO9" i="13"/>
  <c r="AQ8" i="13"/>
  <c r="AP8" i="13"/>
  <c r="AO8" i="13"/>
  <c r="AP7" i="13"/>
  <c r="AO7" i="13"/>
  <c r="AO6" i="13"/>
  <c r="AZ3" i="13"/>
  <c r="AY3" i="13"/>
  <c r="AX3" i="13"/>
  <c r="AW3" i="13"/>
  <c r="AV3" i="13"/>
  <c r="AU3" i="13"/>
  <c r="AT3" i="13"/>
  <c r="AS3" i="13"/>
  <c r="AR3" i="13"/>
  <c r="AQ3" i="13"/>
  <c r="AP3" i="13"/>
  <c r="AO3" i="13"/>
  <c r="AD15" i="13"/>
  <c r="AC15" i="13"/>
  <c r="U15" i="13"/>
  <c r="U14" i="13"/>
  <c r="AE3" i="13"/>
  <c r="AC14" i="13"/>
  <c r="AA14" i="13"/>
  <c r="Y14" i="13"/>
  <c r="X14" i="13"/>
  <c r="V14" i="13"/>
  <c r="AB13" i="13"/>
  <c r="AA13" i="13"/>
  <c r="Z13" i="13"/>
  <c r="Y13" i="13"/>
  <c r="X13" i="13"/>
  <c r="U13" i="13"/>
  <c r="AA12" i="13"/>
  <c r="Z12" i="13"/>
  <c r="Y12" i="13"/>
  <c r="X12" i="13"/>
  <c r="W12" i="13"/>
  <c r="Z11" i="13"/>
  <c r="Y11" i="13"/>
  <c r="U11" i="13"/>
  <c r="Y10" i="13"/>
  <c r="X10" i="13"/>
  <c r="W10" i="13"/>
  <c r="U10" i="13"/>
  <c r="V9" i="13"/>
  <c r="U9" i="13"/>
  <c r="W8" i="13"/>
  <c r="U8" i="13"/>
  <c r="V7" i="13"/>
  <c r="U7" i="13"/>
  <c r="U6" i="13"/>
  <c r="AD3" i="13"/>
  <c r="AC3" i="13"/>
  <c r="AB3" i="13"/>
  <c r="AA3" i="13"/>
  <c r="Z3" i="13"/>
  <c r="Y3" i="13"/>
  <c r="X3" i="13"/>
  <c r="W3" i="13"/>
  <c r="V3" i="13"/>
  <c r="U3" i="13"/>
  <c r="C9" i="13"/>
  <c r="F10" i="13"/>
  <c r="E11" i="13"/>
  <c r="B9" i="13"/>
  <c r="G13" i="13"/>
  <c r="B13" i="13"/>
  <c r="I14" i="13"/>
  <c r="H14" i="13"/>
  <c r="H13" i="13"/>
  <c r="G14" i="13"/>
  <c r="G12" i="13"/>
  <c r="F14" i="13"/>
  <c r="F13" i="13"/>
  <c r="F12" i="13"/>
  <c r="F11" i="13"/>
  <c r="E14" i="13"/>
  <c r="E13" i="13"/>
  <c r="E12" i="13"/>
  <c r="E10" i="13"/>
  <c r="D14" i="13"/>
  <c r="D13" i="13"/>
  <c r="D12" i="13"/>
  <c r="D11" i="13"/>
  <c r="D10" i="13"/>
  <c r="D9" i="13"/>
  <c r="C14" i="13"/>
  <c r="C13" i="13"/>
  <c r="C12" i="13"/>
  <c r="C11" i="13"/>
  <c r="C10" i="13"/>
  <c r="C8" i="13"/>
  <c r="C7" i="13"/>
  <c r="B14" i="13"/>
  <c r="B12" i="13"/>
  <c r="B11" i="13"/>
  <c r="B10" i="13"/>
  <c r="B8" i="13"/>
  <c r="B7" i="13"/>
  <c r="I13" i="13"/>
  <c r="G11" i="13"/>
  <c r="E9" i="13"/>
  <c r="J14" i="13"/>
  <c r="H12" i="13"/>
  <c r="D8" i="13"/>
  <c r="B6" i="13"/>
  <c r="K3" i="13"/>
  <c r="J3" i="13"/>
  <c r="I3" i="13"/>
  <c r="H3" i="13"/>
  <c r="G3" i="13"/>
  <c r="F3" i="13"/>
  <c r="E3" i="13"/>
  <c r="D3" i="13"/>
  <c r="C3" i="13"/>
  <c r="B3" i="13"/>
  <c r="AA5" i="42"/>
  <c r="AD5" i="42"/>
  <c r="AB5" i="42"/>
  <c r="AC5" i="42"/>
  <c r="AC13" i="42"/>
  <c r="AE7" i="42"/>
  <c r="AG13" i="42"/>
  <c r="C10" i="42"/>
  <c r="C9" i="42"/>
  <c r="I10" i="42"/>
  <c r="I9" i="42"/>
  <c r="AB3" i="42"/>
  <c r="AD3" i="42"/>
  <c r="E6" i="42"/>
  <c r="AE3" i="42"/>
  <c r="C8" i="42"/>
  <c r="C7" i="42"/>
  <c r="C12" i="42"/>
  <c r="C11" i="42"/>
  <c r="I12" i="42"/>
  <c r="I11" i="42"/>
  <c r="AF7" i="42"/>
  <c r="AF15" i="42"/>
  <c r="AG15" i="42"/>
  <c r="C16" i="42"/>
  <c r="C15" i="42"/>
  <c r="I16" i="42"/>
  <c r="I15" i="42"/>
  <c r="O16" i="42"/>
  <c r="O15" i="42"/>
  <c r="AF11" i="42"/>
  <c r="AG11" i="42"/>
  <c r="F10" i="42"/>
  <c r="F9" i="42"/>
  <c r="AF5" i="42"/>
  <c r="F14" i="42"/>
  <c r="F13" i="42"/>
  <c r="AA13" i="42"/>
  <c r="L14" i="42"/>
  <c r="L13" i="42"/>
  <c r="AF9" i="42"/>
  <c r="H12" i="42"/>
  <c r="AE5" i="42"/>
  <c r="AG5" i="42"/>
  <c r="N12" i="42"/>
  <c r="AE9" i="42"/>
  <c r="AG11" i="41"/>
  <c r="AE9" i="41"/>
  <c r="AA7" i="41"/>
  <c r="AC5" i="41"/>
  <c r="AB5" i="41"/>
  <c r="AF3" i="41"/>
  <c r="AG3" i="41"/>
  <c r="AA5" i="41"/>
  <c r="AD5" i="41"/>
  <c r="AE13" i="41"/>
  <c r="AG15" i="41"/>
  <c r="K16" i="41"/>
  <c r="AE7" i="41"/>
  <c r="AG7" i="41"/>
  <c r="AB3" i="41"/>
  <c r="AD3" i="41"/>
  <c r="F8" i="41"/>
  <c r="F7" i="41"/>
  <c r="AC7" i="41"/>
  <c r="F10" i="41"/>
  <c r="F9" i="41"/>
  <c r="AB9" i="41"/>
  <c r="AF11" i="41"/>
  <c r="C12" i="41"/>
  <c r="C11" i="41"/>
  <c r="I12" i="41"/>
  <c r="I11" i="41"/>
  <c r="C14" i="41"/>
  <c r="C13" i="41"/>
  <c r="I14" i="41"/>
  <c r="I13" i="41"/>
  <c r="F16" i="41"/>
  <c r="F15" i="41"/>
  <c r="AB15" i="41"/>
  <c r="L16" i="41"/>
  <c r="L15" i="41"/>
  <c r="R16" i="41"/>
  <c r="R15" i="41"/>
  <c r="AF13" i="41"/>
  <c r="F18" i="41"/>
  <c r="F17" i="41"/>
  <c r="AA17" i="41"/>
  <c r="L18" i="41"/>
  <c r="L17" i="41"/>
  <c r="AF9" i="41"/>
  <c r="R18" i="41"/>
  <c r="R17" i="41"/>
  <c r="AC3" i="41"/>
  <c r="H12" i="41"/>
  <c r="AE5" i="41"/>
  <c r="AF7" i="41"/>
  <c r="AF15" i="41"/>
  <c r="AF17" i="41"/>
  <c r="AG17" i="41"/>
  <c r="O15" i="40"/>
  <c r="AL11" i="40"/>
  <c r="AK15" i="40"/>
  <c r="AG7" i="40"/>
  <c r="AH5" i="40"/>
  <c r="AG5" i="40"/>
  <c r="AJ5" i="40"/>
  <c r="AI5" i="40"/>
  <c r="AM19" i="40"/>
  <c r="AH3" i="40"/>
  <c r="AJ3" i="40"/>
  <c r="F8" i="40"/>
  <c r="F7" i="40"/>
  <c r="AH7" i="40"/>
  <c r="C10" i="40"/>
  <c r="C9" i="40"/>
  <c r="I10" i="40"/>
  <c r="I9" i="40"/>
  <c r="AL7" i="40"/>
  <c r="AM7" i="40"/>
  <c r="C12" i="40"/>
  <c r="C11" i="40"/>
  <c r="I12" i="40"/>
  <c r="I11" i="40"/>
  <c r="F14" i="40"/>
  <c r="F13" i="40"/>
  <c r="AI13" i="40"/>
  <c r="L14" i="40"/>
  <c r="L13" i="40"/>
  <c r="AL9" i="40"/>
  <c r="AM9" i="40"/>
  <c r="F16" i="40"/>
  <c r="F15" i="40"/>
  <c r="L16" i="40"/>
  <c r="L15" i="40"/>
  <c r="R16" i="40"/>
  <c r="R15" i="40"/>
  <c r="C18" i="40"/>
  <c r="C17" i="40"/>
  <c r="I18" i="40"/>
  <c r="I17" i="40"/>
  <c r="O18" i="40"/>
  <c r="O17" i="40"/>
  <c r="U18" i="40"/>
  <c r="U17" i="40"/>
  <c r="AL19" i="40"/>
  <c r="I20" i="40"/>
  <c r="I19" i="40"/>
  <c r="O20" i="40"/>
  <c r="O19" i="40"/>
  <c r="U20" i="40"/>
  <c r="U19" i="40"/>
  <c r="F22" i="40"/>
  <c r="F21" i="40"/>
  <c r="AH21" i="40"/>
  <c r="L22" i="40"/>
  <c r="L21" i="40"/>
  <c r="AG21" i="40"/>
  <c r="AJ21" i="40"/>
  <c r="AO21" i="40"/>
  <c r="R22" i="40"/>
  <c r="R21" i="40"/>
  <c r="AI21" i="40"/>
  <c r="X22" i="40"/>
  <c r="X21" i="40"/>
  <c r="AL17" i="40"/>
  <c r="AM17" i="40"/>
  <c r="AI3" i="40"/>
  <c r="E20" i="40"/>
  <c r="C19" i="40"/>
  <c r="E8" i="40"/>
  <c r="AK3" i="40"/>
  <c r="H12" i="40"/>
  <c r="F11" i="40"/>
  <c r="E16" i="40"/>
  <c r="C15" i="40"/>
  <c r="Q16" i="40"/>
  <c r="AK11" i="40"/>
  <c r="H20" i="40"/>
  <c r="F19" i="40"/>
  <c r="T20" i="40"/>
  <c r="AK13" i="40"/>
  <c r="AL15" i="40"/>
  <c r="AL21" i="40"/>
  <c r="AM21" i="40"/>
  <c r="AH7" i="39"/>
  <c r="AK7" i="39"/>
  <c r="AK9" i="39"/>
  <c r="L11" i="39"/>
  <c r="AK13" i="39"/>
  <c r="C15" i="39"/>
  <c r="L19" i="39"/>
  <c r="AK11" i="39"/>
  <c r="AK15" i="39"/>
  <c r="L17" i="39"/>
  <c r="R19" i="39"/>
  <c r="F10" i="39"/>
  <c r="F9" i="39"/>
  <c r="C14" i="39"/>
  <c r="C13" i="39"/>
  <c r="O14" i="39"/>
  <c r="O13" i="39"/>
  <c r="AL11" i="39"/>
  <c r="F18" i="39"/>
  <c r="F17" i="39"/>
  <c r="R18" i="39"/>
  <c r="R17" i="39"/>
  <c r="AL13" i="39"/>
  <c r="AL21" i="39"/>
  <c r="AM21" i="39"/>
  <c r="O22" i="39"/>
  <c r="O21" i="39"/>
  <c r="AA22" i="39"/>
  <c r="AA21" i="39"/>
  <c r="AG3" i="39"/>
  <c r="AJ3" i="39"/>
  <c r="E6" i="39"/>
  <c r="AK3" i="39"/>
  <c r="H20" i="39"/>
  <c r="AK5" i="39"/>
  <c r="E22" i="39"/>
  <c r="C21" i="39"/>
  <c r="C6" i="39"/>
  <c r="C5" i="39"/>
  <c r="AH3" i="39"/>
  <c r="F8" i="39"/>
  <c r="F7" i="39"/>
  <c r="AG7" i="39"/>
  <c r="AJ7" i="39"/>
  <c r="AL9" i="39"/>
  <c r="C10" i="39"/>
  <c r="C9" i="39"/>
  <c r="I10" i="39"/>
  <c r="I9" i="39"/>
  <c r="AL7" i="39"/>
  <c r="C12" i="39"/>
  <c r="C11" i="39"/>
  <c r="I12" i="39"/>
  <c r="I11" i="39"/>
  <c r="F14" i="39"/>
  <c r="F13" i="39"/>
  <c r="L14" i="39"/>
  <c r="L13" i="39"/>
  <c r="F16" i="39"/>
  <c r="F15" i="39"/>
  <c r="L16" i="39"/>
  <c r="L15" i="39"/>
  <c r="R16" i="39"/>
  <c r="R15" i="39"/>
  <c r="C18" i="39"/>
  <c r="C17" i="39"/>
  <c r="I18" i="39"/>
  <c r="I17" i="39"/>
  <c r="O18" i="39"/>
  <c r="O17" i="39"/>
  <c r="U18" i="39"/>
  <c r="U17" i="39"/>
  <c r="AL19" i="39"/>
  <c r="AM19" i="39"/>
  <c r="I20" i="39"/>
  <c r="I19" i="39"/>
  <c r="O20" i="39"/>
  <c r="O19" i="39"/>
  <c r="U20" i="39"/>
  <c r="U19" i="39"/>
  <c r="F22" i="39"/>
  <c r="F21" i="39"/>
  <c r="L22" i="39"/>
  <c r="L21" i="39"/>
  <c r="R22" i="39"/>
  <c r="R21" i="39"/>
  <c r="X22" i="39"/>
  <c r="X21" i="39"/>
  <c r="AL17" i="39"/>
  <c r="AM17" i="39"/>
  <c r="F12" i="38"/>
  <c r="H12" i="38"/>
  <c r="AL3" i="38"/>
  <c r="AJ5" i="38"/>
  <c r="AL5" i="38"/>
  <c r="AL7" i="38"/>
  <c r="AK7" i="38"/>
  <c r="C13" i="38"/>
  <c r="C21" i="38"/>
  <c r="AA21" i="38"/>
  <c r="F20" i="38"/>
  <c r="F19" i="38"/>
  <c r="H20" i="38"/>
  <c r="AN5" i="38"/>
  <c r="AN11" i="38"/>
  <c r="I13" i="38"/>
  <c r="I21" i="38"/>
  <c r="AP23" i="38"/>
  <c r="C10" i="38"/>
  <c r="C9" i="38"/>
  <c r="AO3" i="38"/>
  <c r="E10" i="38"/>
  <c r="AK3" i="38"/>
  <c r="C18" i="38"/>
  <c r="C17" i="38"/>
  <c r="E18" i="38"/>
  <c r="AJ3" i="38"/>
  <c r="AM3" i="38"/>
  <c r="AK5" i="38"/>
  <c r="I10" i="38"/>
  <c r="I9" i="38"/>
  <c r="K10" i="38"/>
  <c r="I18" i="38"/>
  <c r="I17" i="38"/>
  <c r="K18" i="38"/>
  <c r="AJ7" i="38"/>
  <c r="AM7" i="38"/>
  <c r="L19" i="38"/>
  <c r="O13" i="38"/>
  <c r="X19" i="38"/>
  <c r="AO17" i="38"/>
  <c r="O21" i="38"/>
  <c r="AP21" i="38"/>
  <c r="N20" i="38"/>
  <c r="T20" i="38"/>
  <c r="AN13" i="38"/>
  <c r="Z20" i="38"/>
  <c r="AN17" i="38"/>
  <c r="C12" i="38"/>
  <c r="C11" i="38"/>
  <c r="I12" i="38"/>
  <c r="I11" i="38"/>
  <c r="C16" i="38"/>
  <c r="C15" i="38"/>
  <c r="I16" i="38"/>
  <c r="I15" i="38"/>
  <c r="O16" i="38"/>
  <c r="O15" i="38"/>
  <c r="Q18" i="38"/>
  <c r="O17" i="38"/>
  <c r="AO11" i="38"/>
  <c r="W18" i="38"/>
  <c r="AN15" i="38"/>
  <c r="AO19" i="38"/>
  <c r="AP19" i="38"/>
  <c r="C20" i="38"/>
  <c r="C19" i="38"/>
  <c r="I20" i="38"/>
  <c r="I19" i="38"/>
  <c r="O20" i="38"/>
  <c r="O19" i="38"/>
  <c r="U20" i="38"/>
  <c r="U19" i="38"/>
  <c r="AO23" i="38"/>
  <c r="C24" i="38"/>
  <c r="C23" i="38"/>
  <c r="I24" i="38"/>
  <c r="I23" i="38"/>
  <c r="O24" i="38"/>
  <c r="O23" i="38"/>
  <c r="U24" i="38"/>
  <c r="U23" i="38"/>
  <c r="AA24" i="38"/>
  <c r="AA23" i="38"/>
  <c r="N12" i="38"/>
  <c r="AN9" i="38"/>
  <c r="F10" i="38"/>
  <c r="F9" i="38"/>
  <c r="F14" i="38"/>
  <c r="F13" i="38"/>
  <c r="L14" i="38"/>
  <c r="L13" i="38"/>
  <c r="F18" i="38"/>
  <c r="F17" i="38"/>
  <c r="L18" i="38"/>
  <c r="L17" i="38"/>
  <c r="R18" i="38"/>
  <c r="R17" i="38"/>
  <c r="F22" i="38"/>
  <c r="F21" i="38"/>
  <c r="L22" i="38"/>
  <c r="L21" i="38"/>
  <c r="R22" i="38"/>
  <c r="R21" i="38"/>
  <c r="X22" i="38"/>
  <c r="X21" i="38"/>
  <c r="AF26" i="37"/>
  <c r="AD26" i="37"/>
  <c r="C26" i="37"/>
  <c r="C25" i="37"/>
  <c r="AR25" i="37"/>
  <c r="AS25" i="37"/>
  <c r="E26" i="37"/>
  <c r="H10" i="37"/>
  <c r="F10" i="37"/>
  <c r="F9" i="37"/>
  <c r="H18" i="37"/>
  <c r="F18" i="37"/>
  <c r="F17" i="37"/>
  <c r="H26" i="37"/>
  <c r="F26" i="37"/>
  <c r="F25" i="37"/>
  <c r="C10" i="37"/>
  <c r="C9" i="37"/>
  <c r="AQ13" i="37"/>
  <c r="W22" i="37"/>
  <c r="U22" i="37"/>
  <c r="U21" i="37"/>
  <c r="C18" i="37"/>
  <c r="C17" i="37"/>
  <c r="F19" i="37"/>
  <c r="F21" i="37"/>
  <c r="K22" i="37"/>
  <c r="I22" i="37"/>
  <c r="I21" i="37"/>
  <c r="L22" i="37"/>
  <c r="N22" i="37"/>
  <c r="AQ9" i="37"/>
  <c r="X22" i="37"/>
  <c r="X21" i="37"/>
  <c r="Z22" i="37"/>
  <c r="I25" i="37"/>
  <c r="F11" i="37"/>
  <c r="T18" i="37"/>
  <c r="R18" i="37"/>
  <c r="R17" i="37"/>
  <c r="T26" i="37"/>
  <c r="R26" i="37"/>
  <c r="R25" i="37"/>
  <c r="I17" i="37"/>
  <c r="AA26" i="37"/>
  <c r="AA25" i="37"/>
  <c r="AC26" i="37"/>
  <c r="AQ19" i="37"/>
  <c r="L19" i="37"/>
  <c r="R21" i="37"/>
  <c r="I23" i="37"/>
  <c r="AQ5" i="37"/>
  <c r="K14" i="37"/>
  <c r="I14" i="37"/>
  <c r="AO5" i="37"/>
  <c r="AN5" i="37"/>
  <c r="AM5" i="37"/>
  <c r="AP5" i="37"/>
  <c r="AQ7" i="37"/>
  <c r="O26" i="37"/>
  <c r="O25" i="37"/>
  <c r="Q26" i="37"/>
  <c r="AQ11" i="37"/>
  <c r="L11" i="37"/>
  <c r="L14" i="37"/>
  <c r="L13" i="37"/>
  <c r="AQ17" i="37"/>
  <c r="O18" i="37"/>
  <c r="O17" i="37"/>
  <c r="AR11" i="37"/>
  <c r="R19" i="37"/>
  <c r="AQ21" i="37"/>
  <c r="AM3" i="37"/>
  <c r="E8" i="37"/>
  <c r="AQ3" i="37"/>
  <c r="K26" i="37"/>
  <c r="W26" i="37"/>
  <c r="AQ15" i="37"/>
  <c r="AN3" i="37"/>
  <c r="F8" i="37"/>
  <c r="F7" i="37"/>
  <c r="AN7" i="37"/>
  <c r="C12" i="37"/>
  <c r="C11" i="37"/>
  <c r="I12" i="37"/>
  <c r="I11" i="37"/>
  <c r="C14" i="37"/>
  <c r="C13" i="37"/>
  <c r="F16" i="37"/>
  <c r="F15" i="37"/>
  <c r="AM15" i="37"/>
  <c r="L16" i="37"/>
  <c r="L15" i="37"/>
  <c r="R16" i="37"/>
  <c r="R15" i="37"/>
  <c r="AR13" i="37"/>
  <c r="L18" i="37"/>
  <c r="L17" i="37"/>
  <c r="C20" i="37"/>
  <c r="C19" i="37"/>
  <c r="I20" i="37"/>
  <c r="I19" i="37"/>
  <c r="O20" i="37"/>
  <c r="O19" i="37"/>
  <c r="U20" i="37"/>
  <c r="U19" i="37"/>
  <c r="C22" i="37"/>
  <c r="C21" i="37"/>
  <c r="O22" i="37"/>
  <c r="O21" i="37"/>
  <c r="AA22" i="37"/>
  <c r="AA21" i="37"/>
  <c r="AR19" i="37"/>
  <c r="F24" i="37"/>
  <c r="F23" i="37"/>
  <c r="AR5" i="37"/>
  <c r="L24" i="37"/>
  <c r="L23" i="37"/>
  <c r="R24" i="37"/>
  <c r="R23" i="37"/>
  <c r="X24" i="37"/>
  <c r="X23" i="37"/>
  <c r="AD24" i="37"/>
  <c r="AD23" i="37"/>
  <c r="L26" i="37"/>
  <c r="L25" i="37"/>
  <c r="X26" i="37"/>
  <c r="X25" i="37"/>
  <c r="AA11" i="42"/>
  <c r="AD11" i="42"/>
  <c r="AI11" i="42"/>
  <c r="AC11" i="42"/>
  <c r="AB11" i="42"/>
  <c r="AE19" i="42"/>
  <c r="AB13" i="42"/>
  <c r="AD13" i="42"/>
  <c r="AI13" i="42"/>
  <c r="AA9" i="42"/>
  <c r="AC9" i="42"/>
  <c r="AB9" i="42"/>
  <c r="AG7" i="42"/>
  <c r="AI5" i="42"/>
  <c r="AC15" i="42"/>
  <c r="AB15" i="42"/>
  <c r="AA15" i="42"/>
  <c r="AD15" i="42"/>
  <c r="AI15" i="42"/>
  <c r="AG9" i="42"/>
  <c r="AC7" i="42"/>
  <c r="AA7" i="42"/>
  <c r="AB7" i="42"/>
  <c r="AF3" i="42"/>
  <c r="AF19" i="42"/>
  <c r="AI3" i="41"/>
  <c r="AB17" i="41"/>
  <c r="AD17" i="41"/>
  <c r="AI17" i="41"/>
  <c r="AC11" i="41"/>
  <c r="AA11" i="41"/>
  <c r="AD11" i="41"/>
  <c r="AI11" i="41"/>
  <c r="AB11" i="41"/>
  <c r="AF5" i="41"/>
  <c r="AG13" i="41"/>
  <c r="AB7" i="41"/>
  <c r="AD7" i="41"/>
  <c r="AI7" i="41"/>
  <c r="AC15" i="41"/>
  <c r="AA9" i="41"/>
  <c r="AD9" i="41"/>
  <c r="AC13" i="41"/>
  <c r="AB13" i="41"/>
  <c r="AA13" i="41"/>
  <c r="AG9" i="41"/>
  <c r="AA15" i="41"/>
  <c r="AD15" i="41"/>
  <c r="AI15" i="41"/>
  <c r="AC17" i="41"/>
  <c r="AC9" i="41"/>
  <c r="AH15" i="40"/>
  <c r="AI15" i="40"/>
  <c r="AG15" i="40"/>
  <c r="AJ15" i="40"/>
  <c r="AL5" i="40"/>
  <c r="AK23" i="40"/>
  <c r="AG13" i="40"/>
  <c r="AI9" i="40"/>
  <c r="AG9" i="40"/>
  <c r="AH9" i="40"/>
  <c r="AH13" i="40"/>
  <c r="AI7" i="40"/>
  <c r="AK5" i="40"/>
  <c r="AM5" i="40"/>
  <c r="AO5" i="40"/>
  <c r="AM11" i="40"/>
  <c r="AI17" i="40"/>
  <c r="AG17" i="40"/>
  <c r="AH17" i="40"/>
  <c r="AG11" i="40"/>
  <c r="AI11" i="40"/>
  <c r="AH11" i="40"/>
  <c r="AL3" i="40"/>
  <c r="AL23" i="40"/>
  <c r="R19" i="40"/>
  <c r="AL13" i="40"/>
  <c r="AM13" i="40"/>
  <c r="AJ7" i="40"/>
  <c r="AO7" i="40"/>
  <c r="AM15" i="40"/>
  <c r="AG21" i="39"/>
  <c r="AH21" i="39"/>
  <c r="AI21" i="39"/>
  <c r="AO7" i="39"/>
  <c r="AI17" i="39"/>
  <c r="AH17" i="39"/>
  <c r="AG17" i="39"/>
  <c r="AL15" i="39"/>
  <c r="AM11" i="39"/>
  <c r="AM9" i="39"/>
  <c r="AI7" i="39"/>
  <c r="AG15" i="39"/>
  <c r="AH15" i="39"/>
  <c r="AI15" i="39"/>
  <c r="F19" i="39"/>
  <c r="AM7" i="39"/>
  <c r="AI11" i="39"/>
  <c r="AH11" i="39"/>
  <c r="AG11" i="39"/>
  <c r="AM15" i="39"/>
  <c r="AI9" i="39"/>
  <c r="AH9" i="39"/>
  <c r="AG9" i="39"/>
  <c r="AG5" i="39"/>
  <c r="AL3" i="39"/>
  <c r="AH5" i="39"/>
  <c r="AI5" i="39"/>
  <c r="AK23" i="39"/>
  <c r="AG13" i="39"/>
  <c r="AJ13" i="39"/>
  <c r="AO13" i="39"/>
  <c r="AI13" i="39"/>
  <c r="AH13" i="39"/>
  <c r="AM13" i="39"/>
  <c r="AJ15" i="38"/>
  <c r="AM15" i="38"/>
  <c r="AL15" i="38"/>
  <c r="AK15" i="38"/>
  <c r="U17" i="38"/>
  <c r="AO15" i="38"/>
  <c r="AL23" i="38"/>
  <c r="AJ23" i="38"/>
  <c r="AK23" i="38"/>
  <c r="AP17" i="38"/>
  <c r="L11" i="38"/>
  <c r="AO9" i="38"/>
  <c r="AP9" i="38"/>
  <c r="AN7" i="38"/>
  <c r="AN3" i="38"/>
  <c r="R19" i="38"/>
  <c r="AO13" i="38"/>
  <c r="AP13" i="38"/>
  <c r="AJ21" i="38"/>
  <c r="AM21" i="38"/>
  <c r="AR21" i="38"/>
  <c r="AK21" i="38"/>
  <c r="AL21" i="38"/>
  <c r="AL19" i="38"/>
  <c r="AK19" i="38"/>
  <c r="AJ19" i="38"/>
  <c r="AO7" i="38"/>
  <c r="AP11" i="38"/>
  <c r="AJ13" i="38"/>
  <c r="AL13" i="38"/>
  <c r="AK13" i="38"/>
  <c r="AP15" i="38"/>
  <c r="AL11" i="38"/>
  <c r="AJ17" i="38"/>
  <c r="AK17" i="38"/>
  <c r="AL17" i="38"/>
  <c r="AJ9" i="38"/>
  <c r="AM9" i="38"/>
  <c r="AK9" i="38"/>
  <c r="AL9" i="38"/>
  <c r="AM5" i="38"/>
  <c r="F11" i="38"/>
  <c r="AO5" i="38"/>
  <c r="AP15" i="37"/>
  <c r="AS11" i="37"/>
  <c r="AS19" i="37"/>
  <c r="AO19" i="37"/>
  <c r="AN19" i="37"/>
  <c r="AM19" i="37"/>
  <c r="AQ27" i="37"/>
  <c r="AN23" i="37"/>
  <c r="AS13" i="37"/>
  <c r="AO11" i="37"/>
  <c r="AN11" i="37"/>
  <c r="AM11" i="37"/>
  <c r="AP11" i="37"/>
  <c r="AU11" i="37"/>
  <c r="AP3" i="37"/>
  <c r="I13" i="37"/>
  <c r="AO13" i="37"/>
  <c r="L21" i="37"/>
  <c r="AO23" i="37"/>
  <c r="AM17" i="37"/>
  <c r="AP17" i="37"/>
  <c r="AO17" i="37"/>
  <c r="AN17" i="37"/>
  <c r="AM9" i="37"/>
  <c r="AO9" i="37"/>
  <c r="AN9" i="37"/>
  <c r="AD25" i="37"/>
  <c r="AR21" i="37"/>
  <c r="AS21" i="37"/>
  <c r="AN15" i="37"/>
  <c r="AM25" i="37"/>
  <c r="AM13" i="37"/>
  <c r="U25" i="37"/>
  <c r="AR15" i="37"/>
  <c r="AS15" i="37"/>
  <c r="AR3" i="37"/>
  <c r="AS3" i="37"/>
  <c r="AR17" i="37"/>
  <c r="AS17" i="37"/>
  <c r="AM23" i="37"/>
  <c r="AO7" i="37"/>
  <c r="AO15" i="37"/>
  <c r="AR7" i="37"/>
  <c r="AS7" i="37"/>
  <c r="AR9" i="37"/>
  <c r="AS9" i="37"/>
  <c r="AO21" i="37"/>
  <c r="AN21" i="37"/>
  <c r="AM21" i="37"/>
  <c r="AS5" i="37"/>
  <c r="AU5" i="37"/>
  <c r="AM7" i="37"/>
  <c r="AP7" i="37"/>
  <c r="AG3" i="42"/>
  <c r="AD7" i="42"/>
  <c r="AI7" i="42"/>
  <c r="AD9" i="42"/>
  <c r="AI9" i="42"/>
  <c r="AG5" i="41"/>
  <c r="AI9" i="41"/>
  <c r="AD13" i="41"/>
  <c r="AI13" i="41"/>
  <c r="AJ17" i="40"/>
  <c r="AO17" i="40"/>
  <c r="AJ9" i="40"/>
  <c r="AO9" i="40"/>
  <c r="AM3" i="40"/>
  <c r="AO15" i="40"/>
  <c r="AH19" i="40"/>
  <c r="AI19" i="40"/>
  <c r="AJ11" i="40"/>
  <c r="AO11" i="40"/>
  <c r="AJ13" i="40"/>
  <c r="AO13" i="40"/>
  <c r="AG19" i="40"/>
  <c r="AJ19" i="40"/>
  <c r="AO19" i="40"/>
  <c r="AM3" i="39"/>
  <c r="AO3" i="39"/>
  <c r="AJ5" i="39"/>
  <c r="AO5" i="39"/>
  <c r="AJ15" i="39"/>
  <c r="AO15" i="39"/>
  <c r="AJ9" i="39"/>
  <c r="AO9" i="39"/>
  <c r="AJ11" i="39"/>
  <c r="AO11" i="39"/>
  <c r="AH19" i="39"/>
  <c r="AG19" i="39"/>
  <c r="AI19" i="39"/>
  <c r="AL5" i="39"/>
  <c r="AM5" i="39"/>
  <c r="AJ17" i="39"/>
  <c r="AO17" i="39"/>
  <c r="AJ21" i="39"/>
  <c r="AO21" i="39"/>
  <c r="AO25" i="38"/>
  <c r="AP5" i="38"/>
  <c r="AR15" i="38"/>
  <c r="AM17" i="38"/>
  <c r="AR17" i="38"/>
  <c r="AR9" i="38"/>
  <c r="AK11" i="38"/>
  <c r="AM13" i="38"/>
  <c r="AR13" i="38"/>
  <c r="AM19" i="38"/>
  <c r="AR19" i="38"/>
  <c r="AP3" i="38"/>
  <c r="AN25" i="38"/>
  <c r="AR5" i="38"/>
  <c r="AJ11" i="38"/>
  <c r="AM11" i="38"/>
  <c r="AR11" i="38"/>
  <c r="AP7" i="38"/>
  <c r="AR7" i="38"/>
  <c r="AM23" i="38"/>
  <c r="AR23" i="38"/>
  <c r="AS27" i="37"/>
  <c r="AN13" i="37"/>
  <c r="AP13" i="37"/>
  <c r="AU13" i="37"/>
  <c r="AT13" i="37"/>
  <c r="AN25" i="37"/>
  <c r="AP25" i="37"/>
  <c r="AU25" i="37"/>
  <c r="AT25" i="37"/>
  <c r="AU17" i="37"/>
  <c r="AU7" i="37"/>
  <c r="AP9" i="37"/>
  <c r="AU9" i="37"/>
  <c r="AU15" i="37"/>
  <c r="AR27" i="37"/>
  <c r="AP21" i="37"/>
  <c r="AU21" i="37"/>
  <c r="AP23" i="37"/>
  <c r="AU23" i="37"/>
  <c r="AO25" i="37"/>
  <c r="AU3" i="37"/>
  <c r="AT11" i="37"/>
  <c r="AP19" i="37"/>
  <c r="AU19" i="37"/>
  <c r="AG19" i="42"/>
  <c r="AI3" i="42"/>
  <c r="AH7" i="42"/>
  <c r="AI5" i="41"/>
  <c r="AH13" i="41"/>
  <c r="AH9" i="41"/>
  <c r="AM23" i="40"/>
  <c r="AO3" i="40"/>
  <c r="AN19" i="40"/>
  <c r="AN17" i="40"/>
  <c r="AJ19" i="39"/>
  <c r="AO19" i="39"/>
  <c r="AN11" i="39"/>
  <c r="AL23" i="39"/>
  <c r="AQ23" i="38"/>
  <c r="AP25" i="38"/>
  <c r="AR3" i="38"/>
  <c r="AQ9" i="38"/>
  <c r="AQ19" i="38"/>
  <c r="AQ17" i="38"/>
  <c r="AT7" i="37"/>
  <c r="AT15" i="37"/>
  <c r="AT3" i="37"/>
  <c r="AT23" i="37"/>
  <c r="AT17" i="37"/>
  <c r="AT5" i="37"/>
  <c r="AT19" i="37"/>
  <c r="AT21" i="37"/>
  <c r="AT9" i="37"/>
  <c r="AH3" i="42"/>
  <c r="AH13" i="42"/>
  <c r="AH5" i="42"/>
  <c r="AH11" i="42"/>
  <c r="AH15" i="42"/>
  <c r="AH9" i="42"/>
  <c r="AH5" i="41"/>
  <c r="AH17" i="41"/>
  <c r="AH11" i="41"/>
  <c r="AH3" i="41"/>
  <c r="AH7" i="41"/>
  <c r="AH15" i="41"/>
  <c r="AN11" i="40"/>
  <c r="AN3" i="40"/>
  <c r="AN21" i="40"/>
  <c r="AN5" i="40"/>
  <c r="AN7" i="40"/>
  <c r="AN13" i="40"/>
  <c r="AN9" i="40"/>
  <c r="AN15" i="40"/>
  <c r="AN17" i="39"/>
  <c r="AN3" i="39"/>
  <c r="AN21" i="39"/>
  <c r="AN7" i="39"/>
  <c r="AN19" i="39"/>
  <c r="AN13" i="39"/>
  <c r="AN15" i="39"/>
  <c r="AN9" i="39"/>
  <c r="AN5" i="39"/>
  <c r="AQ3" i="38"/>
  <c r="AQ21" i="38"/>
  <c r="AQ15" i="38"/>
  <c r="AQ13" i="38"/>
  <c r="AQ11" i="38"/>
  <c r="AQ7" i="38"/>
  <c r="AQ5" i="38"/>
</calcChain>
</file>

<file path=xl/comments1.xml><?xml version="1.0" encoding="utf-8"?>
<comments xmlns="http://schemas.openxmlformats.org/spreadsheetml/2006/main">
  <authors>
    <author>sai</author>
  </authors>
  <commentLis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1日で開催する場合は①のみに記載。
2日に分けて開催する場合は、①②に記載する。</t>
        </r>
      </text>
    </comment>
    <comment ref="Y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1日で開催する場合は①のみに記載。
2日に分けて開催する場合は、①②に記載する。</t>
        </r>
      </text>
    </comment>
  </commentList>
</comments>
</file>

<file path=xl/sharedStrings.xml><?xml version="1.0" encoding="utf-8"?>
<sst xmlns="http://schemas.openxmlformats.org/spreadsheetml/2006/main" count="1633" uniqueCount="487">
  <si>
    <t>チーム名</t>
    <rPh sb="3" eb="4">
      <t>メイ</t>
    </rPh>
    <phoneticPr fontId="5"/>
  </si>
  <si>
    <t>第１節</t>
    <rPh sb="0" eb="1">
      <t>ダイ</t>
    </rPh>
    <rPh sb="2" eb="3">
      <t>セツ</t>
    </rPh>
    <phoneticPr fontId="5"/>
  </si>
  <si>
    <t>第２節</t>
    <rPh sb="0" eb="1">
      <t>ダイ</t>
    </rPh>
    <rPh sb="2" eb="3">
      <t>セツ</t>
    </rPh>
    <phoneticPr fontId="5"/>
  </si>
  <si>
    <t>第３節</t>
    <rPh sb="0" eb="1">
      <t>ダイ</t>
    </rPh>
    <rPh sb="2" eb="3">
      <t>セツ</t>
    </rPh>
    <phoneticPr fontId="5"/>
  </si>
  <si>
    <t>第４節</t>
    <rPh sb="0" eb="1">
      <t>ダイ</t>
    </rPh>
    <rPh sb="2" eb="3">
      <t>セツ</t>
    </rPh>
    <phoneticPr fontId="5"/>
  </si>
  <si>
    <t>住所</t>
    <rPh sb="0" eb="2">
      <t>ジュウショ</t>
    </rPh>
    <phoneticPr fontId="5"/>
  </si>
  <si>
    <t>自宅電話</t>
    <rPh sb="0" eb="2">
      <t>ジタク</t>
    </rPh>
    <rPh sb="2" eb="4">
      <t>デンワ</t>
    </rPh>
    <phoneticPr fontId="5"/>
  </si>
  <si>
    <t>携帯電話</t>
    <rPh sb="0" eb="2">
      <t>ケイタイ</t>
    </rPh>
    <rPh sb="2" eb="4">
      <t>デンワ</t>
    </rPh>
    <phoneticPr fontId="5"/>
  </si>
  <si>
    <t>（3）トイレ、水道</t>
    <rPh sb="7" eb="9">
      <t>スイドウ</t>
    </rPh>
    <phoneticPr fontId="5"/>
  </si>
  <si>
    <t>（1）ﾋﾟｯﾁのｻｲｽﾞ</t>
    <phoneticPr fontId="5"/>
  </si>
  <si>
    <t>（5）駐車場</t>
    <rPh sb="3" eb="6">
      <t>チュウシャジョウ</t>
    </rPh>
    <phoneticPr fontId="5"/>
  </si>
  <si>
    <t>既定内のサイズであることを確認します。</t>
    <rPh sb="0" eb="2">
      <t>キテイ</t>
    </rPh>
    <rPh sb="2" eb="3">
      <t>ナイ</t>
    </rPh>
    <rPh sb="13" eb="15">
      <t>カクニン</t>
    </rPh>
    <phoneticPr fontId="5"/>
  </si>
  <si>
    <t>トイレや水道の位置を確認します。</t>
    <rPh sb="4" eb="6">
      <t>スイドウ</t>
    </rPh>
    <rPh sb="7" eb="9">
      <t>イチ</t>
    </rPh>
    <rPh sb="10" eb="12">
      <t>カクニン</t>
    </rPh>
    <phoneticPr fontId="5"/>
  </si>
  <si>
    <t>（6）その他</t>
    <rPh sb="5" eb="6">
      <t>タ</t>
    </rPh>
    <phoneticPr fontId="5"/>
  </si>
  <si>
    <t>会場使用上の注意事項を確認します。</t>
    <rPh sb="0" eb="2">
      <t>カイジョウ</t>
    </rPh>
    <rPh sb="2" eb="5">
      <t>シヨウジョウ</t>
    </rPh>
    <rPh sb="6" eb="8">
      <t>チュウイ</t>
    </rPh>
    <rPh sb="8" eb="10">
      <t>ジコウ</t>
    </rPh>
    <rPh sb="11" eb="13">
      <t>カクニン</t>
    </rPh>
    <phoneticPr fontId="5"/>
  </si>
  <si>
    <t>チームの荷物等を置く場所、休憩場所の確保ができるか確認します。</t>
    <rPh sb="4" eb="7">
      <t>ニモツトウ</t>
    </rPh>
    <rPh sb="8" eb="9">
      <t>オ</t>
    </rPh>
    <rPh sb="10" eb="12">
      <t>バショ</t>
    </rPh>
    <rPh sb="13" eb="15">
      <t>キュウケイ</t>
    </rPh>
    <rPh sb="15" eb="17">
      <t>バショ</t>
    </rPh>
    <rPh sb="18" eb="20">
      <t>カクホ</t>
    </rPh>
    <rPh sb="25" eb="27">
      <t>カクニン</t>
    </rPh>
    <phoneticPr fontId="5"/>
  </si>
  <si>
    <t>ｳｫｰﾑｱｯﾌﾟｽﾍﾟｰｽが確保できるかを確認します。</t>
    <rPh sb="14" eb="16">
      <t>カクホ</t>
    </rPh>
    <rPh sb="21" eb="23">
      <t>カクニン</t>
    </rPh>
    <phoneticPr fontId="5"/>
  </si>
  <si>
    <t>（2）練習場所</t>
    <phoneticPr fontId="5"/>
  </si>
  <si>
    <t>（4）ﾁｰﾑ控ｽﾍﾟｰｽ</t>
    <rPh sb="6" eb="7">
      <t>ヒカエ</t>
    </rPh>
    <phoneticPr fontId="5"/>
  </si>
  <si>
    <t>駐車場スペース、駐車台数によって車両を制限することの有無も確認します。</t>
    <rPh sb="0" eb="3">
      <t>チュウシャジョウ</t>
    </rPh>
    <rPh sb="8" eb="10">
      <t>チュウシャ</t>
    </rPh>
    <rPh sb="10" eb="12">
      <t>ダイスウ</t>
    </rPh>
    <rPh sb="16" eb="18">
      <t>シャリョウ</t>
    </rPh>
    <rPh sb="19" eb="21">
      <t>セイゲン</t>
    </rPh>
    <rPh sb="26" eb="28">
      <t>ウム</t>
    </rPh>
    <rPh sb="29" eb="31">
      <t>カクニン</t>
    </rPh>
    <phoneticPr fontId="5"/>
  </si>
  <si>
    <t>グループ</t>
    <phoneticPr fontId="2"/>
  </si>
  <si>
    <t>グループ役割分担</t>
    <rPh sb="4" eb="6">
      <t>ヤクワリ</t>
    </rPh>
    <rPh sb="6" eb="8">
      <t>ブンタン</t>
    </rPh>
    <phoneticPr fontId="5"/>
  </si>
  <si>
    <t>a</t>
    <phoneticPr fontId="6"/>
  </si>
  <si>
    <t>b</t>
    <phoneticPr fontId="6"/>
  </si>
  <si>
    <t>c</t>
    <phoneticPr fontId="6"/>
  </si>
  <si>
    <t>d</t>
    <phoneticPr fontId="6"/>
  </si>
  <si>
    <t>e</t>
    <phoneticPr fontId="6"/>
  </si>
  <si>
    <t>f</t>
    <phoneticPr fontId="6"/>
  </si>
  <si>
    <t>g</t>
    <phoneticPr fontId="6"/>
  </si>
  <si>
    <t>h</t>
    <phoneticPr fontId="6"/>
  </si>
  <si>
    <t>i</t>
    <phoneticPr fontId="6"/>
  </si>
  <si>
    <t>j</t>
    <phoneticPr fontId="6"/>
  </si>
  <si>
    <t>勝</t>
    <rPh sb="0" eb="1">
      <t>カチ</t>
    </rPh>
    <phoneticPr fontId="6"/>
  </si>
  <si>
    <t>分</t>
    <rPh sb="0" eb="1">
      <t>ワケ</t>
    </rPh>
    <phoneticPr fontId="6"/>
  </si>
  <si>
    <t>負</t>
    <rPh sb="0" eb="1">
      <t>マケ</t>
    </rPh>
    <phoneticPr fontId="6"/>
  </si>
  <si>
    <t>勝点</t>
    <rPh sb="0" eb="1">
      <t>カチ</t>
    </rPh>
    <rPh sb="1" eb="2">
      <t>テン</t>
    </rPh>
    <phoneticPr fontId="6"/>
  </si>
  <si>
    <t>得点</t>
    <rPh sb="0" eb="2">
      <t>トクテン</t>
    </rPh>
    <phoneticPr fontId="6"/>
  </si>
  <si>
    <t>失点</t>
    <rPh sb="0" eb="2">
      <t>シッテン</t>
    </rPh>
    <phoneticPr fontId="6"/>
  </si>
  <si>
    <t>得失</t>
    <rPh sb="0" eb="2">
      <t>トクシツ</t>
    </rPh>
    <phoneticPr fontId="6"/>
  </si>
  <si>
    <t>順位</t>
    <rPh sb="0" eb="2">
      <t>ジュンイ</t>
    </rPh>
    <phoneticPr fontId="6"/>
  </si>
  <si>
    <t>　　　　　　　対戦
チーム名</t>
    <rPh sb="7" eb="9">
      <t>タイセン</t>
    </rPh>
    <rPh sb="14" eb="15">
      <t>メイ</t>
    </rPh>
    <phoneticPr fontId="6"/>
  </si>
  <si>
    <t>第５節</t>
    <rPh sb="0" eb="1">
      <t>ダイ</t>
    </rPh>
    <rPh sb="2" eb="3">
      <t>セツ</t>
    </rPh>
    <phoneticPr fontId="5"/>
  </si>
  <si>
    <t>第６節</t>
    <rPh sb="0" eb="1">
      <t>ダイ</t>
    </rPh>
    <rPh sb="2" eb="3">
      <t>セツ</t>
    </rPh>
    <phoneticPr fontId="5"/>
  </si>
  <si>
    <t>第７節</t>
    <rPh sb="0" eb="1">
      <t>ダイ</t>
    </rPh>
    <rPh sb="2" eb="3">
      <t>セツ</t>
    </rPh>
    <phoneticPr fontId="5"/>
  </si>
  <si>
    <t>第８節</t>
    <rPh sb="0" eb="1">
      <t>ダイ</t>
    </rPh>
    <rPh sb="2" eb="3">
      <t>セツ</t>
    </rPh>
    <phoneticPr fontId="5"/>
  </si>
  <si>
    <t>第９節</t>
    <rPh sb="0" eb="1">
      <t>ダイ</t>
    </rPh>
    <rPh sb="2" eb="3">
      <t>セツ</t>
    </rPh>
    <phoneticPr fontId="5"/>
  </si>
  <si>
    <t>節</t>
    <rPh sb="0" eb="1">
      <t>セツ</t>
    </rPh>
    <phoneticPr fontId="6"/>
  </si>
  <si>
    <t>開催日</t>
    <rPh sb="0" eb="3">
      <t>カイサイビ</t>
    </rPh>
    <phoneticPr fontId="6"/>
  </si>
  <si>
    <t>会場</t>
    <rPh sb="0" eb="2">
      <t>カイジョウ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</si>
  <si>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</si>
  <si>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</si>
  <si>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</si>
  <si>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</si>
  <si>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</si>
  <si>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①～⑤</t>
    <phoneticPr fontId="6"/>
  </si>
  <si>
    <t>⑥～⑩</t>
    <phoneticPr fontId="6"/>
  </si>
  <si>
    <t>⑪～⑮</t>
    <phoneticPr fontId="6"/>
  </si>
  <si>
    <t>⑯～⑳</t>
    <phoneticPr fontId="6"/>
  </si>
  <si>
    <t>21～25</t>
    <phoneticPr fontId="6"/>
  </si>
  <si>
    <t>26～30</t>
    <phoneticPr fontId="6"/>
  </si>
  <si>
    <t>31～35</t>
    <phoneticPr fontId="6"/>
  </si>
  <si>
    <t>36～40</t>
    <phoneticPr fontId="6"/>
  </si>
  <si>
    <t>対象試合</t>
    <rPh sb="0" eb="2">
      <t>タイショウ</t>
    </rPh>
    <rPh sb="2" eb="4">
      <t>ジアイ</t>
    </rPh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</si>
  <si>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</si>
  <si>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</si>
  <si>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</si>
  <si>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</si>
  <si>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</si>
  <si>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</si>
  <si>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⑫</t>
    <phoneticPr fontId="6"/>
  </si>
  <si>
    <t>⑬</t>
    <phoneticPr fontId="6"/>
  </si>
  <si>
    <t>⑭</t>
    <phoneticPr fontId="6"/>
  </si>
  <si>
    <t>⑮</t>
    <phoneticPr fontId="6"/>
  </si>
  <si>
    <t>⑯</t>
    <phoneticPr fontId="6"/>
  </si>
  <si>
    <t>⑰</t>
    <phoneticPr fontId="6"/>
  </si>
  <si>
    <t>⑱</t>
    <phoneticPr fontId="6"/>
  </si>
  <si>
    <t>⑲</t>
    <phoneticPr fontId="6"/>
  </si>
  <si>
    <t>⑳</t>
    <phoneticPr fontId="6"/>
  </si>
  <si>
    <t>第1試合</t>
    <rPh sb="0" eb="1">
      <t>ダイ</t>
    </rPh>
    <rPh sb="2" eb="4">
      <t>シアイ</t>
    </rPh>
    <phoneticPr fontId="6"/>
  </si>
  <si>
    <t>第2試合</t>
    <rPh sb="0" eb="1">
      <t>ダイ</t>
    </rPh>
    <rPh sb="2" eb="4">
      <t>シアイ</t>
    </rPh>
    <phoneticPr fontId="6"/>
  </si>
  <si>
    <t>第3試合</t>
    <rPh sb="0" eb="1">
      <t>ダイ</t>
    </rPh>
    <rPh sb="2" eb="4">
      <t>シアイ</t>
    </rPh>
    <phoneticPr fontId="6"/>
  </si>
  <si>
    <t>第4試合</t>
    <rPh sb="0" eb="1">
      <t>ダイ</t>
    </rPh>
    <rPh sb="2" eb="4">
      <t>シアイ</t>
    </rPh>
    <phoneticPr fontId="6"/>
  </si>
  <si>
    <t>第5試合</t>
    <rPh sb="0" eb="1">
      <t>ダイ</t>
    </rPh>
    <rPh sb="2" eb="4">
      <t>シアイ</t>
    </rPh>
    <phoneticPr fontId="6"/>
  </si>
  <si>
    <t>勝点</t>
    <rPh sb="0" eb="1">
      <t>カ</t>
    </rPh>
    <rPh sb="1" eb="2">
      <t>テン</t>
    </rPh>
    <phoneticPr fontId="6"/>
  </si>
  <si>
    <t>得失点差</t>
    <rPh sb="0" eb="2">
      <t>トクシツ</t>
    </rPh>
    <rPh sb="2" eb="4">
      <t>テンサ</t>
    </rPh>
    <phoneticPr fontId="6"/>
  </si>
  <si>
    <t>総得点</t>
    <rPh sb="0" eb="3">
      <t>ソウトクテン</t>
    </rPh>
    <phoneticPr fontId="6"/>
  </si>
  <si>
    <t>当該チーム同士の対戦結果</t>
    <rPh sb="0" eb="2">
      <t>トウガイ</t>
    </rPh>
    <rPh sb="5" eb="7">
      <t>ドウシ</t>
    </rPh>
    <rPh sb="8" eb="10">
      <t>タイセン</t>
    </rPh>
    <rPh sb="10" eb="12">
      <t>ケッカ</t>
    </rPh>
    <phoneticPr fontId="6"/>
  </si>
  <si>
    <t>抽選</t>
    <rPh sb="0" eb="2">
      <t>チュウセン</t>
    </rPh>
    <phoneticPr fontId="6"/>
  </si>
  <si>
    <t>（昇格、降格に関わる場合のみ）</t>
    <rPh sb="1" eb="3">
      <t>ショウカク</t>
    </rPh>
    <rPh sb="4" eb="6">
      <t>コウカク</t>
    </rPh>
    <rPh sb="7" eb="8">
      <t>カカ</t>
    </rPh>
    <rPh sb="10" eb="12">
      <t>バアイ</t>
    </rPh>
    <phoneticPr fontId="6"/>
  </si>
  <si>
    <t>グループリーグ星取表</t>
    <rPh sb="7" eb="10">
      <t>ホシトリヒョウ</t>
    </rPh>
    <phoneticPr fontId="6"/>
  </si>
  <si>
    <r>
      <t xml:space="preserve">　　　　　　対戦
</t>
    </r>
    <r>
      <rPr>
        <sz val="10"/>
        <color indexed="8"/>
        <rFont val="ＭＳ Ｐゴシック"/>
        <family val="3"/>
        <charset val="128"/>
      </rPr>
      <t>チーム名</t>
    </r>
    <rPh sb="6" eb="8">
      <t>タイセン</t>
    </rPh>
    <rPh sb="13" eb="14">
      <t>メイ</t>
    </rPh>
    <phoneticPr fontId="6"/>
  </si>
  <si>
    <t>46～50</t>
    <phoneticPr fontId="6"/>
  </si>
  <si>
    <t>第１１節</t>
    <rPh sb="0" eb="1">
      <t>ダイ</t>
    </rPh>
    <rPh sb="3" eb="4">
      <t>セツ</t>
    </rPh>
    <phoneticPr fontId="5"/>
  </si>
  <si>
    <t>第１０節</t>
    <rPh sb="0" eb="1">
      <t>ダイ</t>
    </rPh>
    <rPh sb="3" eb="4">
      <t>セツ</t>
    </rPh>
    <phoneticPr fontId="5"/>
  </si>
  <si>
    <t>51～55</t>
    <phoneticPr fontId="6"/>
  </si>
  <si>
    <t>ｋ</t>
    <phoneticPr fontId="6"/>
  </si>
  <si>
    <t>ｌ</t>
    <phoneticPr fontId="6"/>
  </si>
  <si>
    <t>Ｓのグループ用（11チームのグループ用）</t>
    <rPh sb="6" eb="7">
      <t>ヨウ</t>
    </rPh>
    <rPh sb="18" eb="19">
      <t>ヨウ</t>
    </rPh>
    <phoneticPr fontId="2"/>
  </si>
  <si>
    <t>休み</t>
    <rPh sb="0" eb="1">
      <t>ヤス</t>
    </rPh>
    <phoneticPr fontId="6"/>
  </si>
  <si>
    <t>ｊ</t>
    <phoneticPr fontId="6"/>
  </si>
  <si>
    <t>⑨</t>
    <phoneticPr fontId="6"/>
  </si>
  <si>
    <t>⑮</t>
    <phoneticPr fontId="6"/>
  </si>
  <si>
    <t>⑰</t>
    <phoneticPr fontId="6"/>
  </si>
  <si>
    <t>41～45</t>
    <phoneticPr fontId="6"/>
  </si>
  <si>
    <t>41～45</t>
    <phoneticPr fontId="6"/>
  </si>
  <si>
    <t>①～⑥</t>
    <phoneticPr fontId="6"/>
  </si>
  <si>
    <t>⑦～⑫</t>
    <phoneticPr fontId="6"/>
  </si>
  <si>
    <t>⑬～⑱</t>
    <phoneticPr fontId="6"/>
  </si>
  <si>
    <t>⑲～24</t>
    <phoneticPr fontId="6"/>
  </si>
  <si>
    <t>25～30</t>
    <phoneticPr fontId="6"/>
  </si>
  <si>
    <t>31～36</t>
    <phoneticPr fontId="6"/>
  </si>
  <si>
    <t>37～42</t>
    <phoneticPr fontId="6"/>
  </si>
  <si>
    <t>43～48</t>
    <phoneticPr fontId="6"/>
  </si>
  <si>
    <t>49～54</t>
    <phoneticPr fontId="6"/>
  </si>
  <si>
    <t>55～60</t>
    <phoneticPr fontId="6"/>
  </si>
  <si>
    <t>61～66</t>
    <phoneticPr fontId="6"/>
  </si>
  <si>
    <t>⑯</t>
    <phoneticPr fontId="6"/>
  </si>
  <si>
    <t>⑲</t>
    <phoneticPr fontId="6"/>
  </si>
  <si>
    <t>①</t>
    <phoneticPr fontId="6"/>
  </si>
  <si>
    <t>9:00～9：45</t>
    <phoneticPr fontId="6"/>
  </si>
  <si>
    <t>グループリーグ日程表</t>
    <rPh sb="7" eb="10">
      <t>ニッテイヒョウ</t>
    </rPh>
    <phoneticPr fontId="6"/>
  </si>
  <si>
    <t>Ｇ・Ｐ・Ｓの各グループ用（1日5試合のグループ用）</t>
    <rPh sb="6" eb="7">
      <t>カク</t>
    </rPh>
    <rPh sb="11" eb="12">
      <t>ヨウ</t>
    </rPh>
    <rPh sb="14" eb="15">
      <t>ニチ</t>
    </rPh>
    <rPh sb="16" eb="18">
      <t>シアイ</t>
    </rPh>
    <rPh sb="23" eb="24">
      <t>ヨウ</t>
    </rPh>
    <phoneticPr fontId="2"/>
  </si>
  <si>
    <t>当番</t>
    <rPh sb="0" eb="2">
      <t>トウバン</t>
    </rPh>
    <phoneticPr fontId="6"/>
  </si>
  <si>
    <t>フレンドリーの可否</t>
    <rPh sb="7" eb="9">
      <t>カヒ</t>
    </rPh>
    <phoneticPr fontId="6"/>
  </si>
  <si>
    <t>対戦</t>
    <rPh sb="0" eb="2">
      <t>タイセン</t>
    </rPh>
    <phoneticPr fontId="6"/>
  </si>
  <si>
    <t>審判</t>
    <rPh sb="0" eb="2">
      <t>シンパン</t>
    </rPh>
    <phoneticPr fontId="6"/>
  </si>
  <si>
    <t>9:00～9：45</t>
    <phoneticPr fontId="6"/>
  </si>
  <si>
    <t>9:50～10：35</t>
    <phoneticPr fontId="6"/>
  </si>
  <si>
    <t>10：40～11：25</t>
    <phoneticPr fontId="6"/>
  </si>
  <si>
    <t>11：30～12：15</t>
    <phoneticPr fontId="6"/>
  </si>
  <si>
    <t>12：20～13：05</t>
    <phoneticPr fontId="6"/>
  </si>
  <si>
    <t>グループ</t>
    <phoneticPr fontId="2"/>
  </si>
  <si>
    <t>①</t>
    <phoneticPr fontId="6"/>
  </si>
  <si>
    <t>②</t>
    <phoneticPr fontId="6"/>
  </si>
  <si>
    <t>第6試合</t>
    <rPh sb="0" eb="1">
      <t>ダイ</t>
    </rPh>
    <rPh sb="2" eb="4">
      <t>シアイ</t>
    </rPh>
    <phoneticPr fontId="6"/>
  </si>
  <si>
    <t>13:10～13:55</t>
    <phoneticPr fontId="6"/>
  </si>
  <si>
    <t>10：00～10：45</t>
    <phoneticPr fontId="6"/>
  </si>
  <si>
    <t>11：00～11：45</t>
    <phoneticPr fontId="6"/>
  </si>
  <si>
    <t>12：00～12：45</t>
    <phoneticPr fontId="6"/>
  </si>
  <si>
    <t>13：00～13：45</t>
    <phoneticPr fontId="6"/>
  </si>
  <si>
    <t>チーム名</t>
    <rPh sb="3" eb="4">
      <t>メイ</t>
    </rPh>
    <phoneticPr fontId="2"/>
  </si>
  <si>
    <t>表示</t>
    <rPh sb="0" eb="2">
      <t>ヒョウジ</t>
    </rPh>
    <phoneticPr fontId="2"/>
  </si>
  <si>
    <t>警告→</t>
    <rPh sb="0" eb="2">
      <t>ケイコク</t>
    </rPh>
    <phoneticPr fontId="2"/>
  </si>
  <si>
    <t>警1</t>
    <rPh sb="0" eb="1">
      <t>ケイ</t>
    </rPh>
    <phoneticPr fontId="2"/>
  </si>
  <si>
    <t>警2</t>
    <rPh sb="0" eb="1">
      <t>ケイ</t>
    </rPh>
    <phoneticPr fontId="2"/>
  </si>
  <si>
    <t>警3</t>
    <rPh sb="0" eb="1">
      <t>ケイ</t>
    </rPh>
    <phoneticPr fontId="2"/>
  </si>
  <si>
    <t>停</t>
    <rPh sb="0" eb="1">
      <t>テイ</t>
    </rPh>
    <phoneticPr fontId="2"/>
  </si>
  <si>
    <t>グループ</t>
    <phoneticPr fontId="2"/>
  </si>
  <si>
    <t>退場→</t>
    <rPh sb="0" eb="2">
      <t>タイジョウ</t>
    </rPh>
    <phoneticPr fontId="2"/>
  </si>
  <si>
    <t>退</t>
    <rPh sb="0" eb="1">
      <t>タイ</t>
    </rPh>
    <phoneticPr fontId="2"/>
  </si>
  <si>
    <t>出場停止→</t>
    <rPh sb="0" eb="2">
      <t>シュツジョウ</t>
    </rPh>
    <rPh sb="2" eb="4">
      <t>テイシ</t>
    </rPh>
    <phoneticPr fontId="2"/>
  </si>
  <si>
    <t>選手氏名</t>
    <rPh sb="0" eb="2">
      <t>センシュ</t>
    </rPh>
    <rPh sb="2" eb="4">
      <t>シメイ</t>
    </rPh>
    <phoneticPr fontId="2"/>
  </si>
  <si>
    <t>背番号</t>
    <rPh sb="0" eb="3">
      <t>セバンゴウ</t>
    </rPh>
    <phoneticPr fontId="2"/>
  </si>
  <si>
    <t>月／日</t>
    <rPh sb="0" eb="1">
      <t>ツキ</t>
    </rPh>
    <rPh sb="2" eb="3">
      <t>ヒ</t>
    </rPh>
    <phoneticPr fontId="2"/>
  </si>
  <si>
    <t>／</t>
    <phoneticPr fontId="2"/>
  </si>
  <si>
    <t>・チーム警告退場確認表は試合開始30分前までに必ずメンバー表とともに本部に提出してください。</t>
    <rPh sb="4" eb="6">
      <t>ケイコク</t>
    </rPh>
    <rPh sb="6" eb="8">
      <t>タイジョウ</t>
    </rPh>
    <rPh sb="8" eb="10">
      <t>カクニン</t>
    </rPh>
    <rPh sb="10" eb="11">
      <t>ヒョウ</t>
    </rPh>
    <rPh sb="12" eb="14">
      <t>シアイ</t>
    </rPh>
    <rPh sb="14" eb="16">
      <t>カイシ</t>
    </rPh>
    <rPh sb="18" eb="19">
      <t>フン</t>
    </rPh>
    <rPh sb="19" eb="20">
      <t>マエ</t>
    </rPh>
    <rPh sb="23" eb="24">
      <t>カナラ</t>
    </rPh>
    <rPh sb="29" eb="30">
      <t>ヒョウ</t>
    </rPh>
    <rPh sb="34" eb="36">
      <t>ホンブ</t>
    </rPh>
    <rPh sb="37" eb="39">
      <t>テイシュツ</t>
    </rPh>
    <phoneticPr fontId="2"/>
  </si>
  <si>
    <t>・警告退場等が発生した場合は審判報告書により記載しチームに返却します。</t>
    <rPh sb="1" eb="3">
      <t>ケイコク</t>
    </rPh>
    <rPh sb="3" eb="5">
      <t>タイジョウ</t>
    </rPh>
    <rPh sb="5" eb="6">
      <t>トウ</t>
    </rPh>
    <rPh sb="7" eb="9">
      <t>ハッセイ</t>
    </rPh>
    <rPh sb="11" eb="13">
      <t>バアイ</t>
    </rPh>
    <rPh sb="14" eb="16">
      <t>シンパン</t>
    </rPh>
    <rPh sb="16" eb="19">
      <t>ホウコクショ</t>
    </rPh>
    <rPh sb="22" eb="24">
      <t>キサイ</t>
    </rPh>
    <rPh sb="29" eb="31">
      <t>ヘンキャク</t>
    </rPh>
    <phoneticPr fontId="2"/>
  </si>
  <si>
    <t>・試合終了後必ず確認の上持ち帰ってください。</t>
    <rPh sb="1" eb="3">
      <t>シアイ</t>
    </rPh>
    <rPh sb="3" eb="6">
      <t>シュウリョウゴ</t>
    </rPh>
    <rPh sb="6" eb="7">
      <t>カナラ</t>
    </rPh>
    <rPh sb="8" eb="10">
      <t>カクニン</t>
    </rPh>
    <rPh sb="11" eb="12">
      <t>ウエ</t>
    </rPh>
    <rPh sb="12" eb="13">
      <t>モ</t>
    </rPh>
    <rPh sb="14" eb="15">
      <t>カエ</t>
    </rPh>
    <phoneticPr fontId="2"/>
  </si>
  <si>
    <t>・大会期間中使用するので取り扱いに注意してください。</t>
    <rPh sb="1" eb="3">
      <t>タイカイ</t>
    </rPh>
    <rPh sb="3" eb="6">
      <t>キカンチュウ</t>
    </rPh>
    <rPh sb="6" eb="8">
      <t>シヨウ</t>
    </rPh>
    <rPh sb="12" eb="13">
      <t>ト</t>
    </rPh>
    <rPh sb="14" eb="15">
      <t>アツカ</t>
    </rPh>
    <rPh sb="17" eb="19">
      <t>チュウイ</t>
    </rPh>
    <phoneticPr fontId="2"/>
  </si>
  <si>
    <t>所在地</t>
    <rPh sb="0" eb="3">
      <t>ショザイチ</t>
    </rPh>
    <phoneticPr fontId="2"/>
  </si>
  <si>
    <t>チーム代表者</t>
    <rPh sb="3" eb="5">
      <t>ダイヒョウ</t>
    </rPh>
    <rPh sb="5" eb="6">
      <t>シャ</t>
    </rPh>
    <phoneticPr fontId="2"/>
  </si>
  <si>
    <t>ＴＥＬ</t>
    <phoneticPr fontId="2"/>
  </si>
  <si>
    <t>携帯</t>
    <rPh sb="0" eb="2">
      <t>ケイタイ</t>
    </rPh>
    <phoneticPr fontId="2"/>
  </si>
  <si>
    <t>チーム責任者</t>
    <rPh sb="3" eb="6">
      <t>セキニンシャ</t>
    </rPh>
    <phoneticPr fontId="2"/>
  </si>
  <si>
    <t>連絡責任者</t>
    <rPh sb="0" eb="2">
      <t>レンラク</t>
    </rPh>
    <rPh sb="2" eb="5">
      <t>セキニンシャ</t>
    </rPh>
    <phoneticPr fontId="2"/>
  </si>
  <si>
    <t>◇ベンチ入り役員氏名◇</t>
    <rPh sb="4" eb="5">
      <t>イ</t>
    </rPh>
    <rPh sb="6" eb="8">
      <t>ヤクイン</t>
    </rPh>
    <rPh sb="8" eb="10">
      <t>シメイ</t>
    </rPh>
    <phoneticPr fontId="2"/>
  </si>
  <si>
    <t>◇ユニフォームカラー◇（試合で着用するものに○をつける）</t>
    <rPh sb="12" eb="14">
      <t>シアイ</t>
    </rPh>
    <rPh sb="15" eb="17">
      <t>チャクヨウ</t>
    </rPh>
    <phoneticPr fontId="2"/>
  </si>
  <si>
    <t>監　督</t>
    <rPh sb="0" eb="1">
      <t>ラン</t>
    </rPh>
    <rPh sb="2" eb="3">
      <t>ヨシ</t>
    </rPh>
    <phoneticPr fontId="2"/>
  </si>
  <si>
    <t>コーチ</t>
    <phoneticPr fontId="2"/>
  </si>
  <si>
    <t>フィールド</t>
    <phoneticPr fontId="2"/>
  </si>
  <si>
    <t>シャツ</t>
    <phoneticPr fontId="2"/>
  </si>
  <si>
    <t>パンツ</t>
    <phoneticPr fontId="2"/>
  </si>
  <si>
    <t>ソックス</t>
    <phoneticPr fontId="2"/>
  </si>
  <si>
    <t>ＧＫ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</si>
  <si>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</si>
  <si>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</si>
  <si>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◇チーム登録選手◇</t>
    <rPh sb="4" eb="6">
      <t>トウロク</t>
    </rPh>
    <rPh sb="6" eb="8">
      <t>センシュ</t>
    </rPh>
    <phoneticPr fontId="2"/>
  </si>
  <si>
    <t>先発</t>
    <rPh sb="0" eb="2">
      <t>センパツ</t>
    </rPh>
    <phoneticPr fontId="2"/>
  </si>
  <si>
    <t>ﾘｻﾞｰﾌﾞ</t>
    <phoneticPr fontId="2"/>
  </si>
  <si>
    <t>ポジション</t>
    <phoneticPr fontId="2"/>
  </si>
  <si>
    <t>選手氏名</t>
    <rPh sb="0" eb="2">
      <t>センシュ</t>
    </rPh>
    <rPh sb="2" eb="3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</si>
  <si>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</si>
  <si>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</si>
  <si>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</si>
  <si>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追加</t>
    <rPh sb="0" eb="2">
      <t>ツイカ</t>
    </rPh>
    <phoneticPr fontId="2"/>
  </si>
  <si>
    <t>ＧＫ／ＤＦ／ＭＦ／ＦＷ</t>
    <phoneticPr fontId="2"/>
  </si>
  <si>
    <t>※</t>
    <phoneticPr fontId="2"/>
  </si>
  <si>
    <t>グループリーグ実行委員会に２部提出すること。</t>
    <rPh sb="7" eb="9">
      <t>ジッコウ</t>
    </rPh>
    <rPh sb="9" eb="12">
      <t>イインカイ</t>
    </rPh>
    <rPh sb="14" eb="15">
      <t>ブ</t>
    </rPh>
    <rPh sb="15" eb="17">
      <t>テイシュツ</t>
    </rPh>
    <phoneticPr fontId="2"/>
  </si>
  <si>
    <t>山梨県サッカー協会</t>
    <rPh sb="0" eb="3">
      <t>ヤマナシケン</t>
    </rPh>
    <rPh sb="7" eb="9">
      <t>キョウカイ</t>
    </rPh>
    <phoneticPr fontId="2"/>
  </si>
  <si>
    <t>第４種委員会確認</t>
    <rPh sb="0" eb="1">
      <t>ダイ</t>
    </rPh>
    <rPh sb="2" eb="3">
      <t>シュ</t>
    </rPh>
    <rPh sb="3" eb="6">
      <t>イインカイ</t>
    </rPh>
    <rPh sb="6" eb="8">
      <t>カクニン</t>
    </rPh>
    <phoneticPr fontId="2"/>
  </si>
  <si>
    <t>印</t>
    <rPh sb="0" eb="1">
      <t>イン</t>
    </rPh>
    <phoneticPr fontId="2"/>
  </si>
  <si>
    <t>ＴＥＬ</t>
    <phoneticPr fontId="2"/>
  </si>
  <si>
    <t>コーチ</t>
    <phoneticPr fontId="2"/>
  </si>
  <si>
    <t>◇エントリー選手◇（先発選手は先発欄に○、交代要員はリザーブに○、先発選手・交代要員とも背番号は必ず記載すること）</t>
    <rPh sb="6" eb="8">
      <t>センシュ</t>
    </rPh>
    <rPh sb="10" eb="12">
      <t>センパツ</t>
    </rPh>
    <rPh sb="12" eb="14">
      <t>センシュ</t>
    </rPh>
    <rPh sb="15" eb="17">
      <t>センパツ</t>
    </rPh>
    <rPh sb="17" eb="18">
      <t>ラン</t>
    </rPh>
    <rPh sb="21" eb="23">
      <t>コウタイ</t>
    </rPh>
    <rPh sb="23" eb="25">
      <t>ヨウイン</t>
    </rPh>
    <rPh sb="33" eb="35">
      <t>センパツ</t>
    </rPh>
    <rPh sb="35" eb="37">
      <t>センシュ</t>
    </rPh>
    <rPh sb="38" eb="40">
      <t>コウタイ</t>
    </rPh>
    <rPh sb="40" eb="42">
      <t>ヨウイン</t>
    </rPh>
    <rPh sb="44" eb="47">
      <t>セバンゴウ</t>
    </rPh>
    <rPh sb="48" eb="49">
      <t>カナラ</t>
    </rPh>
    <rPh sb="50" eb="52">
      <t>キサイ</t>
    </rPh>
    <phoneticPr fontId="2"/>
  </si>
  <si>
    <t>※</t>
    <phoneticPr fontId="2"/>
  </si>
  <si>
    <t>当日引率者</t>
    <rPh sb="0" eb="2">
      <t>トウジツ</t>
    </rPh>
    <rPh sb="2" eb="5">
      <t>インソツシャ</t>
    </rPh>
    <phoneticPr fontId="2"/>
  </si>
  <si>
    <t>コーチ</t>
    <phoneticPr fontId="12"/>
  </si>
  <si>
    <t>◇チーム役員氏名◇</t>
    <rPh sb="4" eb="6">
      <t>ヤクイン</t>
    </rPh>
    <rPh sb="6" eb="8">
      <t>シメイ</t>
    </rPh>
    <phoneticPr fontId="2"/>
  </si>
  <si>
    <t>コーチ</t>
    <phoneticPr fontId="12"/>
  </si>
  <si>
    <t>コーチ</t>
    <phoneticPr fontId="12"/>
  </si>
  <si>
    <t>当日１試合目</t>
    <rPh sb="0" eb="2">
      <t>トウジツ</t>
    </rPh>
    <rPh sb="3" eb="5">
      <t>シアイ</t>
    </rPh>
    <rPh sb="5" eb="6">
      <t>メ</t>
    </rPh>
    <phoneticPr fontId="12"/>
  </si>
  <si>
    <t>当日２試合目</t>
    <rPh sb="0" eb="2">
      <t>トウジツ</t>
    </rPh>
    <rPh sb="3" eb="5">
      <t>シアイ</t>
    </rPh>
    <rPh sb="5" eb="6">
      <t>メ</t>
    </rPh>
    <phoneticPr fontId="12"/>
  </si>
  <si>
    <t>節</t>
    <rPh sb="0" eb="1">
      <t>セツ</t>
    </rPh>
    <phoneticPr fontId="12"/>
  </si>
  <si>
    <t>グループ</t>
    <phoneticPr fontId="12"/>
  </si>
  <si>
    <t>月日</t>
    <rPh sb="0" eb="2">
      <t>ガッピ</t>
    </rPh>
    <phoneticPr fontId="12"/>
  </si>
  <si>
    <t>会場</t>
    <rPh sb="0" eb="2">
      <t>カイジョウ</t>
    </rPh>
    <phoneticPr fontId="12"/>
  </si>
  <si>
    <t>S</t>
    <phoneticPr fontId="12"/>
  </si>
  <si>
    <t>A</t>
    <phoneticPr fontId="12"/>
  </si>
  <si>
    <t>12A</t>
    <phoneticPr fontId="12"/>
  </si>
  <si>
    <t>B</t>
    <phoneticPr fontId="12"/>
  </si>
  <si>
    <t>C</t>
    <phoneticPr fontId="12"/>
  </si>
  <si>
    <t>D</t>
    <phoneticPr fontId="12"/>
  </si>
  <si>
    <t>↑　ライセンス</t>
    <phoneticPr fontId="12"/>
  </si>
  <si>
    <t>↓　ライセンス（　）</t>
    <phoneticPr fontId="12"/>
  </si>
  <si>
    <t>（　）</t>
    <phoneticPr fontId="12"/>
  </si>
  <si>
    <t>チーム責任者
　　　／連絡員</t>
    <rPh sb="3" eb="6">
      <t>セキニンシャ</t>
    </rPh>
    <rPh sb="11" eb="14">
      <t>レンラクイン</t>
    </rPh>
    <phoneticPr fontId="5"/>
  </si>
  <si>
    <t>開催節</t>
    <rPh sb="0" eb="2">
      <t>カイサイ</t>
    </rPh>
    <rPh sb="2" eb="3">
      <t>セツ</t>
    </rPh>
    <phoneticPr fontId="9"/>
  </si>
  <si>
    <t>開催日</t>
    <rPh sb="0" eb="2">
      <t>カイサイ</t>
    </rPh>
    <phoneticPr fontId="9"/>
  </si>
  <si>
    <t>会場名</t>
    <rPh sb="0" eb="2">
      <t>カイジョウ</t>
    </rPh>
    <rPh sb="2" eb="3">
      <t>メイ</t>
    </rPh>
    <phoneticPr fontId="9"/>
  </si>
  <si>
    <t>所在地</t>
    <rPh sb="0" eb="3">
      <t>ショザイチ</t>
    </rPh>
    <phoneticPr fontId="9"/>
  </si>
  <si>
    <t>使用料の有無</t>
    <rPh sb="0" eb="3">
      <t>シヨウリョウ</t>
    </rPh>
    <rPh sb="4" eb="6">
      <t>ウム</t>
    </rPh>
    <phoneticPr fontId="9"/>
  </si>
  <si>
    <t>円</t>
    <rPh sb="0" eb="1">
      <t>エン</t>
    </rPh>
    <phoneticPr fontId="9"/>
  </si>
  <si>
    <t>使用責任者</t>
    <phoneticPr fontId="9"/>
  </si>
  <si>
    <t>担当チーム</t>
    <rPh sb="0" eb="2">
      <t>タントウ</t>
    </rPh>
    <phoneticPr fontId="9"/>
  </si>
  <si>
    <t>節</t>
    <rPh sb="0" eb="1">
      <t>セツ</t>
    </rPh>
    <phoneticPr fontId="9"/>
  </si>
  <si>
    <t>タッチライン</t>
    <phoneticPr fontId="9"/>
  </si>
  <si>
    <t>×</t>
    <phoneticPr fontId="9"/>
  </si>
  <si>
    <t>ゴールライン</t>
    <phoneticPr fontId="9"/>
  </si>
  <si>
    <t>備考</t>
    <rPh sb="0" eb="2">
      <t>ビコウ</t>
    </rPh>
    <phoneticPr fontId="9"/>
  </si>
  <si>
    <t>ラインの可否</t>
    <rPh sb="4" eb="6">
      <t>カヒ</t>
    </rPh>
    <phoneticPr fontId="9"/>
  </si>
  <si>
    <t>スペース
（広さ）</t>
    <rPh sb="6" eb="7">
      <t>ヒロ</t>
    </rPh>
    <phoneticPr fontId="9"/>
  </si>
  <si>
    <t>場所等</t>
    <rPh sb="0" eb="2">
      <t>バショ</t>
    </rPh>
    <rPh sb="2" eb="3">
      <t>トウ</t>
    </rPh>
    <phoneticPr fontId="9"/>
  </si>
  <si>
    <t>条件等</t>
    <rPh sb="0" eb="3">
      <t>ジョウケントウ</t>
    </rPh>
    <phoneticPr fontId="9"/>
  </si>
  <si>
    <t>有・無</t>
    <rPh sb="0" eb="1">
      <t>タモツ</t>
    </rPh>
    <rPh sb="2" eb="3">
      <t>ム</t>
    </rPh>
    <phoneticPr fontId="9"/>
  </si>
  <si>
    <t>確認項目</t>
    <rPh sb="0" eb="2">
      <t>カクニン</t>
    </rPh>
    <rPh sb="2" eb="4">
      <t>コウモク</t>
    </rPh>
    <phoneticPr fontId="9"/>
  </si>
  <si>
    <t>当番チーム</t>
    <rPh sb="0" eb="2">
      <t>トウバン</t>
    </rPh>
    <phoneticPr fontId="9"/>
  </si>
  <si>
    <t>節</t>
    <phoneticPr fontId="11"/>
  </si>
  <si>
    <t>ピッチ数</t>
    <rPh sb="3" eb="4">
      <t>スウ</t>
    </rPh>
    <phoneticPr fontId="11"/>
  </si>
  <si>
    <t>面</t>
    <rPh sb="0" eb="1">
      <t>メン</t>
    </rPh>
    <phoneticPr fontId="11"/>
  </si>
  <si>
    <t>（1）ピッチ</t>
    <phoneticPr fontId="5"/>
  </si>
  <si>
    <t>ピッチの形状</t>
    <rPh sb="4" eb="6">
      <t>ケイジョウ</t>
    </rPh>
    <phoneticPr fontId="9"/>
  </si>
  <si>
    <t>数</t>
    <rPh sb="0" eb="1">
      <t>カズ</t>
    </rPh>
    <phoneticPr fontId="9"/>
  </si>
  <si>
    <t>～</t>
    <phoneticPr fontId="11"/>
  </si>
  <si>
    <t>チェック</t>
    <phoneticPr fontId="11"/>
  </si>
  <si>
    <t>区分</t>
    <rPh sb="0" eb="2">
      <t>クブン</t>
    </rPh>
    <phoneticPr fontId="11"/>
  </si>
  <si>
    <t>VS</t>
    <phoneticPr fontId="11"/>
  </si>
  <si>
    <t>主審</t>
    <rPh sb="0" eb="2">
      <t>シュシン</t>
    </rPh>
    <phoneticPr fontId="11"/>
  </si>
  <si>
    <t>補助</t>
    <rPh sb="0" eb="2">
      <t>ホジョ</t>
    </rPh>
    <phoneticPr fontId="11"/>
  </si>
  <si>
    <t>フレ</t>
  </si>
  <si>
    <t>公</t>
  </si>
  <si>
    <t>試合結果管理
　　・報告担当</t>
    <rPh sb="0" eb="2">
      <t>シアイ</t>
    </rPh>
    <rPh sb="2" eb="4">
      <t>ケッカ</t>
    </rPh>
    <rPh sb="4" eb="6">
      <t>カンリ</t>
    </rPh>
    <rPh sb="10" eb="12">
      <t>ホウコク</t>
    </rPh>
    <rPh sb="12" eb="14">
      <t>タントウ</t>
    </rPh>
    <phoneticPr fontId="11"/>
  </si>
  <si>
    <t>対戦カード</t>
    <rPh sb="0" eb="2">
      <t>タイセン</t>
    </rPh>
    <phoneticPr fontId="11"/>
  </si>
  <si>
    <t>試合NO</t>
    <rPh sb="0" eb="2">
      <t>シアイ</t>
    </rPh>
    <phoneticPr fontId="11"/>
  </si>
  <si>
    <t>①</t>
    <phoneticPr fontId="11"/>
  </si>
  <si>
    <t>②</t>
    <phoneticPr fontId="11"/>
  </si>
  <si>
    <t>③</t>
    <phoneticPr fontId="11"/>
  </si>
  <si>
    <t>④</t>
    <phoneticPr fontId="11"/>
  </si>
  <si>
    <t>⑤</t>
    <phoneticPr fontId="11"/>
  </si>
  <si>
    <t>⑥</t>
    <phoneticPr fontId="11"/>
  </si>
  <si>
    <t>⑦</t>
    <phoneticPr fontId="11"/>
  </si>
  <si>
    <t>⑧</t>
    <phoneticPr fontId="11"/>
  </si>
  <si>
    <t>⑨</t>
    <phoneticPr fontId="11"/>
  </si>
  <si>
    <t>⑩</t>
    <phoneticPr fontId="11"/>
  </si>
  <si>
    <t>⑪</t>
    <phoneticPr fontId="11"/>
  </si>
  <si>
    <t>⑫</t>
    <phoneticPr fontId="11"/>
  </si>
  <si>
    <t>⑬</t>
    <phoneticPr fontId="11"/>
  </si>
  <si>
    <t>⑭</t>
    <phoneticPr fontId="11"/>
  </si>
  <si>
    <t>⑮</t>
    <phoneticPr fontId="11"/>
  </si>
  <si>
    <t>本部運営担当</t>
    <rPh sb="0" eb="2">
      <t>ホンブ</t>
    </rPh>
    <rPh sb="2" eb="4">
      <t>ウンエイ</t>
    </rPh>
    <rPh sb="4" eb="6">
      <t>タントウ</t>
    </rPh>
    <phoneticPr fontId="11"/>
  </si>
  <si>
    <t>【会場注意事項等】</t>
    <phoneticPr fontId="11"/>
  </si>
  <si>
    <t>試合結果管理
　・報告担当者</t>
    <rPh sb="0" eb="2">
      <t>シアイ</t>
    </rPh>
    <rPh sb="2" eb="4">
      <t>ケッカ</t>
    </rPh>
    <rPh sb="4" eb="6">
      <t>カンリ</t>
    </rPh>
    <rPh sb="9" eb="11">
      <t>ホウコク</t>
    </rPh>
    <rPh sb="11" eb="13">
      <t>タントウ</t>
    </rPh>
    <rPh sb="13" eb="14">
      <t>シャ</t>
    </rPh>
    <phoneticPr fontId="11"/>
  </si>
  <si>
    <t>⑥</t>
    <phoneticPr fontId="11"/>
  </si>
  <si>
    <t>節</t>
    <phoneticPr fontId="23"/>
  </si>
  <si>
    <t>審判</t>
    <rPh sb="0" eb="2">
      <t>シンパン</t>
    </rPh>
    <phoneticPr fontId="23"/>
  </si>
  <si>
    <t>主</t>
    <rPh sb="0" eb="1">
      <t>シュ</t>
    </rPh>
    <phoneticPr fontId="11"/>
  </si>
  <si>
    <t>補</t>
    <rPh sb="0" eb="1">
      <t>タスク</t>
    </rPh>
    <phoneticPr fontId="11"/>
  </si>
  <si>
    <t>：</t>
    <phoneticPr fontId="23"/>
  </si>
  <si>
    <t>得点者</t>
    <rPh sb="0" eb="3">
      <t>トクテンシャ</t>
    </rPh>
    <phoneticPr fontId="23"/>
  </si>
  <si>
    <t>連絡先</t>
    <rPh sb="0" eb="3">
      <t>レンラクサキ</t>
    </rPh>
    <phoneticPr fontId="23"/>
  </si>
  <si>
    <t>当番</t>
    <rPh sb="0" eb="2">
      <t>トウバン</t>
    </rPh>
    <phoneticPr fontId="23"/>
  </si>
  <si>
    <t>↑　網掛け部分は記入の必要ありません。</t>
    <rPh sb="2" eb="4">
      <t>アミカ</t>
    </rPh>
    <rPh sb="5" eb="7">
      <t>ブブン</t>
    </rPh>
    <rPh sb="8" eb="10">
      <t>キニュウ</t>
    </rPh>
    <rPh sb="11" eb="13">
      <t>ヒツヨウ</t>
    </rPh>
    <phoneticPr fontId="12"/>
  </si>
  <si>
    <t>当日の会場責任者</t>
    <rPh sb="0" eb="2">
      <t>トウジツ</t>
    </rPh>
    <rPh sb="3" eb="5">
      <t>カイジョウ</t>
    </rPh>
    <phoneticPr fontId="11"/>
  </si>
  <si>
    <t>審　判</t>
    <rPh sb="0" eb="1">
      <t>シン</t>
    </rPh>
    <rPh sb="2" eb="3">
      <t>ハン</t>
    </rPh>
    <phoneticPr fontId="11"/>
  </si>
  <si>
    <t>4種登録
チーム名</t>
    <rPh sb="1" eb="2">
      <t>シュ</t>
    </rPh>
    <rPh sb="2" eb="4">
      <t>トウロク</t>
    </rPh>
    <rPh sb="8" eb="9">
      <t>メイ</t>
    </rPh>
    <phoneticPr fontId="12"/>
  </si>
  <si>
    <t>報告先</t>
  </si>
  <si>
    <t>①試合結果・警告退場報告など、広報部連絡先についての表示掲載は</t>
  </si>
  <si>
    <t>　　鈴木和幸　FAX　055－251－7164　携帯090－8110－2710　</t>
  </si>
  <si>
    <t>グループで保管する</t>
    <rPh sb="5" eb="7">
      <t>ホカン</t>
    </rPh>
    <phoneticPr fontId="2"/>
  </si>
  <si>
    <t>／</t>
    <phoneticPr fontId="2"/>
  </si>
  <si>
    <t>FAX：055－251－7164　広報部：鈴木和幸</t>
    <rPh sb="17" eb="20">
      <t>コウホウブ</t>
    </rPh>
    <rPh sb="21" eb="23">
      <t>スズキ</t>
    </rPh>
    <rPh sb="23" eb="25">
      <t>カズユキ</t>
    </rPh>
    <phoneticPr fontId="2"/>
  </si>
  <si>
    <t>審判報告書</t>
    <rPh sb="0" eb="2">
      <t>シンパン</t>
    </rPh>
    <rPh sb="2" eb="5">
      <t>ホウコクショ</t>
    </rPh>
    <phoneticPr fontId="12"/>
  </si>
  <si>
    <t>大会名</t>
    <rPh sb="0" eb="2">
      <t>タイカイ</t>
    </rPh>
    <rPh sb="2" eb="3">
      <t>メイ</t>
    </rPh>
    <phoneticPr fontId="12"/>
  </si>
  <si>
    <t>日　時</t>
    <rPh sb="0" eb="1">
      <t>ヒ</t>
    </rPh>
    <rPh sb="2" eb="3">
      <t>ジ</t>
    </rPh>
    <phoneticPr fontId="12"/>
  </si>
  <si>
    <t>会　場</t>
    <rPh sb="0" eb="1">
      <t>カイ</t>
    </rPh>
    <rPh sb="2" eb="3">
      <t>バ</t>
    </rPh>
    <phoneticPr fontId="12"/>
  </si>
  <si>
    <t>対戦試合</t>
    <rPh sb="0" eb="2">
      <t>タイセン</t>
    </rPh>
    <rPh sb="2" eb="4">
      <t>シアイ</t>
    </rPh>
    <phoneticPr fontId="12"/>
  </si>
  <si>
    <t>試合結果</t>
    <rPh sb="0" eb="2">
      <t>シアイ</t>
    </rPh>
    <rPh sb="2" eb="4">
      <t>ケッカ</t>
    </rPh>
    <phoneticPr fontId="12"/>
  </si>
  <si>
    <t>2nd</t>
  </si>
  <si>
    <t>合計</t>
    <rPh sb="0" eb="2">
      <t>ゴウケイ</t>
    </rPh>
    <phoneticPr fontId="12"/>
  </si>
  <si>
    <t>退場</t>
    <rPh sb="0" eb="2">
      <t>タイジョウ</t>
    </rPh>
    <phoneticPr fontId="12"/>
  </si>
  <si>
    <t>その他報告事項</t>
    <rPh sb="2" eb="3">
      <t>タ</t>
    </rPh>
    <rPh sb="3" eb="5">
      <t>ホウコク</t>
    </rPh>
    <rPh sb="5" eb="7">
      <t>ジコウ</t>
    </rPh>
    <phoneticPr fontId="12"/>
  </si>
  <si>
    <t>以上のとおり報告します。</t>
    <rPh sb="0" eb="2">
      <t>イジョウ</t>
    </rPh>
    <rPh sb="6" eb="8">
      <t>ホウコク</t>
    </rPh>
    <phoneticPr fontId="12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</si>
  <si>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</si>
  <si>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</si>
  <si>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</si>
  <si>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t>主審署名</t>
    <rPh sb="0" eb="2">
      <t>シュシン</t>
    </rPh>
    <rPh sb="2" eb="4">
      <t>ショメイ</t>
    </rPh>
    <phoneticPr fontId="12"/>
  </si>
  <si>
    <t>時</t>
    <rPh sb="0" eb="1">
      <t>ジ</t>
    </rPh>
    <phoneticPr fontId="12"/>
  </si>
  <si>
    <t>分</t>
    <rPh sb="0" eb="1">
      <t>フン</t>
    </rPh>
    <phoneticPr fontId="12"/>
  </si>
  <si>
    <t>対</t>
    <rPh sb="0" eb="1">
      <t>タイ</t>
    </rPh>
    <phoneticPr fontId="12"/>
  </si>
  <si>
    <t>所属チーム</t>
    <rPh sb="0" eb="2">
      <t>ショゾク</t>
    </rPh>
    <phoneticPr fontId="12"/>
  </si>
  <si>
    <t>主審氏名</t>
    <rPh sb="0" eb="2">
      <t>シュシン</t>
    </rPh>
    <rPh sb="2" eb="4">
      <t>シメイ</t>
    </rPh>
    <phoneticPr fontId="12"/>
  </si>
  <si>
    <t>補助審氏名</t>
    <rPh sb="0" eb="2">
      <t>ホジョ</t>
    </rPh>
    <rPh sb="2" eb="3">
      <t>シン</t>
    </rPh>
    <rPh sb="3" eb="5">
      <t>シメイ</t>
    </rPh>
    <phoneticPr fontId="12"/>
  </si>
  <si>
    <t>時間</t>
  </si>
  <si>
    <t>チーム</t>
  </si>
  <si>
    <t>番号</t>
  </si>
  <si>
    <t>氏　名</t>
  </si>
  <si>
    <t>退場、その他の重要事項についての詳細</t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</si>
  <si>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2"/>
  </si>
  <si>
    <t>キックオフ</t>
    <phoneticPr fontId="12"/>
  </si>
  <si>
    <t>1ｓｔ</t>
    <phoneticPr fontId="12"/>
  </si>
  <si>
    <t>―</t>
    <phoneticPr fontId="12"/>
  </si>
  <si>
    <t>―</t>
    <phoneticPr fontId="12"/>
  </si>
  <si>
    <t>警告</t>
    <phoneticPr fontId="12"/>
  </si>
  <si>
    <t xml:space="preserve"> 理由</t>
  </si>
  <si>
    <t>試合開始３０分前までに、本部に１部提出すること。</t>
    <rPh sb="0" eb="2">
      <t>シアイ</t>
    </rPh>
    <rPh sb="2" eb="4">
      <t>カイシ</t>
    </rPh>
    <rPh sb="6" eb="7">
      <t>フン</t>
    </rPh>
    <rPh sb="7" eb="8">
      <t>マエ</t>
    </rPh>
    <rPh sb="12" eb="14">
      <t>ホンブ</t>
    </rPh>
    <rPh sb="16" eb="17">
      <t>ブ</t>
    </rPh>
    <rPh sb="17" eb="19">
      <t>テイシュツ</t>
    </rPh>
    <phoneticPr fontId="2"/>
  </si>
  <si>
    <t>※</t>
    <phoneticPr fontId="12"/>
  </si>
  <si>
    <t>1試合の出場可能上限は25名です。</t>
    <rPh sb="1" eb="3">
      <t>シアイ</t>
    </rPh>
    <rPh sb="4" eb="6">
      <t>シュツジョウ</t>
    </rPh>
    <rPh sb="6" eb="8">
      <t>カノウ</t>
    </rPh>
    <rPh sb="8" eb="10">
      <t>ジョウゲン</t>
    </rPh>
    <rPh sb="13" eb="14">
      <t>メイ</t>
    </rPh>
    <phoneticPr fontId="12"/>
  </si>
  <si>
    <t>※25名以上を登録する場合用紙を追加してください。</t>
    <phoneticPr fontId="12"/>
  </si>
  <si>
    <t>a</t>
    <phoneticPr fontId="6"/>
  </si>
  <si>
    <t>b</t>
    <phoneticPr fontId="6"/>
  </si>
  <si>
    <t>c</t>
    <phoneticPr fontId="6"/>
  </si>
  <si>
    <t>d</t>
    <phoneticPr fontId="6"/>
  </si>
  <si>
    <t>e</t>
    <phoneticPr fontId="6"/>
  </si>
  <si>
    <t>f</t>
    <phoneticPr fontId="6"/>
  </si>
  <si>
    <t>g</t>
    <phoneticPr fontId="6"/>
  </si>
  <si>
    <t>グループ名</t>
    <rPh sb="4" eb="5">
      <t>メイ</t>
    </rPh>
    <phoneticPr fontId="12"/>
  </si>
  <si>
    <t>グループ名</t>
    <rPh sb="4" eb="5">
      <t>メイ</t>
    </rPh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</si>
  <si>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</si>
  <si>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</si>
  <si>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</si>
  <si>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</si>
  <si>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</si>
  <si>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</si>
  <si>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</t>
    <rPh sb="0" eb="2">
      <t>トクシツ</t>
    </rPh>
    <phoneticPr fontId="2"/>
  </si>
  <si>
    <t>順位</t>
    <rPh sb="0" eb="2">
      <t>ジュンイ</t>
    </rPh>
    <phoneticPr fontId="2"/>
  </si>
  <si>
    <t>-</t>
    <phoneticPr fontId="2"/>
  </si>
  <si>
    <t>１面　</t>
  </si>
  <si>
    <t>鈴木和幸</t>
    <rPh sb="0" eb="2">
      <t>スズキ</t>
    </rPh>
    <rPh sb="2" eb="4">
      <t>カズユキ</t>
    </rPh>
    <phoneticPr fontId="12"/>
  </si>
  <si>
    <t>掘内伸一</t>
    <rPh sb="0" eb="2">
      <t>ホリウチ</t>
    </rPh>
    <rPh sb="2" eb="4">
      <t>シンイチ</t>
    </rPh>
    <phoneticPr fontId="12"/>
  </si>
  <si>
    <t>八巻真司</t>
    <rPh sb="0" eb="2">
      <t>ヤマキ</t>
    </rPh>
    <rPh sb="2" eb="4">
      <t>シンジ</t>
    </rPh>
    <phoneticPr fontId="12"/>
  </si>
  <si>
    <t>グループリーグ名</t>
    <rPh sb="7" eb="8">
      <t>メイ</t>
    </rPh>
    <phoneticPr fontId="12"/>
  </si>
  <si>
    <t>Email(PC)</t>
    <phoneticPr fontId="6"/>
  </si>
  <si>
    <t>Ｅmail(携帯）</t>
    <rPh sb="6" eb="8">
      <t>ケイタイ</t>
    </rPh>
    <phoneticPr fontId="5"/>
  </si>
  <si>
    <t>地区</t>
    <rPh sb="0" eb="2">
      <t>チク</t>
    </rPh>
    <phoneticPr fontId="6"/>
  </si>
  <si>
    <t>○○</t>
    <phoneticPr fontId="6"/>
  </si>
  <si>
    <t>リーダー</t>
    <phoneticPr fontId="6"/>
  </si>
  <si>
    <t>Ｇ・Ｐ・Ｓの各グループ用（10チームのグループ用）</t>
    <rPh sb="6" eb="7">
      <t>カク</t>
    </rPh>
    <rPh sb="11" eb="12">
      <t>ヨウ</t>
    </rPh>
    <rPh sb="23" eb="24">
      <t>ヨウ</t>
    </rPh>
    <phoneticPr fontId="2"/>
  </si>
  <si>
    <t>１１チーム　グループ用（1日6試合のグループ用）</t>
    <rPh sb="10" eb="11">
      <t>ヨウ</t>
    </rPh>
    <rPh sb="13" eb="14">
      <t>ニチ</t>
    </rPh>
    <rPh sb="15" eb="17">
      <t>シアイ</t>
    </rPh>
    <rPh sb="22" eb="23">
      <t>ヨウ</t>
    </rPh>
    <phoneticPr fontId="2"/>
  </si>
  <si>
    <t>グループリーグ会場確認票</t>
    <rPh sb="7" eb="9">
      <t>カイジョウ</t>
    </rPh>
    <rPh sb="9" eb="11">
      <t>カクニン</t>
    </rPh>
    <rPh sb="11" eb="12">
      <t>ヒョウ</t>
    </rPh>
    <phoneticPr fontId="5"/>
  </si>
  <si>
    <t>グループリーグ運営確認票</t>
    <rPh sb="7" eb="9">
      <t>ウンエイ</t>
    </rPh>
    <rPh sb="9" eb="11">
      <t>カクニン</t>
    </rPh>
    <rPh sb="11" eb="12">
      <t>ヒョウ</t>
    </rPh>
    <phoneticPr fontId="5"/>
  </si>
  <si>
    <t>　グループリーグ試合結果報告書</t>
    <rPh sb="8" eb="10">
      <t>シアイ</t>
    </rPh>
    <rPh sb="10" eb="12">
      <t>ケッカ</t>
    </rPh>
    <rPh sb="12" eb="15">
      <t>ホウコクショ</t>
    </rPh>
    <phoneticPr fontId="5"/>
  </si>
  <si>
    <t>グリーンカード確認表</t>
    <rPh sb="7" eb="9">
      <t>カクニン</t>
    </rPh>
    <rPh sb="9" eb="10">
      <t>ヒョウ</t>
    </rPh>
    <phoneticPr fontId="2"/>
  </si>
  <si>
    <t>●対象試合名</t>
    <rPh sb="1" eb="3">
      <t>タイショウ</t>
    </rPh>
    <rPh sb="3" eb="5">
      <t>シアイ</t>
    </rPh>
    <rPh sb="5" eb="6">
      <t>メイ</t>
    </rPh>
    <phoneticPr fontId="2"/>
  </si>
  <si>
    <t>●対戦相手</t>
    <rPh sb="1" eb="3">
      <t>タイセン</t>
    </rPh>
    <rPh sb="3" eb="5">
      <t>アイテ</t>
    </rPh>
    <phoneticPr fontId="2"/>
  </si>
  <si>
    <t>↓チーム名を記入↓</t>
    <phoneticPr fontId="2"/>
  </si>
  <si>
    <t>評価項目</t>
    <rPh sb="0" eb="2">
      <t>ヒョウカ</t>
    </rPh>
    <rPh sb="2" eb="4">
      <t>コウモク</t>
    </rPh>
    <phoneticPr fontId="2"/>
  </si>
  <si>
    <t>ポイント</t>
    <phoneticPr fontId="2"/>
  </si>
  <si>
    <t>評価内容</t>
    <rPh sb="0" eb="2">
      <t>ヒョウカ</t>
    </rPh>
    <rPh sb="2" eb="4">
      <t>ナイヨウ</t>
    </rPh>
    <phoneticPr fontId="2"/>
  </si>
  <si>
    <t>○○○</t>
    <phoneticPr fontId="2"/>
  </si>
  <si>
    <t>△△△</t>
    <phoneticPr fontId="2"/>
  </si>
  <si>
    <t>カードの評価</t>
    <rPh sb="4" eb="6">
      <t>ヒョウカ</t>
    </rPh>
    <phoneticPr fontId="2"/>
  </si>
  <si>
    <t>カードがない場合は10ポイント</t>
    <rPh sb="6" eb="8">
      <t>バアイ</t>
    </rPh>
    <phoneticPr fontId="2"/>
  </si>
  <si>
    <t>初回のイエローカード　・・・　－１</t>
    <rPh sb="0" eb="2">
      <t>ショカイ</t>
    </rPh>
    <phoneticPr fontId="2"/>
  </si>
  <si>
    <t>レッドカード（一発レッド／イエロー2枚）　・・・　－3</t>
  </si>
  <si>
    <t>イエローカード＆一発レッドカード　・・・　－4</t>
    <phoneticPr fontId="2"/>
  </si>
  <si>
    <t>グリーンカード　・・・　＋1</t>
  </si>
  <si>
    <t>ポジティブプレー</t>
    <phoneticPr fontId="2"/>
  </si>
  <si>
    <t>ポジティブ面</t>
    <rPh sb="5" eb="6">
      <t>メン</t>
    </rPh>
    <phoneticPr fontId="2"/>
  </si>
  <si>
    <t>特にポジティブなプレーが見られない場合は7Pt</t>
    <rPh sb="0" eb="1">
      <t>トク</t>
    </rPh>
    <rPh sb="12" eb="13">
      <t>ミ</t>
    </rPh>
    <rPh sb="17" eb="19">
      <t>バアイ</t>
    </rPh>
    <phoneticPr fontId="2"/>
  </si>
  <si>
    <t>高　10</t>
    <rPh sb="0" eb="1">
      <t>コウ</t>
    </rPh>
    <phoneticPr fontId="2"/>
  </si>
  <si>
    <t>　「スピーディーでフェアでタフなゲーム」を目指す</t>
    <rPh sb="21" eb="23">
      <t>メザ</t>
    </rPh>
    <phoneticPr fontId="2"/>
  </si>
  <si>
    <t>～</t>
    <phoneticPr fontId="2"/>
  </si>
  <si>
    <t>　攻撃的な戦術・コンスタントに得点を狙う・</t>
    <rPh sb="1" eb="4">
      <t>コウゲキテキ</t>
    </rPh>
    <rPh sb="5" eb="7">
      <t>センジュツ</t>
    </rPh>
    <rPh sb="15" eb="17">
      <t>トクテン</t>
    </rPh>
    <rPh sb="18" eb="19">
      <t>ネラ</t>
    </rPh>
    <phoneticPr fontId="2"/>
  </si>
  <si>
    <t>普　7</t>
    <rPh sb="0" eb="1">
      <t>フ</t>
    </rPh>
    <phoneticPr fontId="2"/>
  </si>
  <si>
    <t>　ゲームのスピードアップ</t>
    <phoneticPr fontId="2"/>
  </si>
  <si>
    <t>ネガティブ面</t>
    <rPh sb="5" eb="6">
      <t>メン</t>
    </rPh>
    <phoneticPr fontId="2"/>
  </si>
  <si>
    <t>低　1</t>
    <rPh sb="0" eb="1">
      <t>テイ</t>
    </rPh>
    <phoneticPr fontId="2"/>
  </si>
  <si>
    <t>　守備的な戦術・遅延行為等</t>
    <rPh sb="1" eb="4">
      <t>シュビテキ</t>
    </rPh>
    <rPh sb="5" eb="7">
      <t>センジュツ</t>
    </rPh>
    <rPh sb="8" eb="10">
      <t>チエン</t>
    </rPh>
    <rPh sb="10" eb="12">
      <t>コウイ</t>
    </rPh>
    <rPh sb="12" eb="13">
      <t>トウ</t>
    </rPh>
    <phoneticPr fontId="2"/>
  </si>
  <si>
    <t>※特にポジティブなプレーが見られない場合　7ｐｔ</t>
    <rPh sb="1" eb="2">
      <t>トク</t>
    </rPh>
    <rPh sb="13" eb="14">
      <t>ミ</t>
    </rPh>
    <rPh sb="18" eb="20">
      <t>バアイ</t>
    </rPh>
    <phoneticPr fontId="2"/>
  </si>
  <si>
    <t>相手に対する敬意</t>
    <rPh sb="0" eb="2">
      <t>アイテ</t>
    </rPh>
    <rPh sb="3" eb="4">
      <t>タイ</t>
    </rPh>
    <rPh sb="6" eb="8">
      <t>ケイイ</t>
    </rPh>
    <phoneticPr fontId="2"/>
  </si>
  <si>
    <t>特になければ4ポイント</t>
    <rPh sb="0" eb="1">
      <t>トク</t>
    </rPh>
    <phoneticPr fontId="2"/>
  </si>
  <si>
    <t>高　5</t>
    <rPh sb="0" eb="1">
      <t>コウ</t>
    </rPh>
    <phoneticPr fontId="2"/>
  </si>
  <si>
    <t>違反行為より、ポジティブな態度（ケガをした相手</t>
    <rPh sb="0" eb="2">
      <t>イハン</t>
    </rPh>
    <rPh sb="2" eb="4">
      <t>コウイ</t>
    </rPh>
    <rPh sb="13" eb="15">
      <t>タイド</t>
    </rPh>
    <rPh sb="21" eb="23">
      <t>アイテ</t>
    </rPh>
    <phoneticPr fontId="2"/>
  </si>
  <si>
    <t>普　4</t>
    <rPh sb="0" eb="1">
      <t>フ</t>
    </rPh>
    <phoneticPr fontId="2"/>
  </si>
  <si>
    <t>選手を助ける等）が基本。</t>
    <rPh sb="0" eb="2">
      <t>センシュ</t>
    </rPh>
    <rPh sb="3" eb="4">
      <t>タス</t>
    </rPh>
    <rPh sb="6" eb="7">
      <t>トウ</t>
    </rPh>
    <rPh sb="9" eb="11">
      <t>キホン</t>
    </rPh>
    <phoneticPr fontId="2"/>
  </si>
  <si>
    <t>カード（レッド・イエロー）は評価に入れない。</t>
    <rPh sb="14" eb="16">
      <t>ヒョウカ</t>
    </rPh>
    <rPh sb="17" eb="18">
      <t>イ</t>
    </rPh>
    <phoneticPr fontId="2"/>
  </si>
  <si>
    <t>レフェリーに対する敬意</t>
    <rPh sb="6" eb="7">
      <t>タイ</t>
    </rPh>
    <rPh sb="9" eb="11">
      <t>ケイイ</t>
    </rPh>
    <phoneticPr fontId="2"/>
  </si>
  <si>
    <t>異議なく判定を受け入れる。</t>
    <rPh sb="0" eb="2">
      <t>イギ</t>
    </rPh>
    <rPh sb="4" eb="6">
      <t>ハンテイ</t>
    </rPh>
    <rPh sb="7" eb="8">
      <t>ウ</t>
    </rPh>
    <rPh sb="9" eb="10">
      <t>イ</t>
    </rPh>
    <phoneticPr fontId="2"/>
  </si>
  <si>
    <t>ホイッスルが鳴るまでプレーを続ける。</t>
    <rPh sb="6" eb="7">
      <t>ナ</t>
    </rPh>
    <rPh sb="14" eb="15">
      <t>ツヅ</t>
    </rPh>
    <phoneticPr fontId="2"/>
  </si>
  <si>
    <t>チームオフィシャルの態度</t>
    <rPh sb="10" eb="12">
      <t>タイド</t>
    </rPh>
    <phoneticPr fontId="2"/>
  </si>
  <si>
    <t>グッドスタンダードを示し、自ら良い見本となる。</t>
    <rPh sb="10" eb="11">
      <t>シメ</t>
    </rPh>
    <rPh sb="13" eb="14">
      <t>ジ</t>
    </rPh>
    <rPh sb="15" eb="16">
      <t>ヨ</t>
    </rPh>
    <rPh sb="17" eb="19">
      <t>ミホン</t>
    </rPh>
    <phoneticPr fontId="2"/>
  </si>
  <si>
    <t>レフェリーの判定を受け入れる。</t>
    <rPh sb="6" eb="8">
      <t>ハンテイ</t>
    </rPh>
    <rPh sb="9" eb="10">
      <t>ウ</t>
    </rPh>
    <rPh sb="11" eb="12">
      <t>イ</t>
    </rPh>
    <phoneticPr fontId="2"/>
  </si>
  <si>
    <t>選手がプレーに集中し、タフに戦うことを求め励ま</t>
    <rPh sb="0" eb="2">
      <t>センシュ</t>
    </rPh>
    <rPh sb="7" eb="9">
      <t>シュウチュウ</t>
    </rPh>
    <rPh sb="14" eb="15">
      <t>タタカ</t>
    </rPh>
    <rPh sb="19" eb="20">
      <t>モト</t>
    </rPh>
    <rPh sb="21" eb="22">
      <t>ハゲ</t>
    </rPh>
    <phoneticPr fontId="2"/>
  </si>
  <si>
    <t>し、時には落ち着かせる。</t>
    <rPh sb="2" eb="3">
      <t>トキ</t>
    </rPh>
    <rPh sb="5" eb="6">
      <t>オ</t>
    </rPh>
    <rPh sb="7" eb="8">
      <t>ツ</t>
    </rPh>
    <phoneticPr fontId="2"/>
  </si>
  <si>
    <t>応援者の行動</t>
    <rPh sb="0" eb="3">
      <t>オウエンシャ</t>
    </rPh>
    <rPh sb="4" eb="6">
      <t>コウドウ</t>
    </rPh>
    <phoneticPr fontId="2"/>
  </si>
  <si>
    <t>・子どもたちにネガティブな声をかけず、</t>
    <rPh sb="1" eb="2">
      <t>コ</t>
    </rPh>
    <rPh sb="13" eb="14">
      <t>コエ</t>
    </rPh>
    <phoneticPr fontId="2"/>
  </si>
  <si>
    <t>　サイドコーチングしない。</t>
    <phoneticPr fontId="2"/>
  </si>
  <si>
    <t>・自分の子ども、チームばかりでなく</t>
    <rPh sb="1" eb="3">
      <t>ジブン</t>
    </rPh>
    <rPh sb="4" eb="5">
      <t>コ</t>
    </rPh>
    <phoneticPr fontId="2"/>
  </si>
  <si>
    <t>　相手チームの良いプレーにも拍手を送る。</t>
    <rPh sb="1" eb="3">
      <t>アイテ</t>
    </rPh>
    <rPh sb="7" eb="8">
      <t>ヨ</t>
    </rPh>
    <rPh sb="14" eb="16">
      <t>ハクシュ</t>
    </rPh>
    <rPh sb="17" eb="18">
      <t>オク</t>
    </rPh>
    <phoneticPr fontId="2"/>
  </si>
  <si>
    <t>・自立を助け、自分のことは自分でやらせる。</t>
    <rPh sb="1" eb="3">
      <t>ジリツ</t>
    </rPh>
    <rPh sb="4" eb="5">
      <t>タス</t>
    </rPh>
    <rPh sb="7" eb="9">
      <t>ジブン</t>
    </rPh>
    <rPh sb="13" eb="15">
      <t>ジブン</t>
    </rPh>
    <phoneticPr fontId="2"/>
  </si>
  <si>
    <t>・コーチやレフェリーを尊重する。</t>
    <rPh sb="11" eb="13">
      <t>ソンチョウ</t>
    </rPh>
    <phoneticPr fontId="2"/>
  </si>
  <si>
    <t>・子どもの良い見本となる行動、姿勢を示す。</t>
    <rPh sb="1" eb="2">
      <t>コ</t>
    </rPh>
    <rPh sb="5" eb="6">
      <t>ヨ</t>
    </rPh>
    <rPh sb="7" eb="9">
      <t>ミホン</t>
    </rPh>
    <rPh sb="12" eb="14">
      <t>コウドウ</t>
    </rPh>
    <rPh sb="15" eb="17">
      <t>シセイ</t>
    </rPh>
    <rPh sb="18" eb="19">
      <t>シメ</t>
    </rPh>
    <phoneticPr fontId="2"/>
  </si>
  <si>
    <t>全て普通合計は３３ｐｔ</t>
    <rPh sb="0" eb="1">
      <t>スベ</t>
    </rPh>
    <rPh sb="2" eb="4">
      <t>フツウ</t>
    </rPh>
    <rPh sb="4" eb="6">
      <t>ゴウケイ</t>
    </rPh>
    <phoneticPr fontId="2"/>
  </si>
  <si>
    <t>記入者名</t>
    <rPh sb="0" eb="3">
      <t>キニュウシャ</t>
    </rPh>
    <rPh sb="3" eb="4">
      <t>メイ</t>
    </rPh>
    <phoneticPr fontId="2"/>
  </si>
  <si>
    <t>合計ポイント</t>
    <rPh sb="0" eb="2">
      <t>ゴウケイ</t>
    </rPh>
    <phoneticPr fontId="2"/>
  </si>
  <si>
    <t>（</t>
    <phoneticPr fontId="2"/>
  </si>
  <si>
    <t>）　　　　　　　　　　</t>
    <phoneticPr fontId="2"/>
  </si>
  <si>
    <t>／</t>
    <phoneticPr fontId="2"/>
  </si>
  <si>
    <t>Ｇ・Ｐ・Ｓの各グループ用（8チームのグループ用）</t>
    <rPh sb="6" eb="7">
      <t>カク</t>
    </rPh>
    <rPh sb="11" eb="12">
      <t>ヨウ</t>
    </rPh>
    <rPh sb="22" eb="23">
      <t>ヨウ</t>
    </rPh>
    <phoneticPr fontId="2"/>
  </si>
  <si>
    <t>①～④</t>
    <phoneticPr fontId="6"/>
  </si>
  <si>
    <t>⑤～⑧</t>
    <phoneticPr fontId="6"/>
  </si>
  <si>
    <t>⑨～⑫</t>
    <phoneticPr fontId="6"/>
  </si>
  <si>
    <t>⑬～⑯</t>
    <phoneticPr fontId="6"/>
  </si>
  <si>
    <t>⑰～⑳</t>
    <phoneticPr fontId="6"/>
  </si>
  <si>
    <t>㉑～㉔</t>
    <phoneticPr fontId="6"/>
  </si>
  <si>
    <t>㉕～㉘</t>
    <phoneticPr fontId="6"/>
  </si>
  <si>
    <t>④</t>
    <phoneticPr fontId="6"/>
  </si>
  <si>
    <t>⑰</t>
    <phoneticPr fontId="6"/>
  </si>
  <si>
    <t>⑲</t>
    <phoneticPr fontId="6"/>
  </si>
  <si>
    <t>㉑</t>
    <phoneticPr fontId="6"/>
  </si>
  <si>
    <t>㉒</t>
    <phoneticPr fontId="6"/>
  </si>
  <si>
    <t>㉓</t>
    <phoneticPr fontId="6"/>
  </si>
  <si>
    <t>㉔</t>
    <phoneticPr fontId="6"/>
  </si>
  <si>
    <t>㉕</t>
    <phoneticPr fontId="6"/>
  </si>
  <si>
    <t>㉖</t>
    <phoneticPr fontId="6"/>
  </si>
  <si>
    <t>㉗</t>
    <phoneticPr fontId="6"/>
  </si>
  <si>
    <t>㉘</t>
    <phoneticPr fontId="6"/>
  </si>
  <si>
    <t>12チームグループ用</t>
    <rPh sb="9" eb="10">
      <t>ヨウ</t>
    </rPh>
    <phoneticPr fontId="2"/>
  </si>
  <si>
    <t>A</t>
    <phoneticPr fontId="2"/>
  </si>
  <si>
    <t>B</t>
    <phoneticPr fontId="2"/>
  </si>
  <si>
    <t>-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</si>
  <si>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</si>
  <si>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</si>
  <si>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</si>
  <si>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</si>
  <si>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</si>
  <si>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</si>
  <si>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</si>
  <si>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</si>
  <si>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</si>
  <si>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</si>
  <si>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4種少年委員会</t>
    <rPh sb="1" eb="2">
      <t>シュ</t>
    </rPh>
    <rPh sb="2" eb="4">
      <t>ショウネン</t>
    </rPh>
    <rPh sb="4" eb="7">
      <t>イインカイ</t>
    </rPh>
    <phoneticPr fontId="2"/>
  </si>
  <si>
    <t>点数入力欄</t>
    <rPh sb="0" eb="2">
      <t>テンスウ</t>
    </rPh>
    <rPh sb="2" eb="4">
      <t>ニュウリョク</t>
    </rPh>
    <rPh sb="4" eb="5">
      <t>ラン</t>
    </rPh>
    <phoneticPr fontId="2"/>
  </si>
  <si>
    <t>A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</si>
  <si>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</si>
  <si>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</si>
  <si>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</si>
  <si>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</si>
  <si>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B</t>
    <phoneticPr fontId="2"/>
  </si>
  <si>
    <t>-</t>
    <phoneticPr fontId="2"/>
  </si>
  <si>
    <t>D</t>
    <phoneticPr fontId="2"/>
  </si>
  <si>
    <t>-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</si>
  <si>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</si>
  <si>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</si>
  <si>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</si>
  <si>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</si>
  <si>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</si>
  <si>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</si>
  <si>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B</t>
    <phoneticPr fontId="2"/>
  </si>
  <si>
    <t>E</t>
    <phoneticPr fontId="2"/>
  </si>
  <si>
    <t>F</t>
    <phoneticPr fontId="2"/>
  </si>
  <si>
    <t>H</t>
    <phoneticPr fontId="2"/>
  </si>
  <si>
    <t>I</t>
    <phoneticPr fontId="2"/>
  </si>
  <si>
    <t>A</t>
    <phoneticPr fontId="2"/>
  </si>
  <si>
    <t>C</t>
    <phoneticPr fontId="2"/>
  </si>
  <si>
    <t>D</t>
    <phoneticPr fontId="2"/>
  </si>
  <si>
    <t>-</t>
    <phoneticPr fontId="2"/>
  </si>
  <si>
    <t>E</t>
    <phoneticPr fontId="2"/>
  </si>
  <si>
    <t>G</t>
    <phoneticPr fontId="2"/>
  </si>
  <si>
    <t>J</t>
    <phoneticPr fontId="2"/>
  </si>
  <si>
    <t>-</t>
    <phoneticPr fontId="2"/>
  </si>
  <si>
    <t>C</t>
    <phoneticPr fontId="2"/>
  </si>
  <si>
    <t>F</t>
    <phoneticPr fontId="2"/>
  </si>
  <si>
    <t>-</t>
    <phoneticPr fontId="2"/>
  </si>
  <si>
    <t>こくみん共済U-12リーグin山梨2016前期</t>
    <rPh sb="4" eb="6">
      <t>キョウサイ</t>
    </rPh>
    <rPh sb="15" eb="16">
      <t>ヤマ</t>
    </rPh>
    <rPh sb="16" eb="17">
      <t>ナシ</t>
    </rPh>
    <rPh sb="21" eb="23">
      <t>ゼンキ</t>
    </rPh>
    <phoneticPr fontId="12"/>
  </si>
  <si>
    <t>2016山梨県U-11サッカーリーグ</t>
    <rPh sb="4" eb="7">
      <t>ヤマナシケン</t>
    </rPh>
    <phoneticPr fontId="12"/>
  </si>
  <si>
    <t>2016山梨県U-11サッカーリーグ</t>
    <phoneticPr fontId="12"/>
  </si>
  <si>
    <t>2016山梨県U-11サッカーリーグ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</si>
</sst>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 ;[Red]\-0\ "/>
    <numFmt numFmtId="178" formatCode="yyyy/m/d;@"/>
  </numFmts>
  <fonts count="8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10"/>
      <color rgb="FF0000FF"/>
      <name val="ＭＳ Ｐ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0" borderId="1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8" fillId="23" borderId="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4" fillId="23" borderId="9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7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8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58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55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7" fillId="4" borderId="0" applyNumberFormat="0" applyBorder="0" applyAlignment="0" applyProtection="0">
      <alignment vertical="center"/>
    </xf>
  </cellStyleXfs>
  <cellXfs count="9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 applyBorder="1">
      <alignment vertical="center"/>
    </xf>
    <xf numFmtId="0" fontId="59" fillId="0" borderId="0" xfId="0" applyFont="1">
      <alignment vertical="center"/>
    </xf>
    <xf numFmtId="0" fontId="0" fillId="0" borderId="12" xfId="0" applyBorder="1">
      <alignment vertical="center"/>
    </xf>
    <xf numFmtId="0" fontId="60" fillId="0" borderId="0" xfId="0" applyFo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62" fillId="0" borderId="17" xfId="0" applyFont="1" applyBorder="1">
      <alignment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63" fillId="27" borderId="10" xfId="0" applyFont="1" applyFill="1" applyBorder="1" applyAlignment="1">
      <alignment vertic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28" borderId="15" xfId="0" applyFill="1" applyBorder="1" applyAlignment="1">
      <alignment horizontal="left" vertical="center" wrapText="1"/>
    </xf>
    <xf numFmtId="0" fontId="0" fillId="28" borderId="10" xfId="0" applyFill="1" applyBorder="1" applyAlignment="1">
      <alignment horizontal="left" vertical="center" wrapText="1"/>
    </xf>
    <xf numFmtId="0" fontId="0" fillId="28" borderId="10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8" borderId="18" xfId="0" applyFill="1" applyBorder="1" applyAlignment="1">
      <alignment horizontal="left" vertical="center"/>
    </xf>
    <xf numFmtId="0" fontId="0" fillId="29" borderId="24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 wrapText="1"/>
    </xf>
    <xf numFmtId="0" fontId="0" fillId="29" borderId="10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30" borderId="10" xfId="0" applyFill="1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0" fontId="0" fillId="35" borderId="15" xfId="0" applyFill="1" applyBorder="1" applyAlignment="1">
      <alignment horizontal="left" vertical="center" wrapText="1"/>
    </xf>
    <xf numFmtId="0" fontId="0" fillId="35" borderId="18" xfId="0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 wrapText="1"/>
    </xf>
    <xf numFmtId="0" fontId="0" fillId="30" borderId="18" xfId="0" applyFill="1" applyBorder="1" applyAlignment="1">
      <alignment horizontal="left" vertical="center"/>
    </xf>
    <xf numFmtId="0" fontId="0" fillId="31" borderId="15" xfId="0" applyFill="1" applyBorder="1" applyAlignment="1">
      <alignment horizontal="left" vertical="center" wrapText="1"/>
    </xf>
    <xf numFmtId="0" fontId="0" fillId="31" borderId="10" xfId="0" applyFill="1" applyBorder="1" applyAlignment="1">
      <alignment horizontal="left" vertical="center" wrapText="1"/>
    </xf>
    <xf numFmtId="0" fontId="0" fillId="31" borderId="10" xfId="0" applyFill="1" applyBorder="1" applyAlignment="1">
      <alignment horizontal="left" vertical="center"/>
    </xf>
    <xf numFmtId="0" fontId="0" fillId="31" borderId="18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0" borderId="10" xfId="0" applyFill="1" applyBorder="1" applyAlignment="1">
      <alignment horizontal="left" vertical="center" wrapText="1"/>
    </xf>
    <xf numFmtId="0" fontId="0" fillId="30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5" borderId="10" xfId="0" applyFill="1" applyBorder="1" applyAlignment="1">
      <alignment horizontal="left" vertical="center" wrapText="1"/>
    </xf>
    <xf numFmtId="0" fontId="0" fillId="37" borderId="18" xfId="0" applyFill="1" applyBorder="1" applyAlignment="1">
      <alignment horizontal="left" vertical="center"/>
    </xf>
    <xf numFmtId="0" fontId="0" fillId="37" borderId="10" xfId="0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1" borderId="13" xfId="0" applyFill="1" applyBorder="1" applyAlignment="1">
      <alignment horizontal="left" vertical="center"/>
    </xf>
    <xf numFmtId="0" fontId="0" fillId="31" borderId="10" xfId="0" applyFill="1" applyBorder="1">
      <alignment vertical="center"/>
    </xf>
    <xf numFmtId="0" fontId="0" fillId="33" borderId="13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0" fillId="37" borderId="15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30" borderId="15" xfId="0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29" borderId="15" xfId="0" applyFill="1" applyBorder="1" applyAlignment="1">
      <alignment horizontal="left" vertical="center" wrapText="1"/>
    </xf>
    <xf numFmtId="0" fontId="0" fillId="38" borderId="15" xfId="0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vertical="center" wrapText="1"/>
    </xf>
    <xf numFmtId="0" fontId="0" fillId="38" borderId="13" xfId="0" applyFill="1" applyBorder="1" applyAlignment="1">
      <alignment horizontal="left" vertical="center"/>
    </xf>
    <xf numFmtId="0" fontId="0" fillId="39" borderId="10" xfId="0" applyFill="1" applyBorder="1" applyAlignment="1">
      <alignment horizontal="left" vertical="center" wrapText="1"/>
    </xf>
    <xf numFmtId="0" fontId="0" fillId="40" borderId="10" xfId="0" applyFill="1" applyBorder="1" applyAlignment="1">
      <alignment horizontal="left" vertical="center" wrapText="1"/>
    </xf>
    <xf numFmtId="0" fontId="0" fillId="40" borderId="10" xfId="0" applyFill="1" applyBorder="1" applyAlignment="1">
      <alignment horizontal="left" vertical="center"/>
    </xf>
    <xf numFmtId="0" fontId="0" fillId="40" borderId="13" xfId="0" applyFill="1" applyBorder="1" applyAlignment="1">
      <alignment horizontal="left" vertical="center"/>
    </xf>
    <xf numFmtId="0" fontId="0" fillId="40" borderId="15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0" fontId="0" fillId="32" borderId="13" xfId="0" applyFill="1" applyBorder="1" applyAlignment="1">
      <alignment horizontal="left" vertical="center"/>
    </xf>
    <xf numFmtId="0" fontId="0" fillId="32" borderId="15" xfId="0" applyFill="1" applyBorder="1" applyAlignment="1">
      <alignment horizontal="left" vertical="center" wrapText="1"/>
    </xf>
    <xf numFmtId="0" fontId="0" fillId="41" borderId="15" xfId="0" applyFill="1" applyBorder="1" applyAlignment="1">
      <alignment horizontal="left" vertical="center" wrapText="1"/>
    </xf>
    <xf numFmtId="0" fontId="0" fillId="41" borderId="13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 wrapText="1"/>
    </xf>
    <xf numFmtId="0" fontId="0" fillId="41" borderId="10" xfId="0" applyFill="1" applyBorder="1" applyAlignment="1">
      <alignment horizontal="left" vertical="center"/>
    </xf>
    <xf numFmtId="0" fontId="0" fillId="39" borderId="10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29" borderId="10" xfId="0" applyFill="1" applyBorder="1" applyAlignment="1">
      <alignment vertical="center"/>
    </xf>
    <xf numFmtId="0" fontId="56" fillId="31" borderId="15" xfId="0" applyFont="1" applyFill="1" applyBorder="1" applyAlignment="1">
      <alignment horizontal="left" vertical="center" wrapText="1"/>
    </xf>
    <xf numFmtId="0" fontId="56" fillId="31" borderId="13" xfId="0" applyFont="1" applyFill="1" applyBorder="1" applyAlignment="1">
      <alignment horizontal="left" vertical="center"/>
    </xf>
    <xf numFmtId="0" fontId="56" fillId="29" borderId="10" xfId="0" applyFont="1" applyFill="1" applyBorder="1" applyAlignment="1">
      <alignment horizontal="left" vertical="center" wrapText="1"/>
    </xf>
    <xf numFmtId="0" fontId="56" fillId="28" borderId="10" xfId="0" applyFont="1" applyFill="1" applyBorder="1" applyAlignment="1">
      <alignment horizontal="left" vertical="center" wrapText="1"/>
    </xf>
    <xf numFmtId="0" fontId="56" fillId="38" borderId="13" xfId="0" applyFont="1" applyFill="1" applyBorder="1" applyAlignment="1">
      <alignment horizontal="left" vertical="center"/>
    </xf>
    <xf numFmtId="0" fontId="56" fillId="40" borderId="10" xfId="0" applyFont="1" applyFill="1" applyBorder="1" applyAlignment="1">
      <alignment horizontal="left" vertical="center" wrapText="1"/>
    </xf>
    <xf numFmtId="0" fontId="56" fillId="32" borderId="15" xfId="0" applyFont="1" applyFill="1" applyBorder="1" applyAlignment="1">
      <alignment horizontal="left" vertical="center" wrapText="1"/>
    </xf>
    <xf numFmtId="0" fontId="56" fillId="32" borderId="13" xfId="0" applyFont="1" applyFill="1" applyBorder="1" applyAlignment="1">
      <alignment horizontal="left" vertical="center"/>
    </xf>
    <xf numFmtId="0" fontId="56" fillId="36" borderId="10" xfId="0" applyFont="1" applyFill="1" applyBorder="1" applyAlignment="1">
      <alignment horizontal="left" vertical="center"/>
    </xf>
    <xf numFmtId="0" fontId="56" fillId="36" borderId="13" xfId="0" applyFont="1" applyFill="1" applyBorder="1" applyAlignment="1">
      <alignment horizontal="left" vertical="center"/>
    </xf>
    <xf numFmtId="0" fontId="56" fillId="30" borderId="10" xfId="0" applyFont="1" applyFill="1" applyBorder="1" applyAlignment="1">
      <alignment horizontal="left" vertical="center" wrapText="1"/>
    </xf>
    <xf numFmtId="0" fontId="56" fillId="41" borderId="10" xfId="0" applyFont="1" applyFill="1" applyBorder="1" applyAlignment="1">
      <alignment horizontal="left" vertical="center"/>
    </xf>
    <xf numFmtId="0" fontId="56" fillId="41" borderId="13" xfId="0" applyFont="1" applyFill="1" applyBorder="1" applyAlignment="1">
      <alignment horizontal="left" vertical="center"/>
    </xf>
    <xf numFmtId="0" fontId="56" fillId="40" borderId="13" xfId="0" applyFont="1" applyFill="1" applyBorder="1" applyAlignment="1">
      <alignment horizontal="left" vertical="center"/>
    </xf>
    <xf numFmtId="0" fontId="56" fillId="32" borderId="10" xfId="0" applyFont="1" applyFill="1" applyBorder="1" applyAlignment="1">
      <alignment horizontal="left" vertical="center"/>
    </xf>
    <xf numFmtId="0" fontId="56" fillId="36" borderId="10" xfId="0" applyFont="1" applyFill="1" applyBorder="1" applyAlignment="1">
      <alignment horizontal="left" vertical="center" wrapText="1"/>
    </xf>
    <xf numFmtId="0" fontId="56" fillId="41" borderId="10" xfId="0" applyFont="1" applyFill="1" applyBorder="1" applyAlignment="1">
      <alignment horizontal="left" vertical="center" wrapText="1"/>
    </xf>
    <xf numFmtId="0" fontId="56" fillId="39" borderId="10" xfId="0" applyFont="1" applyFill="1" applyBorder="1" applyAlignment="1">
      <alignment horizontal="left" vertical="center" wrapText="1"/>
    </xf>
    <xf numFmtId="0" fontId="0" fillId="39" borderId="15" xfId="0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left" vertical="center" wrapText="1"/>
    </xf>
    <xf numFmtId="0" fontId="64" fillId="38" borderId="10" xfId="0" applyFont="1" applyFill="1" applyBorder="1" applyAlignment="1">
      <alignment horizontal="left" vertical="center"/>
    </xf>
    <xf numFmtId="0" fontId="64" fillId="38" borderId="13" xfId="0" applyFont="1" applyFill="1" applyBorder="1" applyAlignment="1">
      <alignment horizontal="left" vertical="center"/>
    </xf>
    <xf numFmtId="0" fontId="56" fillId="38" borderId="10" xfId="0" applyFont="1" applyFill="1" applyBorder="1" applyAlignment="1">
      <alignment horizontal="left" vertical="center" wrapText="1"/>
    </xf>
    <xf numFmtId="0" fontId="64" fillId="40" borderId="10" xfId="0" applyFont="1" applyFill="1" applyBorder="1" applyAlignment="1">
      <alignment horizontal="left" vertical="center" wrapText="1"/>
    </xf>
    <xf numFmtId="0" fontId="0" fillId="32" borderId="18" xfId="0" applyFill="1" applyBorder="1" applyAlignment="1">
      <alignment horizontal="left" vertical="center"/>
    </xf>
    <xf numFmtId="0" fontId="0" fillId="39" borderId="18" xfId="0" applyFill="1" applyBorder="1" applyAlignment="1">
      <alignment horizontal="left" vertical="center"/>
    </xf>
    <xf numFmtId="0" fontId="0" fillId="38" borderId="18" xfId="0" applyFill="1" applyBorder="1" applyAlignment="1">
      <alignment horizontal="left" vertical="center"/>
    </xf>
    <xf numFmtId="0" fontId="0" fillId="41" borderId="18" xfId="0" applyFill="1" applyBorder="1" applyAlignment="1">
      <alignment horizontal="left" vertical="center"/>
    </xf>
    <xf numFmtId="0" fontId="0" fillId="40" borderId="18" xfId="0" applyFill="1" applyBorder="1" applyAlignment="1">
      <alignment horizontal="left" vertical="center"/>
    </xf>
    <xf numFmtId="0" fontId="0" fillId="29" borderId="18" xfId="0" applyFill="1" applyBorder="1" applyAlignment="1">
      <alignment horizontal="left" vertical="center"/>
    </xf>
    <xf numFmtId="0" fontId="0" fillId="28" borderId="18" xfId="0" applyFill="1" applyBorder="1" applyAlignment="1">
      <alignment vertical="center"/>
    </xf>
    <xf numFmtId="0" fontId="0" fillId="29" borderId="30" xfId="0" applyFill="1" applyBorder="1" applyAlignment="1">
      <alignment horizontal="left" vertical="center"/>
    </xf>
    <xf numFmtId="0" fontId="56" fillId="4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56" fillId="38" borderId="18" xfId="0" applyFont="1" applyFill="1" applyBorder="1" applyAlignment="1">
      <alignment horizontal="left" vertical="center"/>
    </xf>
    <xf numFmtId="0" fontId="56" fillId="31" borderId="18" xfId="0" applyFon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>
      <alignment vertical="center"/>
    </xf>
    <xf numFmtId="0" fontId="61" fillId="0" borderId="0" xfId="0" applyFont="1">
      <alignment vertical="center"/>
    </xf>
    <xf numFmtId="0" fontId="61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3" fillId="42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27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8" fillId="0" borderId="0" xfId="48" applyBorder="1" applyAlignment="1">
      <alignment vertical="center"/>
    </xf>
    <xf numFmtId="0" fontId="58" fillId="0" borderId="0" xfId="48">
      <alignment vertical="center"/>
    </xf>
    <xf numFmtId="0" fontId="58" fillId="0" borderId="0" xfId="48" applyAlignment="1">
      <alignment vertical="center"/>
    </xf>
    <xf numFmtId="0" fontId="65" fillId="0" borderId="0" xfId="48" applyFont="1" applyAlignment="1">
      <alignment vertical="center"/>
    </xf>
    <xf numFmtId="0" fontId="58" fillId="0" borderId="10" xfId="48" applyBorder="1" applyAlignment="1">
      <alignment horizontal="center" vertical="center"/>
    </xf>
    <xf numFmtId="0" fontId="65" fillId="0" borderId="10" xfId="48" applyFont="1" applyBorder="1" applyAlignment="1">
      <alignment horizontal="center" vertical="center"/>
    </xf>
    <xf numFmtId="0" fontId="58" fillId="0" borderId="10" xfId="48" applyBorder="1">
      <alignment vertical="center"/>
    </xf>
    <xf numFmtId="0" fontId="66" fillId="0" borderId="10" xfId="48" applyFont="1" applyBorder="1" applyAlignment="1">
      <alignment horizontal="center" vertical="center"/>
    </xf>
    <xf numFmtId="0" fontId="67" fillId="0" borderId="10" xfId="48" applyFont="1" applyBorder="1" applyAlignment="1">
      <alignment horizontal="center" vertical="center"/>
    </xf>
    <xf numFmtId="0" fontId="10" fillId="0" borderId="0" xfId="53" applyFont="1" applyAlignment="1">
      <alignment vertical="center"/>
    </xf>
    <xf numFmtId="0" fontId="10" fillId="0" borderId="0" xfId="53" applyFont="1" applyAlignment="1">
      <alignment horizontal="center" vertical="center"/>
    </xf>
    <xf numFmtId="0" fontId="10" fillId="0" borderId="0" xfId="53" applyFont="1" applyBorder="1" applyAlignment="1">
      <alignment vertical="center"/>
    </xf>
    <xf numFmtId="0" fontId="10" fillId="0" borderId="0" xfId="53" applyFont="1" applyBorder="1" applyAlignment="1">
      <alignment horizontal="center" vertical="center"/>
    </xf>
    <xf numFmtId="0" fontId="10" fillId="0" borderId="0" xfId="53" applyFont="1" applyBorder="1" applyAlignment="1">
      <alignment horizontal="right"/>
    </xf>
    <xf numFmtId="0" fontId="4" fillId="0" borderId="0" xfId="53" applyFont="1" applyAlignment="1"/>
    <xf numFmtId="0" fontId="10" fillId="0" borderId="0" xfId="53" applyFont="1" applyBorder="1" applyAlignment="1">
      <alignment horizontal="right" vertical="top"/>
    </xf>
    <xf numFmtId="0" fontId="4" fillId="0" borderId="0" xfId="53" applyFont="1" applyBorder="1" applyAlignment="1">
      <alignment horizontal="left" vertical="top"/>
    </xf>
    <xf numFmtId="0" fontId="10" fillId="0" borderId="0" xfId="53" applyFont="1" applyBorder="1" applyAlignment="1">
      <alignment horizontal="left"/>
    </xf>
    <xf numFmtId="0" fontId="4" fillId="0" borderId="31" xfId="53" applyFont="1" applyBorder="1" applyAlignment="1">
      <alignment horizontal="center" vertical="center"/>
    </xf>
    <xf numFmtId="0" fontId="4" fillId="0" borderId="32" xfId="53" applyFont="1" applyBorder="1" applyAlignment="1">
      <alignment horizontal="center" vertical="center"/>
    </xf>
    <xf numFmtId="0" fontId="4" fillId="0" borderId="33" xfId="53" applyFont="1" applyBorder="1" applyAlignment="1">
      <alignment horizontal="center" vertical="center"/>
    </xf>
    <xf numFmtId="0" fontId="4" fillId="0" borderId="10" xfId="53" applyBorder="1" applyAlignment="1">
      <alignment horizontal="center" vertical="center"/>
    </xf>
    <xf numFmtId="0" fontId="10" fillId="0" borderId="15" xfId="53" applyFont="1" applyBorder="1" applyAlignment="1">
      <alignment horizontal="center" vertical="center"/>
    </xf>
    <xf numFmtId="0" fontId="4" fillId="0" borderId="34" xfId="53" applyFont="1" applyBorder="1" applyAlignment="1">
      <alignment horizontal="center" vertical="center"/>
    </xf>
    <xf numFmtId="0" fontId="4" fillId="0" borderId="35" xfId="53" applyFont="1" applyBorder="1" applyAlignment="1">
      <alignment horizontal="center" vertical="center"/>
    </xf>
    <xf numFmtId="0" fontId="10" fillId="0" borderId="35" xfId="53" applyFont="1" applyBorder="1" applyAlignment="1">
      <alignment horizontal="center" vertical="center"/>
    </xf>
    <xf numFmtId="0" fontId="4" fillId="0" borderId="0" xfId="53" applyFont="1" applyAlignment="1">
      <alignment vertical="center"/>
    </xf>
    <xf numFmtId="0" fontId="17" fillId="0" borderId="15" xfId="53" applyFont="1" applyBorder="1" applyAlignment="1">
      <alignment horizontal="center" vertical="center"/>
    </xf>
    <xf numFmtId="0" fontId="17" fillId="0" borderId="36" xfId="53" applyFont="1" applyBorder="1" applyAlignment="1">
      <alignment horizontal="center" vertical="center"/>
    </xf>
    <xf numFmtId="0" fontId="17" fillId="0" borderId="10" xfId="53" applyFont="1" applyBorder="1" applyAlignment="1">
      <alignment horizontal="center" vertical="center"/>
    </xf>
    <xf numFmtId="0" fontId="10" fillId="0" borderId="0" xfId="53" applyFont="1" applyBorder="1" applyAlignment="1">
      <alignment horizontal="left" vertical="center"/>
    </xf>
    <xf numFmtId="0" fontId="10" fillId="0" borderId="0" xfId="53" applyFont="1" applyBorder="1" applyAlignment="1">
      <alignment horizontal="right" vertical="center"/>
    </xf>
    <xf numFmtId="0" fontId="10" fillId="0" borderId="10" xfId="53" applyFont="1" applyBorder="1" applyAlignment="1">
      <alignment horizontal="center" vertical="center"/>
    </xf>
    <xf numFmtId="0" fontId="10" fillId="0" borderId="17" xfId="53" applyFont="1" applyBorder="1" applyAlignment="1">
      <alignment horizontal="center" vertical="center"/>
    </xf>
    <xf numFmtId="0" fontId="10" fillId="0" borderId="17" xfId="53" applyFont="1" applyBorder="1" applyAlignment="1">
      <alignment horizontal="center" vertical="center" shrinkToFit="1"/>
    </xf>
    <xf numFmtId="0" fontId="18" fillId="0" borderId="15" xfId="53" applyFont="1" applyBorder="1" applyAlignment="1">
      <alignment horizontal="center" vertical="center"/>
    </xf>
    <xf numFmtId="0" fontId="18" fillId="0" borderId="14" xfId="53" applyFont="1" applyBorder="1" applyAlignment="1">
      <alignment horizontal="center" vertical="center"/>
    </xf>
    <xf numFmtId="0" fontId="18" fillId="0" borderId="10" xfId="53" applyFont="1" applyBorder="1" applyAlignment="1">
      <alignment horizontal="center" vertical="center"/>
    </xf>
    <xf numFmtId="0" fontId="18" fillId="0" borderId="20" xfId="53" applyFont="1" applyBorder="1" applyAlignment="1">
      <alignment horizontal="center" vertical="center"/>
    </xf>
    <xf numFmtId="0" fontId="10" fillId="43" borderId="37" xfId="53" applyFont="1" applyFill="1" applyBorder="1" applyAlignment="1">
      <alignment horizontal="center" vertical="center"/>
    </xf>
    <xf numFmtId="0" fontId="10" fillId="43" borderId="37" xfId="53" applyFont="1" applyFill="1" applyBorder="1" applyAlignment="1">
      <alignment vertical="center"/>
    </xf>
    <xf numFmtId="0" fontId="10" fillId="43" borderId="38" xfId="53" applyFont="1" applyFill="1" applyBorder="1" applyAlignment="1">
      <alignment horizontal="center" vertical="center"/>
    </xf>
    <xf numFmtId="0" fontId="10" fillId="42" borderId="15" xfId="53" applyFont="1" applyFill="1" applyBorder="1" applyAlignment="1">
      <alignment horizontal="center" vertical="center"/>
    </xf>
    <xf numFmtId="0" fontId="10" fillId="42" borderId="35" xfId="53" applyFont="1" applyFill="1" applyBorder="1" applyAlignment="1">
      <alignment horizontal="center" vertical="center"/>
    </xf>
    <xf numFmtId="0" fontId="10" fillId="0" borderId="23" xfId="53" applyFont="1" applyBorder="1" applyAlignment="1">
      <alignment horizontal="center" vertical="center"/>
    </xf>
    <xf numFmtId="0" fontId="10" fillId="0" borderId="39" xfId="53" applyFont="1" applyBorder="1" applyAlignment="1">
      <alignment horizontal="center" vertical="center"/>
    </xf>
    <xf numFmtId="0" fontId="10" fillId="0" borderId="40" xfId="53" applyFont="1" applyBorder="1" applyAlignment="1">
      <alignment horizontal="center" vertical="center"/>
    </xf>
    <xf numFmtId="0" fontId="13" fillId="0" borderId="0" xfId="53" applyFont="1" applyBorder="1" applyAlignment="1">
      <alignment horizontal="center" vertical="center"/>
    </xf>
    <xf numFmtId="0" fontId="22" fillId="0" borderId="10" xfId="53" applyFont="1" applyBorder="1" applyAlignment="1">
      <alignment horizontal="center" vertical="center"/>
    </xf>
    <xf numFmtId="0" fontId="22" fillId="0" borderId="20" xfId="53" applyFont="1" applyBorder="1" applyAlignment="1">
      <alignment vertical="center"/>
    </xf>
    <xf numFmtId="0" fontId="22" fillId="0" borderId="0" xfId="53" applyFont="1" applyBorder="1" applyAlignment="1">
      <alignment horizontal="center" vertical="center"/>
    </xf>
    <xf numFmtId="0" fontId="22" fillId="0" borderId="0" xfId="53" applyFont="1" applyBorder="1" applyAlignment="1">
      <alignment vertical="center"/>
    </xf>
    <xf numFmtId="0" fontId="4" fillId="0" borderId="41" xfId="53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3" fillId="27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3" fillId="42" borderId="11" xfId="0" applyFont="1" applyFill="1" applyBorder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>
      <alignment vertical="center"/>
    </xf>
    <xf numFmtId="0" fontId="0" fillId="0" borderId="0" xfId="0" applyFo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right" vertical="center"/>
    </xf>
    <xf numFmtId="0" fontId="68" fillId="0" borderId="20" xfId="0" applyFont="1" applyBorder="1" applyAlignment="1">
      <alignment vertical="center"/>
    </xf>
    <xf numFmtId="0" fontId="68" fillId="0" borderId="2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8" fillId="0" borderId="42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8" fillId="0" borderId="41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8" fillId="0" borderId="43" xfId="0" applyFont="1" applyBorder="1" applyAlignment="1">
      <alignment vertical="top"/>
    </xf>
    <xf numFmtId="0" fontId="0" fillId="0" borderId="11" xfId="0" applyFont="1" applyBorder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44" xfId="0" applyBorder="1" applyAlignment="1">
      <alignment horizontal="left" vertical="center"/>
    </xf>
    <xf numFmtId="0" fontId="68" fillId="0" borderId="13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58" fillId="0" borderId="0" xfId="48" applyBorder="1" applyAlignment="1">
      <alignment horizontal="center" vertical="center"/>
    </xf>
    <xf numFmtId="0" fontId="58" fillId="0" borderId="10" xfId="48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0" fillId="0" borderId="10" xfId="0" applyFont="1" applyBorder="1">
      <alignment vertical="center"/>
    </xf>
    <xf numFmtId="0" fontId="0" fillId="0" borderId="41" xfId="0" applyFont="1" applyBorder="1">
      <alignment vertical="center"/>
    </xf>
    <xf numFmtId="0" fontId="0" fillId="0" borderId="13" xfId="0" applyFont="1" applyBorder="1">
      <alignment vertical="center"/>
    </xf>
    <xf numFmtId="0" fontId="25" fillId="44" borderId="10" xfId="0" applyFont="1" applyFill="1" applyBorder="1" applyAlignment="1">
      <alignment horizontal="center" vertical="center"/>
    </xf>
    <xf numFmtId="0" fontId="63" fillId="42" borderId="46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64" fillId="0" borderId="0" xfId="0" applyFont="1">
      <alignment vertical="center"/>
    </xf>
    <xf numFmtId="0" fontId="71" fillId="0" borderId="0" xfId="0" applyFont="1">
      <alignment vertical="center"/>
    </xf>
    <xf numFmtId="0" fontId="68" fillId="0" borderId="10" xfId="0" applyFont="1" applyBorder="1" applyAlignment="1">
      <alignment horizontal="center" vertical="center"/>
    </xf>
    <xf numFmtId="0" fontId="4" fillId="0" borderId="0" xfId="57" applyFont="1" applyFill="1" applyBorder="1" applyAlignment="1">
      <alignment horizontal="center" vertical="center"/>
    </xf>
    <xf numFmtId="0" fontId="29" fillId="0" borderId="48" xfId="57" applyFont="1" applyFill="1" applyBorder="1" applyAlignment="1">
      <alignment horizontal="center" vertical="center"/>
    </xf>
    <xf numFmtId="0" fontId="4" fillId="0" borderId="0" xfId="57" applyFill="1">
      <alignment vertical="center"/>
    </xf>
    <xf numFmtId="0" fontId="17" fillId="0" borderId="49" xfId="57" applyFont="1" applyFill="1" applyBorder="1" applyAlignment="1">
      <alignment horizontal="center" vertical="center" wrapText="1"/>
    </xf>
    <xf numFmtId="0" fontId="31" fillId="25" borderId="32" xfId="58" applyFont="1" applyFill="1" applyBorder="1" applyAlignment="1">
      <alignment horizontal="center" vertical="center" wrapText="1"/>
    </xf>
    <xf numFmtId="0" fontId="17" fillId="24" borderId="49" xfId="57" applyFont="1" applyFill="1" applyBorder="1" applyAlignment="1">
      <alignment horizontal="center" vertical="center" wrapText="1"/>
    </xf>
    <xf numFmtId="0" fontId="17" fillId="24" borderId="32" xfId="57" applyFont="1" applyFill="1" applyBorder="1" applyAlignment="1">
      <alignment horizontal="center" vertical="center" wrapText="1"/>
    </xf>
    <xf numFmtId="0" fontId="17" fillId="24" borderId="50" xfId="57" applyFont="1" applyFill="1" applyBorder="1" applyAlignment="1">
      <alignment horizontal="center" vertical="center" wrapText="1"/>
    </xf>
    <xf numFmtId="0" fontId="17" fillId="24" borderId="51" xfId="57" applyFont="1" applyFill="1" applyBorder="1" applyAlignment="1">
      <alignment horizontal="center" vertical="center" wrapText="1"/>
    </xf>
    <xf numFmtId="0" fontId="17" fillId="24" borderId="31" xfId="57" applyFont="1" applyFill="1" applyBorder="1" applyAlignment="1">
      <alignment horizontal="center" vertical="center" wrapText="1"/>
    </xf>
    <xf numFmtId="0" fontId="17" fillId="24" borderId="52" xfId="57" applyFont="1" applyFill="1" applyBorder="1" applyAlignment="1">
      <alignment horizontal="center" vertical="center" wrapText="1"/>
    </xf>
    <xf numFmtId="0" fontId="17" fillId="24" borderId="48" xfId="57" applyFont="1" applyFill="1" applyBorder="1" applyAlignment="1">
      <alignment horizontal="center" vertical="center" wrapText="1"/>
    </xf>
    <xf numFmtId="0" fontId="4" fillId="45" borderId="0" xfId="57" applyFill="1" applyBorder="1">
      <alignment vertical="center"/>
    </xf>
    <xf numFmtId="0" fontId="17" fillId="43" borderId="14" xfId="57" applyFont="1" applyFill="1" applyBorder="1" applyAlignment="1">
      <alignment horizontal="right" vertical="center" wrapText="1"/>
    </xf>
    <xf numFmtId="0" fontId="4" fillId="43" borderId="11" xfId="57" applyFont="1" applyFill="1" applyBorder="1" applyAlignment="1">
      <alignment horizontal="center" vertical="center" wrapText="1"/>
    </xf>
    <xf numFmtId="0" fontId="4" fillId="43" borderId="12" xfId="57" applyFill="1" applyBorder="1" applyAlignment="1">
      <alignment horizontal="left" vertical="center" wrapText="1"/>
    </xf>
    <xf numFmtId="176" fontId="17" fillId="46" borderId="14" xfId="57" applyNumberFormat="1" applyFont="1" applyFill="1" applyBorder="1" applyAlignment="1" applyProtection="1">
      <alignment horizontal="right" vertical="center" shrinkToFit="1"/>
      <protection locked="0"/>
    </xf>
    <xf numFmtId="0" fontId="4" fillId="46" borderId="11" xfId="57" applyFont="1" applyFill="1" applyBorder="1" applyAlignment="1">
      <alignment horizontal="center" vertical="center" shrinkToFit="1"/>
    </xf>
    <xf numFmtId="176" fontId="17" fillId="46" borderId="12" xfId="57" applyNumberFormat="1" applyFont="1" applyFill="1" applyBorder="1" applyAlignment="1" applyProtection="1">
      <alignment horizontal="left" vertical="center" shrinkToFit="1"/>
      <protection locked="0"/>
    </xf>
    <xf numFmtId="176" fontId="17" fillId="46" borderId="12" xfId="57" applyNumberFormat="1" applyFont="1" applyFill="1" applyBorder="1" applyAlignment="1">
      <alignment horizontal="left" vertical="center" shrinkToFit="1"/>
    </xf>
    <xf numFmtId="176" fontId="17" fillId="46" borderId="53" xfId="57" applyNumberFormat="1" applyFont="1" applyFill="1" applyBorder="1" applyAlignment="1" applyProtection="1">
      <alignment horizontal="left" vertical="center" shrinkToFit="1"/>
      <protection locked="0"/>
    </xf>
    <xf numFmtId="176" fontId="17" fillId="0" borderId="14" xfId="57" applyNumberFormat="1" applyFont="1" applyFill="1" applyBorder="1" applyAlignment="1">
      <alignment horizontal="right" vertical="center" shrinkToFit="1"/>
    </xf>
    <xf numFmtId="0" fontId="4" fillId="0" borderId="11" xfId="57" applyFont="1" applyFill="1" applyBorder="1" applyAlignment="1">
      <alignment horizontal="center" vertical="center" shrinkToFit="1"/>
    </xf>
    <xf numFmtId="176" fontId="17" fillId="0" borderId="12" xfId="57" applyNumberFormat="1" applyFont="1" applyFill="1" applyBorder="1" applyAlignment="1">
      <alignment horizontal="left" vertical="center" shrinkToFit="1"/>
    </xf>
    <xf numFmtId="176" fontId="17" fillId="43" borderId="14" xfId="57" applyNumberFormat="1" applyFont="1" applyFill="1" applyBorder="1" applyAlignment="1">
      <alignment horizontal="right" vertical="center" shrinkToFit="1"/>
    </xf>
    <xf numFmtId="0" fontId="4" fillId="43" borderId="11" xfId="57" applyFont="1" applyFill="1" applyBorder="1" applyAlignment="1">
      <alignment horizontal="center" vertical="center" shrinkToFit="1"/>
    </xf>
    <xf numFmtId="176" fontId="17" fillId="43" borderId="12" xfId="57" applyNumberFormat="1" applyFont="1" applyFill="1" applyBorder="1" applyAlignment="1">
      <alignment horizontal="left" vertical="center" shrinkToFit="1"/>
    </xf>
    <xf numFmtId="0" fontId="17" fillId="43" borderId="14" xfId="57" applyFont="1" applyFill="1" applyBorder="1" applyAlignment="1">
      <alignment horizontal="right" vertical="center" shrinkToFit="1"/>
    </xf>
    <xf numFmtId="0" fontId="17" fillId="43" borderId="12" xfId="57" applyFont="1" applyFill="1" applyBorder="1" applyAlignment="1">
      <alignment horizontal="left" vertical="center" shrinkToFit="1"/>
    </xf>
    <xf numFmtId="0" fontId="17" fillId="46" borderId="14" xfId="57" applyFont="1" applyFill="1" applyBorder="1" applyAlignment="1" applyProtection="1">
      <alignment horizontal="right" vertical="center" shrinkToFit="1"/>
      <protection locked="0"/>
    </xf>
    <xf numFmtId="0" fontId="17" fillId="46" borderId="12" xfId="57" applyFont="1" applyFill="1" applyBorder="1" applyAlignment="1" applyProtection="1">
      <alignment horizontal="left" vertical="center" shrinkToFit="1"/>
      <protection locked="0"/>
    </xf>
    <xf numFmtId="0" fontId="17" fillId="46" borderId="14" xfId="57" applyFont="1" applyFill="1" applyBorder="1" applyAlignment="1">
      <alignment horizontal="right" vertical="center" shrinkToFit="1"/>
    </xf>
    <xf numFmtId="0" fontId="17" fillId="46" borderId="12" xfId="57" applyFont="1" applyFill="1" applyBorder="1" applyAlignment="1">
      <alignment horizontal="left" vertical="center" shrinkToFit="1"/>
    </xf>
    <xf numFmtId="0" fontId="17" fillId="46" borderId="53" xfId="57" applyFont="1" applyFill="1" applyBorder="1" applyAlignment="1" applyProtection="1">
      <alignment horizontal="left" vertical="center" shrinkToFit="1"/>
      <protection locked="0"/>
    </xf>
    <xf numFmtId="0" fontId="17" fillId="43" borderId="12" xfId="57" applyFont="1" applyFill="1" applyBorder="1" applyAlignment="1">
      <alignment horizontal="left" vertical="center" wrapText="1"/>
    </xf>
    <xf numFmtId="176" fontId="17" fillId="46" borderId="14" xfId="57" applyNumberFormat="1" applyFont="1" applyFill="1" applyBorder="1" applyAlignment="1">
      <alignment horizontal="right" vertical="center" shrinkToFit="1"/>
    </xf>
    <xf numFmtId="0" fontId="17" fillId="46" borderId="14" xfId="57" applyFont="1" applyFill="1" applyBorder="1" applyAlignment="1">
      <alignment horizontal="right" vertical="center" wrapText="1"/>
    </xf>
    <xf numFmtId="0" fontId="17" fillId="46" borderId="53" xfId="57" applyFont="1" applyFill="1" applyBorder="1" applyAlignment="1">
      <alignment horizontal="left" vertical="center" wrapText="1"/>
    </xf>
    <xf numFmtId="176" fontId="17" fillId="0" borderId="54" xfId="57" applyNumberFormat="1" applyFont="1" applyFill="1" applyBorder="1" applyAlignment="1">
      <alignment horizontal="right" vertical="center" shrinkToFit="1"/>
    </xf>
    <xf numFmtId="0" fontId="4" fillId="0" borderId="55" xfId="57" applyFont="1" applyFill="1" applyBorder="1" applyAlignment="1">
      <alignment horizontal="center" vertical="center" shrinkToFit="1"/>
    </xf>
    <xf numFmtId="176" fontId="17" fillId="0" borderId="56" xfId="57" applyNumberFormat="1" applyFont="1" applyFill="1" applyBorder="1" applyAlignment="1">
      <alignment horizontal="left" vertical="center" shrinkToFit="1"/>
    </xf>
    <xf numFmtId="0" fontId="17" fillId="43" borderId="54" xfId="57" applyFont="1" applyFill="1" applyBorder="1" applyAlignment="1">
      <alignment horizontal="right" vertical="center" wrapText="1"/>
    </xf>
    <xf numFmtId="0" fontId="4" fillId="43" borderId="55" xfId="57" applyFont="1" applyFill="1" applyBorder="1" applyAlignment="1">
      <alignment horizontal="center" vertical="center" wrapText="1"/>
    </xf>
    <xf numFmtId="0" fontId="17" fillId="43" borderId="57" xfId="57" applyFont="1" applyFill="1" applyBorder="1" applyAlignment="1">
      <alignment horizontal="left" vertical="center" wrapText="1"/>
    </xf>
    <xf numFmtId="0" fontId="4" fillId="0" borderId="0" xfId="57" applyFill="1" applyBorder="1">
      <alignment vertical="center"/>
    </xf>
    <xf numFmtId="0" fontId="4" fillId="0" borderId="0" xfId="57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0" fillId="0" borderId="0" xfId="53" applyFont="1" applyFill="1" applyBorder="1" applyAlignment="1">
      <alignment horizontal="center" vertical="center"/>
    </xf>
    <xf numFmtId="0" fontId="10" fillId="0" borderId="0" xfId="53" applyFont="1" applyFill="1" applyBorder="1" applyAlignment="1">
      <alignment vertical="center"/>
    </xf>
    <xf numFmtId="0" fontId="10" fillId="0" borderId="10" xfId="53" applyFont="1" applyFill="1" applyBorder="1" applyAlignment="1">
      <alignment horizontal="center" vertical="center"/>
    </xf>
    <xf numFmtId="0" fontId="10" fillId="0" borderId="0" xfId="53" applyFont="1" applyFill="1" applyAlignment="1">
      <alignment vertical="center"/>
    </xf>
    <xf numFmtId="0" fontId="10" fillId="0" borderId="58" xfId="53" applyFont="1" applyFill="1" applyBorder="1" applyAlignment="1">
      <alignment vertical="center"/>
    </xf>
    <xf numFmtId="0" fontId="10" fillId="0" borderId="0" xfId="53" applyFont="1" applyFill="1" applyBorder="1" applyAlignment="1">
      <alignment horizontal="right"/>
    </xf>
    <xf numFmtId="0" fontId="10" fillId="0" borderId="0" xfId="53" applyFont="1" applyFill="1" applyBorder="1" applyAlignment="1">
      <alignment horizontal="right" vertical="top"/>
    </xf>
    <xf numFmtId="0" fontId="4" fillId="0" borderId="10" xfId="53" applyFont="1" applyFill="1" applyBorder="1" applyAlignment="1">
      <alignment horizontal="center" vertical="center"/>
    </xf>
    <xf numFmtId="0" fontId="10" fillId="0" borderId="37" xfId="53" applyFont="1" applyFill="1" applyBorder="1" applyAlignment="1">
      <alignment vertical="center"/>
    </xf>
    <xf numFmtId="0" fontId="10" fillId="0" borderId="37" xfId="53" applyFont="1" applyFill="1" applyBorder="1" applyAlignment="1">
      <alignment horizontal="center" vertical="center"/>
    </xf>
    <xf numFmtId="0" fontId="10" fillId="0" borderId="38" xfId="53" applyFont="1" applyFill="1" applyBorder="1" applyAlignment="1">
      <alignment horizontal="center" vertical="center"/>
    </xf>
    <xf numFmtId="0" fontId="10" fillId="0" borderId="15" xfId="53" applyFont="1" applyFill="1" applyBorder="1" applyAlignment="1">
      <alignment horizontal="center" vertical="center"/>
    </xf>
    <xf numFmtId="0" fontId="4" fillId="0" borderId="15" xfId="53" applyFont="1" applyFill="1" applyBorder="1" applyAlignment="1">
      <alignment horizontal="center" vertical="center"/>
    </xf>
    <xf numFmtId="0" fontId="4" fillId="0" borderId="23" xfId="53" applyFont="1" applyFill="1" applyBorder="1" applyAlignment="1">
      <alignment horizontal="center" vertical="center"/>
    </xf>
    <xf numFmtId="0" fontId="10" fillId="0" borderId="35" xfId="53" applyFont="1" applyFill="1" applyBorder="1" applyAlignment="1">
      <alignment horizontal="center" vertical="center"/>
    </xf>
    <xf numFmtId="0" fontId="4" fillId="0" borderId="35" xfId="53" applyFont="1" applyFill="1" applyBorder="1" applyAlignment="1">
      <alignment horizontal="center" vertical="center"/>
    </xf>
    <xf numFmtId="0" fontId="4" fillId="0" borderId="59" xfId="53" applyFont="1" applyFill="1" applyBorder="1" applyAlignment="1">
      <alignment horizontal="center" vertical="center"/>
    </xf>
    <xf numFmtId="0" fontId="4" fillId="0" borderId="0" xfId="53" applyFill="1" applyBorder="1" applyAlignment="1">
      <alignment horizontal="center" vertical="center" textRotation="255"/>
    </xf>
    <xf numFmtId="0" fontId="4" fillId="0" borderId="0" xfId="53" applyFont="1" applyFill="1" applyBorder="1" applyAlignment="1">
      <alignment horizontal="center" vertical="center"/>
    </xf>
    <xf numFmtId="0" fontId="10" fillId="0" borderId="0" xfId="53" applyFont="1" applyFill="1" applyBorder="1" applyAlignment="1">
      <alignment horizontal="center" vertical="center" textRotation="255"/>
    </xf>
    <xf numFmtId="0" fontId="16" fillId="0" borderId="0" xfId="53" applyFont="1" applyFill="1" applyBorder="1" applyAlignment="1">
      <alignment horizontal="center" vertical="center"/>
    </xf>
    <xf numFmtId="0" fontId="4" fillId="0" borderId="0" xfId="53" applyFont="1" applyFill="1" applyAlignment="1">
      <alignment vertical="center"/>
    </xf>
    <xf numFmtId="0" fontId="10" fillId="0" borderId="0" xfId="53" applyFont="1" applyFill="1" applyAlignment="1">
      <alignment horizontal="center" vertical="center"/>
    </xf>
    <xf numFmtId="0" fontId="10" fillId="0" borderId="0" xfId="53" applyFont="1" applyFill="1" applyBorder="1" applyAlignment="1">
      <alignment horizontal="left" vertical="center"/>
    </xf>
    <xf numFmtId="0" fontId="17" fillId="0" borderId="17" xfId="53" applyFont="1" applyFill="1" applyBorder="1" applyAlignment="1">
      <alignment horizontal="center" vertical="center"/>
    </xf>
    <xf numFmtId="0" fontId="10" fillId="0" borderId="17" xfId="53" applyFont="1" applyFill="1" applyBorder="1" applyAlignment="1">
      <alignment horizontal="center" vertical="center"/>
    </xf>
    <xf numFmtId="0" fontId="10" fillId="0" borderId="17" xfId="53" applyFont="1" applyFill="1" applyBorder="1" applyAlignment="1">
      <alignment horizontal="center" vertical="center" shrinkToFit="1"/>
    </xf>
    <xf numFmtId="0" fontId="10" fillId="0" borderId="60" xfId="53" applyFont="1" applyFill="1" applyBorder="1" applyAlignment="1">
      <alignment horizontal="center" vertical="center"/>
    </xf>
    <xf numFmtId="0" fontId="17" fillId="0" borderId="15" xfId="53" applyFont="1" applyFill="1" applyBorder="1" applyAlignment="1">
      <alignment horizontal="center" vertical="center"/>
    </xf>
    <xf numFmtId="0" fontId="18" fillId="0" borderId="15" xfId="53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/>
    </xf>
    <xf numFmtId="0" fontId="17" fillId="0" borderId="36" xfId="53" applyFont="1" applyFill="1" applyBorder="1" applyAlignment="1">
      <alignment horizontal="center" vertical="center"/>
    </xf>
    <xf numFmtId="0" fontId="18" fillId="0" borderId="10" xfId="53" applyFont="1" applyFill="1" applyBorder="1" applyAlignment="1">
      <alignment horizontal="center" vertical="center"/>
    </xf>
    <xf numFmtId="0" fontId="3" fillId="0" borderId="12" xfId="53" applyFont="1" applyFill="1" applyBorder="1" applyAlignment="1">
      <alignment horizontal="center" vertical="center"/>
    </xf>
    <xf numFmtId="0" fontId="17" fillId="0" borderId="10" xfId="53" applyFont="1" applyFill="1" applyBorder="1" applyAlignment="1">
      <alignment horizontal="center" vertical="center"/>
    </xf>
    <xf numFmtId="0" fontId="10" fillId="0" borderId="0" xfId="53" applyFont="1" applyFill="1" applyAlignment="1">
      <alignment horizontal="left" vertical="center"/>
    </xf>
    <xf numFmtId="0" fontId="10" fillId="0" borderId="0" xfId="53" applyFont="1" applyFill="1" applyAlignment="1">
      <alignment horizontal="right" vertical="center"/>
    </xf>
    <xf numFmtId="0" fontId="68" fillId="0" borderId="1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0" fillId="0" borderId="4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61" fillId="0" borderId="61" xfId="0" applyFont="1" applyBorder="1" applyAlignment="1">
      <alignment horizontal="center" vertical="center"/>
    </xf>
    <xf numFmtId="0" fontId="63" fillId="42" borderId="47" xfId="0" applyFont="1" applyFill="1" applyBorder="1" applyAlignment="1">
      <alignment vertical="center" textRotation="255"/>
    </xf>
    <xf numFmtId="0" fontId="68" fillId="0" borderId="43" xfId="0" applyFont="1" applyBorder="1">
      <alignment vertical="center"/>
    </xf>
    <xf numFmtId="0" fontId="68" fillId="0" borderId="58" xfId="0" applyFont="1" applyBorder="1" applyAlignment="1">
      <alignment horizontal="center" vertical="center"/>
    </xf>
    <xf numFmtId="0" fontId="68" fillId="0" borderId="58" xfId="0" applyFont="1" applyBorder="1">
      <alignment vertical="center"/>
    </xf>
    <xf numFmtId="0" fontId="68" fillId="0" borderId="14" xfId="0" applyFont="1" applyBorder="1">
      <alignment vertical="center"/>
    </xf>
    <xf numFmtId="0" fontId="68" fillId="0" borderId="11" xfId="0" applyFont="1" applyBorder="1">
      <alignment vertical="center"/>
    </xf>
    <xf numFmtId="0" fontId="50" fillId="0" borderId="0" xfId="52" applyFont="1">
      <alignment vertical="center"/>
    </xf>
    <xf numFmtId="0" fontId="1" fillId="0" borderId="0" xfId="52">
      <alignment vertical="center"/>
    </xf>
    <xf numFmtId="0" fontId="43" fillId="0" borderId="0" xfId="52" applyFont="1" applyBorder="1" applyAlignment="1">
      <alignment horizontal="center" vertical="center"/>
    </xf>
    <xf numFmtId="0" fontId="1" fillId="0" borderId="0" xfId="52" applyBorder="1" applyAlignment="1">
      <alignment horizontal="center" vertical="center"/>
    </xf>
    <xf numFmtId="0" fontId="1" fillId="0" borderId="0" xfId="52" applyBorder="1" applyAlignment="1">
      <alignment vertical="center"/>
    </xf>
    <xf numFmtId="0" fontId="43" fillId="0" borderId="0" xfId="52" applyFont="1" applyAlignment="1">
      <alignment vertical="center"/>
    </xf>
    <xf numFmtId="0" fontId="1" fillId="0" borderId="0" xfId="52" applyBorder="1">
      <alignment vertical="center"/>
    </xf>
    <xf numFmtId="0" fontId="4" fillId="0" borderId="10" xfId="52" applyFont="1" applyBorder="1" applyAlignment="1">
      <alignment horizontal="center" vertical="center"/>
    </xf>
    <xf numFmtId="0" fontId="1" fillId="0" borderId="10" xfId="52" applyBorder="1" applyAlignment="1">
      <alignment horizontal="center" vertical="center"/>
    </xf>
    <xf numFmtId="0" fontId="17" fillId="0" borderId="10" xfId="52" applyFont="1" applyBorder="1" applyAlignment="1">
      <alignment horizontal="center" vertical="center"/>
    </xf>
    <xf numFmtId="0" fontId="49" fillId="0" borderId="10" xfId="52" applyFont="1" applyBorder="1" applyAlignment="1">
      <alignment horizontal="center" vertical="center"/>
    </xf>
    <xf numFmtId="56" fontId="3" fillId="0" borderId="10" xfId="52" applyNumberFormat="1" applyFont="1" applyBorder="1" applyAlignment="1">
      <alignment horizontal="center" vertical="center"/>
    </xf>
    <xf numFmtId="14" fontId="3" fillId="0" borderId="10" xfId="52" applyNumberFormat="1" applyFont="1" applyBorder="1" applyAlignment="1">
      <alignment horizontal="center" vertical="center"/>
    </xf>
    <xf numFmtId="56" fontId="48" fillId="0" borderId="10" xfId="52" applyNumberFormat="1" applyFont="1" applyBorder="1" applyAlignment="1">
      <alignment horizontal="center" vertical="center"/>
    </xf>
    <xf numFmtId="0" fontId="48" fillId="0" borderId="10" xfId="52" applyFont="1" applyBorder="1" applyAlignment="1">
      <alignment horizontal="center" vertical="center"/>
    </xf>
    <xf numFmtId="0" fontId="3" fillId="0" borderId="10" xfId="52" applyFont="1" applyBorder="1" applyAlignment="1">
      <alignment horizontal="center" vertical="center" shrinkToFit="1"/>
    </xf>
    <xf numFmtId="0" fontId="3" fillId="26" borderId="10" xfId="51" applyFont="1" applyFill="1" applyBorder="1" applyAlignment="1">
      <alignment horizontal="center" vertical="center" shrinkToFit="1"/>
    </xf>
    <xf numFmtId="0" fontId="4" fillId="26" borderId="10" xfId="52" applyFont="1" applyFill="1" applyBorder="1" applyAlignment="1">
      <alignment horizontal="center" vertical="center"/>
    </xf>
    <xf numFmtId="0" fontId="4" fillId="26" borderId="10" xfId="51" applyFont="1" applyFill="1" applyBorder="1" applyAlignment="1">
      <alignment horizontal="center" vertical="center" shrinkToFit="1"/>
    </xf>
    <xf numFmtId="0" fontId="1" fillId="0" borderId="10" xfId="52" applyFont="1" applyBorder="1" applyAlignment="1">
      <alignment horizontal="center" vertical="center"/>
    </xf>
    <xf numFmtId="0" fontId="1" fillId="26" borderId="10" xfId="52" applyFont="1" applyFill="1" applyBorder="1" applyAlignment="1">
      <alignment horizontal="center" vertical="center"/>
    </xf>
    <xf numFmtId="0" fontId="58" fillId="0" borderId="11" xfId="44" applyBorder="1">
      <alignment vertical="center"/>
    </xf>
    <xf numFmtId="0" fontId="58" fillId="0" borderId="0" xfId="44">
      <alignment vertical="center"/>
    </xf>
    <xf numFmtId="0" fontId="58" fillId="0" borderId="41" xfId="44" applyBorder="1">
      <alignment vertical="center"/>
    </xf>
    <xf numFmtId="0" fontId="58" fillId="0" borderId="58" xfId="44" applyBorder="1" applyAlignment="1">
      <alignment vertical="center"/>
    </xf>
    <xf numFmtId="0" fontId="58" fillId="0" borderId="11" xfId="44" applyBorder="1" applyAlignment="1">
      <alignment vertical="center"/>
    </xf>
    <xf numFmtId="0" fontId="58" fillId="0" borderId="10" xfId="44" applyBorder="1" applyAlignment="1">
      <alignment horizontal="center" vertical="center"/>
    </xf>
    <xf numFmtId="0" fontId="58" fillId="0" borderId="44" xfId="44" applyBorder="1" applyAlignment="1">
      <alignment vertical="center" shrinkToFit="1"/>
    </xf>
    <xf numFmtId="0" fontId="58" fillId="0" borderId="44" xfId="44" applyBorder="1">
      <alignment vertical="center"/>
    </xf>
    <xf numFmtId="0" fontId="58" fillId="0" borderId="62" xfId="44" applyBorder="1" applyAlignment="1">
      <alignment vertical="center" shrinkToFit="1"/>
    </xf>
    <xf numFmtId="0" fontId="4" fillId="0" borderId="62" xfId="44" applyFont="1" applyBorder="1">
      <alignment vertical="center"/>
    </xf>
    <xf numFmtId="0" fontId="58" fillId="0" borderId="62" xfId="44" applyBorder="1">
      <alignment vertical="center"/>
    </xf>
    <xf numFmtId="0" fontId="58" fillId="0" borderId="15" xfId="44" applyBorder="1" applyAlignment="1">
      <alignment vertical="center" shrinkToFit="1"/>
    </xf>
    <xf numFmtId="0" fontId="58" fillId="0" borderId="15" xfId="44" applyBorder="1">
      <alignment vertical="center"/>
    </xf>
    <xf numFmtId="0" fontId="58" fillId="0" borderId="44" xfId="44" applyBorder="1" applyAlignment="1">
      <alignment horizontal="center" vertical="center"/>
    </xf>
    <xf numFmtId="0" fontId="58" fillId="0" borderId="62" xfId="44" applyBorder="1" applyAlignment="1">
      <alignment horizontal="center" vertical="center"/>
    </xf>
    <xf numFmtId="0" fontId="58" fillId="0" borderId="62" xfId="44" applyBorder="1" applyAlignment="1">
      <alignment horizontal="center" vertical="center" textRotation="255"/>
    </xf>
    <xf numFmtId="0" fontId="58" fillId="0" borderId="15" xfId="44" applyBorder="1" applyAlignment="1">
      <alignment horizontal="center" vertical="center"/>
    </xf>
    <xf numFmtId="0" fontId="10" fillId="0" borderId="15" xfId="44" applyFont="1" applyBorder="1" applyAlignment="1">
      <alignment vertical="center" shrinkToFit="1"/>
    </xf>
    <xf numFmtId="0" fontId="58" fillId="0" borderId="0" xfId="44" applyAlignment="1">
      <alignment horizontal="center" vertical="center"/>
    </xf>
    <xf numFmtId="0" fontId="58" fillId="0" borderId="0" xfId="44" applyAlignment="1">
      <alignment horizontal="right" vertical="center"/>
    </xf>
    <xf numFmtId="0" fontId="17" fillId="43" borderId="55" xfId="57" applyFont="1" applyFill="1" applyBorder="1" applyAlignment="1">
      <alignment horizontal="right" vertical="center" wrapText="1"/>
    </xf>
    <xf numFmtId="0" fontId="17" fillId="46" borderId="11" xfId="57" applyFont="1" applyFill="1" applyBorder="1" applyAlignment="1" applyProtection="1">
      <alignment horizontal="right" vertical="center" shrinkToFit="1"/>
      <protection locked="0"/>
    </xf>
    <xf numFmtId="0" fontId="17" fillId="46" borderId="11" xfId="57" applyFont="1" applyFill="1" applyBorder="1" applyAlignment="1">
      <alignment horizontal="right" vertical="center" wrapText="1"/>
    </xf>
    <xf numFmtId="176" fontId="17" fillId="46" borderId="11" xfId="57" applyNumberFormat="1" applyFont="1" applyFill="1" applyBorder="1" applyAlignment="1" applyProtection="1">
      <alignment horizontal="right" vertical="center" shrinkToFit="1"/>
      <protection locked="0"/>
    </xf>
    <xf numFmtId="0" fontId="17" fillId="46" borderId="12" xfId="57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63" xfId="57" applyFont="1" applyFill="1" applyBorder="1" applyAlignment="1">
      <alignment vertical="center"/>
    </xf>
    <xf numFmtId="0" fontId="13" fillId="0" borderId="55" xfId="57" applyFont="1" applyFill="1" applyBorder="1" applyAlignment="1">
      <alignment vertical="center"/>
    </xf>
    <xf numFmtId="0" fontId="4" fillId="46" borderId="0" xfId="57" applyFill="1" applyBorder="1">
      <alignment vertical="center"/>
    </xf>
    <xf numFmtId="0" fontId="4" fillId="46" borderId="0" xfId="57" applyFill="1" applyBorder="1" applyAlignment="1">
      <alignment vertical="center" shrinkToFit="1"/>
    </xf>
    <xf numFmtId="176" fontId="4" fillId="0" borderId="0" xfId="57" applyNumberFormat="1" applyFill="1" applyBorder="1">
      <alignment vertical="center"/>
    </xf>
    <xf numFmtId="0" fontId="31" fillId="25" borderId="32" xfId="59" applyFont="1" applyFill="1" applyBorder="1" applyAlignment="1">
      <alignment horizontal="center" vertical="center" wrapText="1"/>
    </xf>
    <xf numFmtId="0" fontId="17" fillId="43" borderId="53" xfId="57" applyFont="1" applyFill="1" applyBorder="1" applyAlignment="1">
      <alignment horizontal="left" vertical="center" wrapText="1"/>
    </xf>
    <xf numFmtId="0" fontId="4" fillId="0" borderId="0" xfId="57" applyFill="1" applyBorder="1" applyAlignment="1">
      <alignment horizontal="center" vertical="center"/>
    </xf>
    <xf numFmtId="0" fontId="4" fillId="0" borderId="0" xfId="57" applyFill="1" applyBorder="1" applyAlignment="1">
      <alignment vertical="center"/>
    </xf>
    <xf numFmtId="176" fontId="4" fillId="0" borderId="0" xfId="57" applyNumberFormat="1" applyFill="1" applyBorder="1" applyAlignment="1">
      <alignment vertical="center" shrinkToFit="1"/>
    </xf>
    <xf numFmtId="0" fontId="4" fillId="0" borderId="0" xfId="57" applyFill="1" applyBorder="1" applyAlignment="1">
      <alignment vertical="center" wrapText="1"/>
    </xf>
    <xf numFmtId="176" fontId="17" fillId="47" borderId="14" xfId="57" applyNumberFormat="1" applyFont="1" applyFill="1" applyBorder="1" applyAlignment="1" applyProtection="1">
      <alignment horizontal="right" vertical="center" shrinkToFit="1"/>
      <protection locked="0"/>
    </xf>
    <xf numFmtId="0" fontId="4" fillId="47" borderId="11" xfId="57" applyFont="1" applyFill="1" applyBorder="1" applyAlignment="1">
      <alignment horizontal="center" vertical="center" shrinkToFit="1"/>
    </xf>
    <xf numFmtId="176" fontId="17" fillId="47" borderId="12" xfId="57" applyNumberFormat="1" applyFont="1" applyFill="1" applyBorder="1" applyAlignment="1" applyProtection="1">
      <alignment horizontal="left" vertical="center" shrinkToFit="1"/>
      <protection locked="0"/>
    </xf>
    <xf numFmtId="0" fontId="17" fillId="47" borderId="14" xfId="57" applyFont="1" applyFill="1" applyBorder="1" applyAlignment="1" applyProtection="1">
      <alignment horizontal="right" vertical="center" shrinkToFit="1"/>
      <protection locked="0"/>
    </xf>
    <xf numFmtId="0" fontId="17" fillId="47" borderId="12" xfId="57" applyFont="1" applyFill="1" applyBorder="1" applyAlignment="1" applyProtection="1">
      <alignment horizontal="left" vertical="center" shrinkToFit="1"/>
      <protection locked="0"/>
    </xf>
    <xf numFmtId="176" fontId="17" fillId="47" borderId="14" xfId="57" applyNumberFormat="1" applyFont="1" applyFill="1" applyBorder="1" applyAlignment="1">
      <alignment horizontal="right" vertical="center" shrinkToFit="1"/>
    </xf>
    <xf numFmtId="176" fontId="17" fillId="47" borderId="12" xfId="57" applyNumberFormat="1" applyFont="1" applyFill="1" applyBorder="1" applyAlignment="1">
      <alignment horizontal="left" vertical="center" shrinkToFit="1"/>
    </xf>
    <xf numFmtId="0" fontId="17" fillId="47" borderId="14" xfId="57" applyFont="1" applyFill="1" applyBorder="1" applyAlignment="1">
      <alignment horizontal="right" vertical="center" wrapText="1"/>
    </xf>
    <xf numFmtId="0" fontId="4" fillId="47" borderId="11" xfId="57" applyFont="1" applyFill="1" applyBorder="1" applyAlignment="1">
      <alignment horizontal="center" vertical="center" wrapText="1"/>
    </xf>
    <xf numFmtId="0" fontId="17" fillId="47" borderId="12" xfId="57" applyFont="1" applyFill="1" applyBorder="1" applyAlignment="1">
      <alignment horizontal="left" vertical="center" wrapText="1"/>
    </xf>
    <xf numFmtId="56" fontId="67" fillId="0" borderId="10" xfId="48" applyNumberFormat="1" applyFont="1" applyBorder="1" applyAlignment="1">
      <alignment horizontal="center" vertical="center"/>
    </xf>
    <xf numFmtId="0" fontId="58" fillId="0" borderId="10" xfId="48" applyFill="1" applyBorder="1">
      <alignment vertical="center"/>
    </xf>
    <xf numFmtId="0" fontId="63" fillId="0" borderId="65" xfId="0" applyFont="1" applyBorder="1" applyAlignment="1">
      <alignment horizontal="center" vertical="center" textRotation="255"/>
    </xf>
    <xf numFmtId="0" fontId="63" fillId="0" borderId="47" xfId="0" applyFont="1" applyBorder="1" applyAlignment="1">
      <alignment horizontal="center" vertical="center" textRotation="255"/>
    </xf>
    <xf numFmtId="0" fontId="63" fillId="0" borderId="64" xfId="0" applyFont="1" applyBorder="1" applyAlignment="1">
      <alignment horizontal="center" vertical="center" textRotation="255"/>
    </xf>
    <xf numFmtId="0" fontId="63" fillId="0" borderId="46" xfId="0" applyFont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8" fillId="0" borderId="20" xfId="0" applyFont="1" applyBorder="1" applyAlignment="1">
      <alignment horizontal="left" vertical="center"/>
    </xf>
    <xf numFmtId="0" fontId="68" fillId="0" borderId="41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72" fillId="0" borderId="20" xfId="0" applyFont="1" applyFill="1" applyBorder="1" applyAlignment="1">
      <alignment horizontal="center" vertical="center"/>
    </xf>
    <xf numFmtId="0" fontId="72" fillId="0" borderId="41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69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0" fillId="0" borderId="4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3" fillId="4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41" borderId="13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57" applyFill="1" applyBorder="1" applyAlignment="1">
      <alignment horizontal="center" vertical="center"/>
    </xf>
    <xf numFmtId="0" fontId="4" fillId="0" borderId="0" xfId="57" applyFill="1" applyBorder="1" applyAlignment="1">
      <alignment horizontal="center" vertical="center" wrapText="1"/>
    </xf>
    <xf numFmtId="0" fontId="27" fillId="45" borderId="86" xfId="57" applyFont="1" applyFill="1" applyBorder="1" applyAlignment="1">
      <alignment horizontal="center" vertical="center"/>
    </xf>
    <xf numFmtId="0" fontId="4" fillId="47" borderId="77" xfId="57" applyFill="1" applyBorder="1" applyAlignment="1">
      <alignment horizontal="center" vertical="center" wrapText="1"/>
    </xf>
    <xf numFmtId="0" fontId="4" fillId="47" borderId="78" xfId="57" applyFill="1" applyBorder="1" applyAlignment="1">
      <alignment horizontal="center" vertical="center" wrapText="1"/>
    </xf>
    <xf numFmtId="0" fontId="26" fillId="47" borderId="44" xfId="58" applyFont="1" applyFill="1" applyBorder="1" applyAlignment="1">
      <alignment horizontal="center" vertical="center" wrapText="1"/>
    </xf>
    <xf numFmtId="0" fontId="26" fillId="47" borderId="15" xfId="58" applyFont="1" applyFill="1" applyBorder="1" applyAlignment="1">
      <alignment horizontal="center" vertical="center" wrapText="1"/>
    </xf>
    <xf numFmtId="0" fontId="4" fillId="47" borderId="43" xfId="57" applyFont="1" applyFill="1" applyBorder="1" applyAlignment="1">
      <alignment horizontal="center" vertical="center" wrapText="1"/>
    </xf>
    <xf numFmtId="0" fontId="4" fillId="47" borderId="58" xfId="57" applyFill="1" applyBorder="1" applyAlignment="1">
      <alignment horizontal="center" vertical="center" wrapText="1"/>
    </xf>
    <xf numFmtId="0" fontId="4" fillId="47" borderId="42" xfId="57" applyFill="1" applyBorder="1" applyAlignment="1">
      <alignment horizontal="center" vertical="center" wrapText="1"/>
    </xf>
    <xf numFmtId="0" fontId="4" fillId="47" borderId="79" xfId="57" applyFill="1" applyBorder="1" applyAlignment="1">
      <alignment horizontal="center" vertical="center" wrapText="1"/>
    </xf>
    <xf numFmtId="0" fontId="4" fillId="47" borderId="10" xfId="57" applyFill="1" applyBorder="1" applyAlignment="1">
      <alignment horizontal="center" vertical="center" wrapText="1"/>
    </xf>
    <xf numFmtId="0" fontId="4" fillId="47" borderId="22" xfId="57" applyFill="1" applyBorder="1" applyAlignment="1">
      <alignment horizontal="center" vertical="center" wrapText="1"/>
    </xf>
    <xf numFmtId="0" fontId="4" fillId="47" borderId="80" xfId="57" applyFill="1" applyBorder="1" applyAlignment="1">
      <alignment horizontal="center" vertical="center" wrapText="1"/>
    </xf>
    <xf numFmtId="0" fontId="4" fillId="47" borderId="81" xfId="57" applyFill="1" applyBorder="1" applyAlignment="1">
      <alignment horizontal="center" vertical="center" wrapText="1"/>
    </xf>
    <xf numFmtId="176" fontId="4" fillId="47" borderId="80" xfId="57" applyNumberFormat="1" applyFont="1" applyFill="1" applyBorder="1" applyAlignment="1">
      <alignment horizontal="center" vertical="center" wrapText="1"/>
    </xf>
    <xf numFmtId="176" fontId="4" fillId="47" borderId="81" xfId="57" applyNumberFormat="1" applyFont="1" applyFill="1" applyBorder="1" applyAlignment="1">
      <alignment horizontal="center" vertical="center" wrapText="1"/>
    </xf>
    <xf numFmtId="177" fontId="4" fillId="47" borderId="84" xfId="57" applyNumberFormat="1" applyFill="1" applyBorder="1" applyAlignment="1">
      <alignment horizontal="center" vertical="center" wrapText="1"/>
    </xf>
    <xf numFmtId="177" fontId="4" fillId="47" borderId="53" xfId="57" applyNumberFormat="1" applyFill="1" applyBorder="1" applyAlignment="1">
      <alignment horizontal="center" vertical="center" wrapText="1"/>
    </xf>
    <xf numFmtId="0" fontId="4" fillId="0" borderId="79" xfId="57" applyFill="1" applyBorder="1" applyAlignment="1">
      <alignment horizontal="center" vertical="center" wrapText="1"/>
    </xf>
    <xf numFmtId="0" fontId="4" fillId="0" borderId="10" xfId="57" applyFill="1" applyBorder="1" applyAlignment="1">
      <alignment horizontal="center" vertical="center" wrapText="1"/>
    </xf>
    <xf numFmtId="0" fontId="4" fillId="0" borderId="22" xfId="57" applyFill="1" applyBorder="1" applyAlignment="1">
      <alignment horizontal="center" vertical="center" wrapText="1"/>
    </xf>
    <xf numFmtId="0" fontId="4" fillId="0" borderId="80" xfId="57" applyFill="1" applyBorder="1" applyAlignment="1">
      <alignment horizontal="center" vertical="center" wrapText="1"/>
    </xf>
    <xf numFmtId="0" fontId="4" fillId="0" borderId="81" xfId="57" applyFill="1" applyBorder="1" applyAlignment="1">
      <alignment horizontal="center" vertical="center" wrapText="1"/>
    </xf>
    <xf numFmtId="176" fontId="4" fillId="0" borderId="80" xfId="57" applyNumberFormat="1" applyFont="1" applyFill="1" applyBorder="1" applyAlignment="1">
      <alignment horizontal="center" vertical="center" wrapText="1"/>
    </xf>
    <xf numFmtId="176" fontId="4" fillId="0" borderId="81" xfId="57" applyNumberFormat="1" applyFont="1" applyFill="1" applyBorder="1" applyAlignment="1">
      <alignment horizontal="center" vertical="center" wrapText="1"/>
    </xf>
    <xf numFmtId="177" fontId="4" fillId="0" borderId="84" xfId="57" applyNumberFormat="1" applyFill="1" applyBorder="1" applyAlignment="1">
      <alignment horizontal="center" vertical="center" wrapText="1"/>
    </xf>
    <xf numFmtId="177" fontId="4" fillId="0" borderId="53" xfId="57" applyNumberFormat="1" applyFill="1" applyBorder="1" applyAlignment="1">
      <alignment horizontal="center" vertical="center" wrapText="1"/>
    </xf>
    <xf numFmtId="0" fontId="4" fillId="0" borderId="43" xfId="57" applyFont="1" applyFill="1" applyBorder="1" applyAlignment="1">
      <alignment horizontal="center" vertical="center" wrapText="1"/>
    </xf>
    <xf numFmtId="0" fontId="4" fillId="0" borderId="58" xfId="57" applyFill="1" applyBorder="1" applyAlignment="1">
      <alignment horizontal="center" vertical="center" wrapText="1"/>
    </xf>
    <xf numFmtId="0" fontId="4" fillId="0" borderId="42" xfId="57" applyFill="1" applyBorder="1" applyAlignment="1">
      <alignment horizontal="center" vertical="center" wrapText="1"/>
    </xf>
    <xf numFmtId="0" fontId="4" fillId="43" borderId="43" xfId="57" applyFont="1" applyFill="1" applyBorder="1" applyAlignment="1">
      <alignment horizontal="center" vertical="center" wrapText="1"/>
    </xf>
    <xf numFmtId="0" fontId="4" fillId="43" borderId="58" xfId="57" applyFill="1" applyBorder="1" applyAlignment="1">
      <alignment horizontal="center" vertical="center" wrapText="1"/>
    </xf>
    <xf numFmtId="0" fontId="4" fillId="43" borderId="42" xfId="57" applyFill="1" applyBorder="1" applyAlignment="1">
      <alignment horizontal="center" vertical="center" wrapText="1"/>
    </xf>
    <xf numFmtId="176" fontId="4" fillId="0" borderId="82" xfId="57" applyNumberFormat="1" applyFont="1" applyFill="1" applyBorder="1" applyAlignment="1">
      <alignment horizontal="center" vertical="center" wrapText="1"/>
    </xf>
    <xf numFmtId="0" fontId="4" fillId="0" borderId="83" xfId="57" applyFill="1" applyBorder="1" applyAlignment="1">
      <alignment horizontal="center" vertical="center" wrapText="1"/>
    </xf>
    <xf numFmtId="0" fontId="4" fillId="0" borderId="85" xfId="57" applyFill="1" applyBorder="1" applyAlignment="1">
      <alignment horizontal="center" vertical="center" wrapText="1"/>
    </xf>
    <xf numFmtId="0" fontId="4" fillId="43" borderId="58" xfId="60" applyFill="1" applyBorder="1" applyAlignment="1">
      <alignment horizontal="center"/>
    </xf>
    <xf numFmtId="0" fontId="4" fillId="43" borderId="42" xfId="60" applyFill="1" applyBorder="1" applyAlignment="1">
      <alignment horizontal="center"/>
    </xf>
    <xf numFmtId="0" fontId="30" fillId="0" borderId="48" xfId="58" applyFont="1" applyFill="1" applyBorder="1" applyAlignment="1">
      <alignment horizontal="center" vertical="center"/>
    </xf>
    <xf numFmtId="0" fontId="13" fillId="0" borderId="63" xfId="57" applyFont="1" applyFill="1" applyBorder="1" applyAlignment="1">
      <alignment horizontal="left" vertical="center"/>
    </xf>
    <xf numFmtId="0" fontId="13" fillId="0" borderId="55" xfId="57" applyFont="1" applyFill="1" applyBorder="1" applyAlignment="1">
      <alignment horizontal="left" vertical="center"/>
    </xf>
    <xf numFmtId="0" fontId="17" fillId="25" borderId="74" xfId="57" applyNumberFormat="1" applyFont="1" applyFill="1" applyBorder="1" applyAlignment="1">
      <alignment horizontal="center" vertical="center" wrapText="1"/>
    </xf>
    <xf numFmtId="0" fontId="17" fillId="25" borderId="75" xfId="57" applyNumberFormat="1" applyFont="1" applyFill="1" applyBorder="1" applyAlignment="1">
      <alignment horizontal="center" vertical="center" wrapText="1"/>
    </xf>
    <xf numFmtId="0" fontId="17" fillId="25" borderId="76" xfId="57" applyNumberFormat="1" applyFont="1" applyFill="1" applyBorder="1" applyAlignment="1">
      <alignment horizontal="center" vertical="center" wrapText="1"/>
    </xf>
    <xf numFmtId="0" fontId="17" fillId="25" borderId="74" xfId="57" applyFont="1" applyFill="1" applyBorder="1" applyAlignment="1">
      <alignment horizontal="center" vertical="center" wrapText="1"/>
    </xf>
    <xf numFmtId="0" fontId="17" fillId="25" borderId="75" xfId="57" applyFont="1" applyFill="1" applyBorder="1" applyAlignment="1">
      <alignment horizontal="center" vertical="center" wrapText="1"/>
    </xf>
    <xf numFmtId="0" fontId="17" fillId="25" borderId="76" xfId="57" applyFont="1" applyFill="1" applyBorder="1" applyAlignment="1">
      <alignment horizontal="center" vertical="center" wrapText="1"/>
    </xf>
    <xf numFmtId="0" fontId="17" fillId="47" borderId="74" xfId="57" applyFont="1" applyFill="1" applyBorder="1" applyAlignment="1">
      <alignment horizontal="center" vertical="center" wrapText="1"/>
    </xf>
    <xf numFmtId="0" fontId="17" fillId="47" borderId="75" xfId="57" applyFont="1" applyFill="1" applyBorder="1" applyAlignment="1">
      <alignment horizontal="center" vertical="center" wrapText="1"/>
    </xf>
    <xf numFmtId="0" fontId="17" fillId="47" borderId="76" xfId="57" applyFont="1" applyFill="1" applyBorder="1" applyAlignment="1">
      <alignment horizontal="center" vertical="center" wrapText="1"/>
    </xf>
    <xf numFmtId="0" fontId="13" fillId="0" borderId="63" xfId="57" applyFont="1" applyFill="1" applyBorder="1" applyAlignment="1">
      <alignment horizontal="center" vertical="center"/>
    </xf>
    <xf numFmtId="0" fontId="13" fillId="0" borderId="55" xfId="57" applyFont="1" applyFill="1" applyBorder="1" applyAlignment="1">
      <alignment horizontal="center" vertical="center"/>
    </xf>
    <xf numFmtId="177" fontId="4" fillId="0" borderId="89" xfId="57" applyNumberFormat="1" applyFill="1" applyBorder="1" applyAlignment="1">
      <alignment horizontal="center" vertical="center" wrapText="1"/>
    </xf>
    <xf numFmtId="0" fontId="4" fillId="0" borderId="88" xfId="57" applyFill="1" applyBorder="1" applyAlignment="1">
      <alignment horizontal="center" vertical="center" wrapText="1"/>
    </xf>
    <xf numFmtId="0" fontId="26" fillId="25" borderId="44" xfId="59" applyFont="1" applyFill="1" applyBorder="1" applyAlignment="1">
      <alignment horizontal="center" vertical="center" wrapText="1"/>
    </xf>
    <xf numFmtId="0" fontId="26" fillId="25" borderId="15" xfId="59" applyFont="1" applyFill="1" applyBorder="1" applyAlignment="1">
      <alignment horizontal="center" vertical="center" wrapText="1"/>
    </xf>
    <xf numFmtId="0" fontId="4" fillId="43" borderId="84" xfId="57" applyFill="1" applyBorder="1" applyAlignment="1">
      <alignment horizontal="center" vertical="center" wrapText="1"/>
    </xf>
    <xf numFmtId="0" fontId="4" fillId="0" borderId="36" xfId="57" applyFont="1" applyFill="1" applyBorder="1" applyAlignment="1">
      <alignment horizontal="center" vertical="center" wrapText="1"/>
    </xf>
    <xf numFmtId="0" fontId="4" fillId="0" borderId="45" xfId="57" applyFill="1" applyBorder="1" applyAlignment="1">
      <alignment horizontal="center" vertical="center" wrapText="1"/>
    </xf>
    <xf numFmtId="0" fontId="4" fillId="43" borderId="36" xfId="57" applyFont="1" applyFill="1" applyBorder="1" applyAlignment="1">
      <alignment horizontal="center" vertical="center" wrapText="1"/>
    </xf>
    <xf numFmtId="0" fontId="4" fillId="43" borderId="0" xfId="57" applyFill="1" applyBorder="1" applyAlignment="1">
      <alignment horizontal="center" vertical="center" wrapText="1"/>
    </xf>
    <xf numFmtId="0" fontId="4" fillId="43" borderId="45" xfId="57" applyFill="1" applyBorder="1" applyAlignment="1">
      <alignment horizontal="center" vertical="center" wrapText="1"/>
    </xf>
    <xf numFmtId="0" fontId="4" fillId="0" borderId="84" xfId="57" applyFill="1" applyBorder="1" applyAlignment="1">
      <alignment horizontal="center" vertical="center" wrapText="1"/>
    </xf>
    <xf numFmtId="176" fontId="4" fillId="0" borderId="88" xfId="57" applyNumberFormat="1" applyFont="1" applyFill="1" applyBorder="1" applyAlignment="1">
      <alignment horizontal="center" vertical="center" wrapText="1"/>
    </xf>
    <xf numFmtId="0" fontId="4" fillId="43" borderId="87" xfId="57" applyFill="1" applyBorder="1" applyAlignment="1">
      <alignment horizontal="center" vertical="center" wrapText="1"/>
    </xf>
    <xf numFmtId="0" fontId="4" fillId="43" borderId="78" xfId="57" applyFill="1" applyBorder="1" applyAlignment="1">
      <alignment horizontal="center" vertical="center" wrapText="1"/>
    </xf>
    <xf numFmtId="0" fontId="26" fillId="25" borderId="62" xfId="59" applyFont="1" applyFill="1" applyBorder="1" applyAlignment="1">
      <alignment horizontal="center" vertical="center" wrapText="1"/>
    </xf>
    <xf numFmtId="0" fontId="30" fillId="0" borderId="48" xfId="59" applyFont="1" applyFill="1" applyBorder="1" applyAlignment="1">
      <alignment horizontal="center" vertical="center"/>
    </xf>
    <xf numFmtId="0" fontId="17" fillId="25" borderId="52" xfId="57" applyFont="1" applyFill="1" applyBorder="1" applyAlignment="1">
      <alignment horizontal="center" vertical="center" wrapText="1"/>
    </xf>
    <xf numFmtId="176" fontId="4" fillId="0" borderId="90" xfId="57" applyNumberFormat="1" applyFont="1" applyFill="1" applyBorder="1" applyAlignment="1">
      <alignment horizontal="center" vertical="center" wrapText="1"/>
    </xf>
    <xf numFmtId="0" fontId="4" fillId="0" borderId="90" xfId="57" applyFill="1" applyBorder="1" applyAlignment="1">
      <alignment horizontal="center" vertical="center" wrapText="1"/>
    </xf>
    <xf numFmtId="177" fontId="4" fillId="0" borderId="57" xfId="57" applyNumberFormat="1" applyFill="1" applyBorder="1" applyAlignment="1">
      <alignment horizontal="center" vertical="center" wrapText="1"/>
    </xf>
    <xf numFmtId="0" fontId="4" fillId="47" borderId="87" xfId="57" applyFill="1" applyBorder="1" applyAlignment="1">
      <alignment horizontal="center" vertical="center" wrapText="1"/>
    </xf>
    <xf numFmtId="0" fontId="4" fillId="47" borderId="91" xfId="57" applyFill="1" applyBorder="1" applyAlignment="1">
      <alignment horizontal="center" vertical="center" wrapText="1"/>
    </xf>
    <xf numFmtId="0" fontId="26" fillId="47" borderId="62" xfId="58" applyFont="1" applyFill="1" applyBorder="1" applyAlignment="1">
      <alignment horizontal="center" vertical="center" wrapText="1"/>
    </xf>
    <xf numFmtId="0" fontId="26" fillId="47" borderId="39" xfId="58" applyFont="1" applyFill="1" applyBorder="1" applyAlignment="1">
      <alignment horizontal="center" vertical="center" wrapText="1"/>
    </xf>
    <xf numFmtId="0" fontId="4" fillId="0" borderId="58" xfId="57" applyFont="1" applyFill="1" applyBorder="1" applyAlignment="1">
      <alignment horizontal="center" vertical="center" wrapText="1"/>
    </xf>
    <xf numFmtId="0" fontId="4" fillId="43" borderId="0" xfId="57" applyFont="1" applyFill="1" applyBorder="1" applyAlignment="1">
      <alignment horizontal="center" vertical="center" wrapText="1"/>
    </xf>
    <xf numFmtId="0" fontId="4" fillId="43" borderId="89" xfId="57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61" fillId="0" borderId="44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20" fontId="61" fillId="0" borderId="20" xfId="0" applyNumberFormat="1" applyFont="1" applyFill="1" applyBorder="1" applyAlignment="1">
      <alignment horizontal="center" vertical="center"/>
    </xf>
    <xf numFmtId="20" fontId="61" fillId="0" borderId="41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20" fontId="61" fillId="0" borderId="13" xfId="0" applyNumberFormat="1" applyFont="1" applyFill="1" applyBorder="1" applyAlignment="1">
      <alignment horizontal="center" vertical="center"/>
    </xf>
    <xf numFmtId="0" fontId="61" fillId="48" borderId="20" xfId="0" applyFont="1" applyFill="1" applyBorder="1" applyAlignment="1">
      <alignment horizontal="center" vertical="center"/>
    </xf>
    <xf numFmtId="0" fontId="61" fillId="48" borderId="41" xfId="0" applyFont="1" applyFill="1" applyBorder="1" applyAlignment="1">
      <alignment horizontal="center" vertical="center"/>
    </xf>
    <xf numFmtId="0" fontId="61" fillId="48" borderId="13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28" borderId="20" xfId="0" applyFont="1" applyFill="1" applyBorder="1" applyAlignment="1">
      <alignment horizontal="center" vertical="center"/>
    </xf>
    <xf numFmtId="0" fontId="61" fillId="28" borderId="41" xfId="0" applyFont="1" applyFill="1" applyBorder="1" applyAlignment="1">
      <alignment horizontal="center" vertical="center"/>
    </xf>
    <xf numFmtId="0" fontId="61" fillId="28" borderId="13" xfId="0" applyFont="1" applyFill="1" applyBorder="1" applyAlignment="1">
      <alignment horizontal="center" vertical="center"/>
    </xf>
    <xf numFmtId="0" fontId="61" fillId="32" borderId="20" xfId="0" applyFont="1" applyFill="1" applyBorder="1" applyAlignment="1">
      <alignment horizontal="center" vertical="center"/>
    </xf>
    <xf numFmtId="0" fontId="61" fillId="32" borderId="41" xfId="0" applyFont="1" applyFill="1" applyBorder="1" applyAlignment="1">
      <alignment horizontal="center" vertical="center"/>
    </xf>
    <xf numFmtId="0" fontId="61" fillId="32" borderId="13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1" fillId="33" borderId="41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8" borderId="20" xfId="0" applyFont="1" applyFill="1" applyBorder="1" applyAlignment="1">
      <alignment horizontal="center" vertical="center"/>
    </xf>
    <xf numFmtId="0" fontId="61" fillId="38" borderId="41" xfId="0" applyFont="1" applyFill="1" applyBorder="1" applyAlignment="1">
      <alignment horizontal="center" vertical="center"/>
    </xf>
    <xf numFmtId="0" fontId="61" fillId="38" borderId="13" xfId="0" applyFont="1" applyFill="1" applyBorder="1" applyAlignment="1">
      <alignment horizontal="center" vertical="center"/>
    </xf>
    <xf numFmtId="0" fontId="61" fillId="29" borderId="20" xfId="0" applyFont="1" applyFill="1" applyBorder="1" applyAlignment="1">
      <alignment horizontal="center" vertical="center"/>
    </xf>
    <xf numFmtId="0" fontId="61" fillId="29" borderId="41" xfId="0" applyFont="1" applyFill="1" applyBorder="1" applyAlignment="1">
      <alignment horizontal="center" vertical="center"/>
    </xf>
    <xf numFmtId="0" fontId="61" fillId="29" borderId="13" xfId="0" applyFont="1" applyFill="1" applyBorder="1" applyAlignment="1">
      <alignment horizontal="center" vertical="center"/>
    </xf>
    <xf numFmtId="0" fontId="73" fillId="27" borderId="20" xfId="0" applyFont="1" applyFill="1" applyBorder="1" applyAlignment="1">
      <alignment horizontal="center" vertical="center"/>
    </xf>
    <xf numFmtId="0" fontId="73" fillId="27" borderId="41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20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41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29" borderId="20" xfId="0" applyFill="1" applyBorder="1" applyAlignment="1">
      <alignment horizontal="center" vertical="center"/>
    </xf>
    <xf numFmtId="0" fontId="0" fillId="29" borderId="41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20" fontId="0" fillId="0" borderId="4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28" borderId="41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20" xfId="0" applyFont="1" applyBorder="1" applyAlignment="1">
      <alignment horizontal="left" vertical="top" wrapText="1"/>
    </xf>
    <xf numFmtId="0" fontId="68" fillId="0" borderId="41" xfId="0" applyFont="1" applyBorder="1" applyAlignment="1">
      <alignment horizontal="left" vertical="top"/>
    </xf>
    <xf numFmtId="0" fontId="68" fillId="0" borderId="13" xfId="0" applyFont="1" applyBorder="1" applyAlignment="1">
      <alignment horizontal="left" vertical="top"/>
    </xf>
    <xf numFmtId="0" fontId="68" fillId="0" borderId="44" xfId="0" applyFont="1" applyBorder="1" applyAlignment="1">
      <alignment horizontal="left" vertical="center"/>
    </xf>
    <xf numFmtId="0" fontId="68" fillId="0" borderId="62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/>
    </xf>
    <xf numFmtId="0" fontId="68" fillId="0" borderId="4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59" fillId="0" borderId="4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68" fillId="0" borderId="20" xfId="0" applyFont="1" applyBorder="1" applyAlignment="1">
      <alignment horizontal="left" vertical="top"/>
    </xf>
    <xf numFmtId="0" fontId="74" fillId="0" borderId="58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3" fillId="42" borderId="20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60" fillId="0" borderId="43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3" fillId="42" borderId="41" xfId="0" applyFont="1" applyFill="1" applyBorder="1" applyAlignment="1">
      <alignment horizontal="center" vertical="center"/>
    </xf>
    <xf numFmtId="0" fontId="77" fillId="0" borderId="44" xfId="44" applyFont="1" applyBorder="1" applyAlignment="1">
      <alignment horizontal="left" vertical="top" wrapText="1"/>
    </xf>
    <xf numFmtId="0" fontId="77" fillId="0" borderId="62" xfId="44" applyFont="1" applyBorder="1" applyAlignment="1">
      <alignment horizontal="left" vertical="top" wrapText="1"/>
    </xf>
    <xf numFmtId="0" fontId="77" fillId="0" borderId="15" xfId="44" applyFont="1" applyBorder="1" applyAlignment="1">
      <alignment horizontal="left" vertical="top" wrapText="1"/>
    </xf>
    <xf numFmtId="0" fontId="58" fillId="0" borderId="10" xfId="44" applyBorder="1" applyAlignment="1">
      <alignment horizontal="center" vertical="center"/>
    </xf>
    <xf numFmtId="0" fontId="58" fillId="0" borderId="10" xfId="44" applyBorder="1" applyAlignment="1">
      <alignment horizontal="center" vertical="center" shrinkToFit="1"/>
    </xf>
    <xf numFmtId="0" fontId="58" fillId="0" borderId="44" xfId="44" applyBorder="1" applyAlignment="1">
      <alignment horizontal="center" vertical="center"/>
    </xf>
    <xf numFmtId="0" fontId="58" fillId="0" borderId="62" xfId="44" applyBorder="1" applyAlignment="1">
      <alignment horizontal="center" vertical="center"/>
    </xf>
    <xf numFmtId="0" fontId="58" fillId="0" borderId="15" xfId="44" applyBorder="1" applyAlignment="1">
      <alignment horizontal="center" vertical="center"/>
    </xf>
    <xf numFmtId="0" fontId="58" fillId="0" borderId="11" xfId="44" applyFont="1" applyBorder="1" applyAlignment="1">
      <alignment horizontal="center" vertical="center"/>
    </xf>
    <xf numFmtId="0" fontId="75" fillId="0" borderId="41" xfId="44" applyFont="1" applyBorder="1" applyAlignment="1">
      <alignment horizontal="center" vertical="center"/>
    </xf>
    <xf numFmtId="0" fontId="65" fillId="0" borderId="58" xfId="44" applyFont="1" applyBorder="1" applyAlignment="1">
      <alignment horizontal="center" vertical="center"/>
    </xf>
    <xf numFmtId="0" fontId="65" fillId="0" borderId="11" xfId="44" applyFont="1" applyBorder="1" applyAlignment="1">
      <alignment horizontal="center" vertical="center"/>
    </xf>
    <xf numFmtId="0" fontId="76" fillId="0" borderId="0" xfId="44" applyFont="1" applyAlignment="1">
      <alignment horizontal="center" vertical="center"/>
    </xf>
    <xf numFmtId="0" fontId="58" fillId="0" borderId="20" xfId="44" applyBorder="1" applyAlignment="1">
      <alignment horizontal="center" vertical="center"/>
    </xf>
    <xf numFmtId="0" fontId="58" fillId="0" borderId="13" xfId="44" applyBorder="1" applyAlignment="1">
      <alignment horizontal="center" vertical="center"/>
    </xf>
    <xf numFmtId="0" fontId="4" fillId="26" borderId="10" xfId="52" applyFont="1" applyFill="1" applyBorder="1" applyAlignment="1">
      <alignment horizontal="center" vertical="center"/>
    </xf>
    <xf numFmtId="0" fontId="1" fillId="0" borderId="10" xfId="52" applyFont="1" applyBorder="1" applyAlignment="1">
      <alignment horizontal="center" vertical="center"/>
    </xf>
    <xf numFmtId="0" fontId="1" fillId="0" borderId="10" xfId="52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</xf>
    <xf numFmtId="0" fontId="1" fillId="0" borderId="0" xfId="52" applyBorder="1" applyAlignment="1">
      <alignment horizontal="center" vertical="center"/>
    </xf>
    <xf numFmtId="0" fontId="4" fillId="0" borderId="43" xfId="52" applyFont="1" applyBorder="1" applyAlignment="1">
      <alignment horizontal="center" vertical="center"/>
    </xf>
    <xf numFmtId="0" fontId="4" fillId="0" borderId="42" xfId="52" applyFont="1" applyBorder="1" applyAlignment="1">
      <alignment horizontal="center" vertical="center"/>
    </xf>
    <xf numFmtId="0" fontId="4" fillId="0" borderId="36" xfId="52" applyFont="1" applyBorder="1" applyAlignment="1">
      <alignment horizontal="center" vertical="center"/>
    </xf>
    <xf numFmtId="0" fontId="4" fillId="0" borderId="45" xfId="52" applyFont="1" applyBorder="1" applyAlignment="1">
      <alignment horizontal="center" vertical="center"/>
    </xf>
    <xf numFmtId="0" fontId="4" fillId="0" borderId="14" xfId="52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</xf>
    <xf numFmtId="0" fontId="4" fillId="0" borderId="44" xfId="52" applyFont="1" applyBorder="1" applyAlignment="1">
      <alignment horizontal="center" vertical="center"/>
    </xf>
    <xf numFmtId="0" fontId="4" fillId="0" borderId="62" xfId="52" applyFont="1" applyBorder="1" applyAlignment="1">
      <alignment horizontal="center" vertical="center"/>
    </xf>
    <xf numFmtId="0" fontId="4" fillId="0" borderId="15" xfId="52" applyFont="1" applyBorder="1" applyAlignment="1">
      <alignment horizontal="center" vertical="center"/>
    </xf>
    <xf numFmtId="0" fontId="43" fillId="0" borderId="0" xfId="52" applyFont="1" applyBorder="1" applyAlignment="1">
      <alignment horizontal="center" vertical="center"/>
    </xf>
    <xf numFmtId="0" fontId="43" fillId="0" borderId="11" xfId="52" applyFont="1" applyBorder="1" applyAlignment="1">
      <alignment horizontal="center" vertical="center"/>
    </xf>
    <xf numFmtId="0" fontId="52" fillId="0" borderId="10" xfId="52" applyFont="1" applyBorder="1" applyAlignment="1">
      <alignment horizontal="center" vertical="center"/>
    </xf>
    <xf numFmtId="0" fontId="58" fillId="0" borderId="10" xfId="48" applyBorder="1" applyAlignment="1">
      <alignment horizontal="center" vertical="center"/>
    </xf>
    <xf numFmtId="0" fontId="58" fillId="0" borderId="20" xfId="48" applyBorder="1" applyAlignment="1">
      <alignment horizontal="center" vertical="center"/>
    </xf>
    <xf numFmtId="0" fontId="58" fillId="0" borderId="13" xfId="48" applyBorder="1" applyAlignment="1">
      <alignment horizontal="center" vertical="center"/>
    </xf>
    <xf numFmtId="0" fontId="65" fillId="0" borderId="0" xfId="48" applyFont="1" applyBorder="1" applyAlignment="1">
      <alignment horizontal="center" vertical="center"/>
    </xf>
    <xf numFmtId="0" fontId="65" fillId="0" borderId="11" xfId="48" applyFont="1" applyBorder="1" applyAlignment="1">
      <alignment horizontal="center" vertical="center"/>
    </xf>
    <xf numFmtId="0" fontId="58" fillId="0" borderId="0" xfId="48" applyAlignment="1">
      <alignment horizontal="center" vertical="center"/>
    </xf>
    <xf numFmtId="0" fontId="58" fillId="0" borderId="45" xfId="48" applyBorder="1" applyAlignment="1">
      <alignment horizontal="center" vertical="center"/>
    </xf>
    <xf numFmtId="0" fontId="65" fillId="0" borderId="58" xfId="48" applyFont="1" applyBorder="1" applyAlignment="1">
      <alignment horizontal="center" vertical="center"/>
    </xf>
    <xf numFmtId="0" fontId="58" fillId="0" borderId="0" xfId="48" applyBorder="1" applyAlignment="1">
      <alignment horizontal="center" vertical="center"/>
    </xf>
    <xf numFmtId="0" fontId="58" fillId="0" borderId="58" xfId="48" applyBorder="1" applyAlignment="1">
      <alignment horizontal="center" vertical="center"/>
    </xf>
    <xf numFmtId="0" fontId="58" fillId="0" borderId="11" xfId="48" applyBorder="1" applyAlignment="1">
      <alignment horizontal="center" vertical="center"/>
    </xf>
    <xf numFmtId="0" fontId="58" fillId="0" borderId="43" xfId="48" applyBorder="1" applyAlignment="1">
      <alignment horizontal="center" vertical="center"/>
    </xf>
    <xf numFmtId="0" fontId="58" fillId="0" borderId="42" xfId="48" applyBorder="1" applyAlignment="1">
      <alignment horizontal="center" vertical="center"/>
    </xf>
    <xf numFmtId="0" fontId="58" fillId="0" borderId="36" xfId="48" applyBorder="1" applyAlignment="1">
      <alignment horizontal="center" vertical="center"/>
    </xf>
    <xf numFmtId="0" fontId="58" fillId="0" borderId="14" xfId="48" applyBorder="1" applyAlignment="1">
      <alignment horizontal="center" vertical="center"/>
    </xf>
    <xf numFmtId="0" fontId="58" fillId="0" borderId="12" xfId="48" applyBorder="1" applyAlignment="1">
      <alignment horizontal="center" vertical="center"/>
    </xf>
    <xf numFmtId="0" fontId="58" fillId="0" borderId="44" xfId="48" applyBorder="1" applyAlignment="1">
      <alignment horizontal="center" vertical="center"/>
    </xf>
    <xf numFmtId="0" fontId="58" fillId="0" borderId="62" xfId="48" applyBorder="1" applyAlignment="1">
      <alignment horizontal="center" vertical="center"/>
    </xf>
    <xf numFmtId="0" fontId="58" fillId="0" borderId="15" xfId="48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70" fillId="0" borderId="0" xfId="0" applyFont="1" applyAlignment="1">
      <alignment horizontal="left" vertical="center"/>
    </xf>
    <xf numFmtId="0" fontId="0" fillId="0" borderId="20" xfId="0" applyFont="1" applyBorder="1" applyAlignment="1">
      <alignment horizontal="left" vertical="top"/>
    </xf>
    <xf numFmtId="0" fontId="0" fillId="0" borderId="41" xfId="0" applyFont="1" applyBorder="1" applyAlignment="1">
      <alignment horizontal="left" vertical="top"/>
    </xf>
    <xf numFmtId="0" fontId="68" fillId="0" borderId="0" xfId="0" applyFont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top"/>
    </xf>
    <xf numFmtId="0" fontId="0" fillId="0" borderId="58" xfId="0" applyFont="1" applyBorder="1" applyAlignment="1">
      <alignment horizontal="left" vertical="top"/>
    </xf>
    <xf numFmtId="0" fontId="0" fillId="0" borderId="42" xfId="0" applyFont="1" applyBorder="1" applyAlignment="1">
      <alignment horizontal="left" vertical="top"/>
    </xf>
    <xf numFmtId="0" fontId="0" fillId="0" borderId="41" xfId="0" applyBorder="1" applyAlignment="1">
      <alignment horizontal="center" vertical="center"/>
    </xf>
    <xf numFmtId="0" fontId="14" fillId="0" borderId="0" xfId="53" applyFont="1" applyFill="1" applyBorder="1" applyAlignment="1">
      <alignment horizontal="left" vertical="center"/>
    </xf>
    <xf numFmtId="0" fontId="26" fillId="0" borderId="55" xfId="53" applyFont="1" applyFill="1" applyBorder="1" applyAlignment="1">
      <alignment horizontal="center" vertical="center"/>
    </xf>
    <xf numFmtId="0" fontId="16" fillId="0" borderId="74" xfId="53" applyFont="1" applyFill="1" applyBorder="1" applyAlignment="1">
      <alignment horizontal="center" vertical="center"/>
    </xf>
    <xf numFmtId="0" fontId="16" fillId="0" borderId="75" xfId="53" applyFont="1" applyFill="1" applyBorder="1" applyAlignment="1">
      <alignment horizontal="center" vertical="center"/>
    </xf>
    <xf numFmtId="0" fontId="16" fillId="0" borderId="20" xfId="53" applyFont="1" applyFill="1" applyBorder="1" applyAlignment="1">
      <alignment horizontal="center" vertical="center"/>
    </xf>
    <xf numFmtId="0" fontId="16" fillId="0" borderId="41" xfId="53" applyFont="1" applyFill="1" applyBorder="1" applyAlignment="1">
      <alignment horizontal="center" vertical="center"/>
    </xf>
    <xf numFmtId="0" fontId="16" fillId="0" borderId="14" xfId="53" applyFont="1" applyFill="1" applyBorder="1" applyAlignment="1">
      <alignment horizontal="center" vertical="center"/>
    </xf>
    <xf numFmtId="0" fontId="16" fillId="0" borderId="12" xfId="53" applyFont="1" applyFill="1" applyBorder="1" applyAlignment="1">
      <alignment horizontal="center" vertical="center"/>
    </xf>
    <xf numFmtId="0" fontId="16" fillId="0" borderId="13" xfId="53" applyFont="1" applyFill="1" applyBorder="1" applyAlignment="1">
      <alignment horizontal="center" vertical="center"/>
    </xf>
    <xf numFmtId="0" fontId="14" fillId="0" borderId="105" xfId="53" applyFont="1" applyFill="1" applyBorder="1" applyAlignment="1">
      <alignment horizontal="center" vertical="center" shrinkToFit="1"/>
    </xf>
    <xf numFmtId="0" fontId="14" fillId="0" borderId="106" xfId="53" applyFont="1" applyFill="1" applyBorder="1" applyAlignment="1">
      <alignment horizontal="center" vertical="center" shrinkToFit="1"/>
    </xf>
    <xf numFmtId="0" fontId="10" fillId="0" borderId="41" xfId="53" applyFont="1" applyFill="1" applyBorder="1" applyAlignment="1">
      <alignment horizontal="center" vertical="center"/>
    </xf>
    <xf numFmtId="0" fontId="16" fillId="0" borderId="41" xfId="53" applyFont="1" applyFill="1" applyBorder="1" applyAlignment="1">
      <alignment horizontal="left" vertical="center"/>
    </xf>
    <xf numFmtId="0" fontId="16" fillId="0" borderId="13" xfId="53" applyFont="1" applyFill="1" applyBorder="1" applyAlignment="1">
      <alignment horizontal="left" vertical="center"/>
    </xf>
    <xf numFmtId="0" fontId="79" fillId="0" borderId="33" xfId="53" applyFont="1" applyFill="1" applyBorder="1" applyAlignment="1">
      <alignment horizontal="center" vertical="center" wrapText="1"/>
    </xf>
    <xf numFmtId="0" fontId="80" fillId="0" borderId="13" xfId="53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center" vertical="center"/>
    </xf>
    <xf numFmtId="0" fontId="15" fillId="0" borderId="92" xfId="53" applyFont="1" applyFill="1" applyBorder="1" applyAlignment="1">
      <alignment horizontal="center" vertical="center"/>
    </xf>
    <xf numFmtId="0" fontId="15" fillId="0" borderId="93" xfId="53" applyFont="1" applyFill="1" applyBorder="1" applyAlignment="1">
      <alignment horizontal="center" vertical="center"/>
    </xf>
    <xf numFmtId="0" fontId="15" fillId="0" borderId="94" xfId="53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center"/>
    </xf>
    <xf numFmtId="0" fontId="10" fillId="0" borderId="10" xfId="53" applyFont="1" applyFill="1" applyBorder="1" applyAlignment="1">
      <alignment horizontal="distributed" vertical="center" justifyLastLine="1"/>
    </xf>
    <xf numFmtId="0" fontId="19" fillId="0" borderId="20" xfId="53" applyFont="1" applyFill="1" applyBorder="1" applyAlignment="1">
      <alignment horizontal="center" vertical="center"/>
    </xf>
    <xf numFmtId="0" fontId="19" fillId="0" borderId="41" xfId="53" applyFont="1" applyFill="1" applyBorder="1" applyAlignment="1">
      <alignment horizontal="center" vertical="center"/>
    </xf>
    <xf numFmtId="0" fontId="19" fillId="0" borderId="13" xfId="53" applyFont="1" applyFill="1" applyBorder="1" applyAlignment="1">
      <alignment horizontal="center" vertical="center"/>
    </xf>
    <xf numFmtId="14" fontId="20" fillId="0" borderId="20" xfId="53" applyNumberFormat="1" applyFont="1" applyFill="1" applyBorder="1" applyAlignment="1">
      <alignment horizontal="left" vertical="center" shrinkToFit="1"/>
    </xf>
    <xf numFmtId="14" fontId="20" fillId="0" borderId="41" xfId="53" applyNumberFormat="1" applyFont="1" applyFill="1" applyBorder="1" applyAlignment="1">
      <alignment horizontal="left" vertical="center" shrinkToFit="1"/>
    </xf>
    <xf numFmtId="14" fontId="20" fillId="0" borderId="13" xfId="53" applyNumberFormat="1" applyFont="1" applyFill="1" applyBorder="1" applyAlignment="1">
      <alignment horizontal="left" vertical="center" shrinkToFit="1"/>
    </xf>
    <xf numFmtId="0" fontId="21" fillId="0" borderId="20" xfId="53" applyFont="1" applyFill="1" applyBorder="1" applyAlignment="1">
      <alignment horizontal="center" vertical="center"/>
    </xf>
    <xf numFmtId="0" fontId="21" fillId="0" borderId="13" xfId="53" applyFont="1" applyFill="1" applyBorder="1" applyAlignment="1">
      <alignment horizontal="center" vertical="center"/>
    </xf>
    <xf numFmtId="0" fontId="4" fillId="0" borderId="58" xfId="53" applyFont="1" applyFill="1" applyBorder="1" applyAlignment="1">
      <alignment horizontal="left" vertical="center"/>
    </xf>
    <xf numFmtId="178" fontId="20" fillId="0" borderId="20" xfId="53" applyNumberFormat="1" applyFont="1" applyFill="1" applyBorder="1" applyAlignment="1">
      <alignment horizontal="left" vertical="center" shrinkToFit="1"/>
    </xf>
    <xf numFmtId="178" fontId="20" fillId="0" borderId="41" xfId="53" applyNumberFormat="1" applyFont="1" applyFill="1" applyBorder="1" applyAlignment="1">
      <alignment horizontal="left" vertical="center" shrinkToFit="1"/>
    </xf>
    <xf numFmtId="178" fontId="20" fillId="0" borderId="13" xfId="53" applyNumberFormat="1" applyFont="1" applyFill="1" applyBorder="1" applyAlignment="1">
      <alignment horizontal="left" vertical="center" shrinkToFit="1"/>
    </xf>
    <xf numFmtId="49" fontId="16" fillId="0" borderId="20" xfId="53" applyNumberFormat="1" applyFont="1" applyFill="1" applyBorder="1" applyAlignment="1">
      <alignment horizontal="center" vertical="center"/>
    </xf>
    <xf numFmtId="49" fontId="16" fillId="0" borderId="13" xfId="53" applyNumberFormat="1" applyFont="1" applyFill="1" applyBorder="1" applyAlignment="1">
      <alignment horizontal="center" vertical="center"/>
    </xf>
    <xf numFmtId="0" fontId="16" fillId="0" borderId="0" xfId="53" applyFont="1" applyFill="1" applyBorder="1" applyAlignment="1">
      <alignment horizontal="center" vertical="center"/>
    </xf>
    <xf numFmtId="0" fontId="81" fillId="0" borderId="16" xfId="53" applyFont="1" applyFill="1" applyBorder="1" applyAlignment="1">
      <alignment horizontal="center" vertical="center"/>
    </xf>
    <xf numFmtId="0" fontId="81" fillId="0" borderId="60" xfId="53" applyFont="1" applyFill="1" applyBorder="1" applyAlignment="1">
      <alignment horizontal="center" vertical="center"/>
    </xf>
    <xf numFmtId="0" fontId="10" fillId="0" borderId="15" xfId="53" applyFont="1" applyFill="1" applyBorder="1" applyAlignment="1">
      <alignment horizontal="distributed" vertical="center" justifyLastLine="1"/>
    </xf>
    <xf numFmtId="0" fontId="16" fillId="0" borderId="10" xfId="53" applyFont="1" applyFill="1" applyBorder="1" applyAlignment="1">
      <alignment horizontal="right"/>
    </xf>
    <xf numFmtId="0" fontId="4" fillId="0" borderId="102" xfId="53" applyFont="1" applyFill="1" applyBorder="1" applyAlignment="1">
      <alignment horizontal="center" vertical="center"/>
    </xf>
    <xf numFmtId="0" fontId="4" fillId="0" borderId="66" xfId="53" applyFont="1" applyFill="1" applyBorder="1" applyAlignment="1">
      <alignment horizontal="center" vertical="center"/>
    </xf>
    <xf numFmtId="0" fontId="4" fillId="0" borderId="103" xfId="53" applyFont="1" applyFill="1" applyBorder="1" applyAlignment="1">
      <alignment horizontal="center" vertical="center"/>
    </xf>
    <xf numFmtId="0" fontId="10" fillId="0" borderId="17" xfId="53" applyFont="1" applyFill="1" applyBorder="1" applyAlignment="1">
      <alignment horizontal="center" vertical="center"/>
    </xf>
    <xf numFmtId="0" fontId="81" fillId="0" borderId="104" xfId="53" applyFont="1" applyFill="1" applyBorder="1" applyAlignment="1">
      <alignment horizontal="center" vertical="center"/>
    </xf>
    <xf numFmtId="0" fontId="81" fillId="0" borderId="104" xfId="53" applyFont="1" applyFill="1" applyBorder="1" applyAlignment="1">
      <alignment horizontal="center" vertical="center" shrinkToFit="1"/>
    </xf>
    <xf numFmtId="0" fontId="81" fillId="0" borderId="60" xfId="53" applyFont="1" applyFill="1" applyBorder="1" applyAlignment="1">
      <alignment horizontal="center" vertical="center" shrinkToFit="1"/>
    </xf>
    <xf numFmtId="0" fontId="10" fillId="0" borderId="49" xfId="53" applyFont="1" applyFill="1" applyBorder="1" applyAlignment="1">
      <alignment horizontal="center" vertical="center" textRotation="255"/>
    </xf>
    <xf numFmtId="0" fontId="4" fillId="0" borderId="79" xfId="53" applyFill="1" applyBorder="1" applyAlignment="1">
      <alignment horizontal="center" vertical="center" textRotation="255"/>
    </xf>
    <xf numFmtId="0" fontId="4" fillId="0" borderId="95" xfId="53" applyFill="1" applyBorder="1" applyAlignment="1">
      <alignment horizontal="center" vertical="center" textRotation="255"/>
    </xf>
    <xf numFmtId="0" fontId="10" fillId="0" borderId="96" xfId="53" applyFont="1" applyFill="1" applyBorder="1" applyAlignment="1">
      <alignment horizontal="center" vertical="center"/>
    </xf>
    <xf numFmtId="0" fontId="10" fillId="0" borderId="97" xfId="53" applyFont="1" applyFill="1" applyBorder="1" applyAlignment="1">
      <alignment horizontal="center" vertical="center"/>
    </xf>
    <xf numFmtId="0" fontId="10" fillId="0" borderId="98" xfId="53" applyFont="1" applyFill="1" applyBorder="1" applyAlignment="1">
      <alignment horizontal="center" vertical="center"/>
    </xf>
    <xf numFmtId="0" fontId="10" fillId="0" borderId="76" xfId="53" applyFont="1" applyFill="1" applyBorder="1" applyAlignment="1">
      <alignment horizontal="center" vertical="center" textRotation="255"/>
    </xf>
    <xf numFmtId="0" fontId="10" fillId="0" borderId="13" xfId="53" applyFont="1" applyFill="1" applyBorder="1" applyAlignment="1">
      <alignment horizontal="center" vertical="center" textRotation="255"/>
    </xf>
    <xf numFmtId="0" fontId="10" fillId="0" borderId="66" xfId="53" applyFont="1" applyFill="1" applyBorder="1" applyAlignment="1">
      <alignment horizontal="center" vertical="center" textRotation="255"/>
    </xf>
    <xf numFmtId="0" fontId="10" fillId="0" borderId="99" xfId="53" applyFont="1" applyFill="1" applyBorder="1" applyAlignment="1">
      <alignment horizontal="center" vertical="center"/>
    </xf>
    <xf numFmtId="0" fontId="10" fillId="0" borderId="100" xfId="53" applyFont="1" applyFill="1" applyBorder="1" applyAlignment="1">
      <alignment horizontal="center" vertical="center"/>
    </xf>
    <xf numFmtId="0" fontId="10" fillId="0" borderId="101" xfId="53" applyFont="1" applyFill="1" applyBorder="1" applyAlignment="1">
      <alignment horizontal="center" vertical="center"/>
    </xf>
    <xf numFmtId="0" fontId="4" fillId="0" borderId="0" xfId="53" applyFont="1" applyFill="1" applyAlignment="1">
      <alignment horizontal="left" vertical="center"/>
    </xf>
    <xf numFmtId="0" fontId="4" fillId="0" borderId="55" xfId="53" applyFont="1" applyFill="1" applyBorder="1" applyAlignment="1">
      <alignment horizontal="left" vertical="top"/>
    </xf>
    <xf numFmtId="0" fontId="10" fillId="0" borderId="20" xfId="53" applyFont="1" applyFill="1" applyBorder="1" applyAlignment="1">
      <alignment horizontal="center" vertical="center"/>
    </xf>
    <xf numFmtId="0" fontId="10" fillId="0" borderId="13" xfId="53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horizontal="center" vertical="center"/>
    </xf>
    <xf numFmtId="0" fontId="10" fillId="0" borderId="11" xfId="53" applyFont="1" applyFill="1" applyBorder="1" applyAlignment="1">
      <alignment horizontal="center" vertical="center"/>
    </xf>
    <xf numFmtId="0" fontId="10" fillId="0" borderId="12" xfId="53" applyFont="1" applyFill="1" applyBorder="1" applyAlignment="1">
      <alignment horizontal="center" vertical="center"/>
    </xf>
    <xf numFmtId="0" fontId="4" fillId="0" borderId="14" xfId="53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horizontal="center" vertical="center"/>
    </xf>
    <xf numFmtId="0" fontId="4" fillId="0" borderId="13" xfId="53" applyFill="1" applyBorder="1" applyAlignment="1">
      <alignment vertical="center"/>
    </xf>
    <xf numFmtId="0" fontId="4" fillId="0" borderId="12" xfId="53" applyFill="1" applyBorder="1" applyAlignment="1">
      <alignment vertical="center"/>
    </xf>
    <xf numFmtId="0" fontId="4" fillId="0" borderId="20" xfId="53" applyFont="1" applyFill="1" applyBorder="1" applyAlignment="1">
      <alignment horizontal="center" vertical="center"/>
    </xf>
    <xf numFmtId="0" fontId="4" fillId="0" borderId="41" xfId="53" applyFont="1" applyFill="1" applyBorder="1" applyAlignment="1">
      <alignment horizontal="center" vertical="center"/>
    </xf>
    <xf numFmtId="0" fontId="19" fillId="0" borderId="20" xfId="53" applyFont="1" applyBorder="1" applyAlignment="1" applyProtection="1">
      <alignment horizontal="center" vertical="center"/>
    </xf>
    <xf numFmtId="0" fontId="19" fillId="0" borderId="41" xfId="53" applyFont="1" applyBorder="1" applyAlignment="1" applyProtection="1">
      <alignment horizontal="center" vertical="center"/>
    </xf>
    <xf numFmtId="0" fontId="19" fillId="0" borderId="13" xfId="53" applyFont="1" applyBorder="1" applyAlignment="1" applyProtection="1">
      <alignment horizontal="center" vertical="center"/>
    </xf>
    <xf numFmtId="14" fontId="20" fillId="0" borderId="20" xfId="53" applyNumberFormat="1" applyFont="1" applyBorder="1" applyAlignment="1" applyProtection="1">
      <alignment horizontal="left" vertical="center" shrinkToFit="1"/>
    </xf>
    <xf numFmtId="14" fontId="20" fillId="0" borderId="41" xfId="53" applyNumberFormat="1" applyFont="1" applyBorder="1" applyAlignment="1" applyProtection="1">
      <alignment horizontal="left" vertical="center" shrinkToFit="1"/>
    </xf>
    <xf numFmtId="14" fontId="20" fillId="0" borderId="13" xfId="53" applyNumberFormat="1" applyFont="1" applyBorder="1" applyAlignment="1" applyProtection="1">
      <alignment horizontal="left" vertical="center" shrinkToFit="1"/>
    </xf>
    <xf numFmtId="0" fontId="10" fillId="0" borderId="10" xfId="53" applyFont="1" applyBorder="1" applyAlignment="1" applyProtection="1">
      <alignment horizontal="center" vertical="center"/>
    </xf>
    <xf numFmtId="0" fontId="16" fillId="0" borderId="14" xfId="53" applyFont="1" applyBorder="1" applyAlignment="1" applyProtection="1">
      <alignment horizontal="center" vertical="center"/>
    </xf>
    <xf numFmtId="0" fontId="16" fillId="0" borderId="12" xfId="53" applyFont="1" applyBorder="1" applyAlignment="1" applyProtection="1">
      <alignment horizontal="center" vertical="center"/>
    </xf>
    <xf numFmtId="0" fontId="22" fillId="0" borderId="20" xfId="53" applyFont="1" applyBorder="1" applyAlignment="1">
      <alignment horizontal="center" vertical="center"/>
    </xf>
    <xf numFmtId="0" fontId="22" fillId="0" borderId="41" xfId="53" applyFont="1" applyBorder="1" applyAlignment="1">
      <alignment horizontal="center" vertical="center"/>
    </xf>
    <xf numFmtId="0" fontId="22" fillId="0" borderId="10" xfId="53" applyFont="1" applyBorder="1" applyAlignment="1">
      <alignment horizontal="center" vertical="center"/>
    </xf>
    <xf numFmtId="0" fontId="22" fillId="0" borderId="13" xfId="53" applyFont="1" applyBorder="1" applyAlignment="1">
      <alignment horizontal="center" vertical="center"/>
    </xf>
    <xf numFmtId="0" fontId="10" fillId="0" borderId="58" xfId="53" applyFont="1" applyBorder="1" applyAlignment="1" applyProtection="1">
      <alignment horizontal="center" vertical="center"/>
    </xf>
    <xf numFmtId="0" fontId="10" fillId="43" borderId="10" xfId="53" applyFont="1" applyFill="1" applyBorder="1" applyAlignment="1">
      <alignment horizontal="center" vertical="center"/>
    </xf>
    <xf numFmtId="0" fontId="10" fillId="43" borderId="17" xfId="53" applyFont="1" applyFill="1" applyBorder="1" applyAlignment="1">
      <alignment horizontal="center" vertical="center"/>
    </xf>
    <xf numFmtId="0" fontId="19" fillId="0" borderId="14" xfId="53" applyFont="1" applyBorder="1" applyAlignment="1" applyProtection="1">
      <alignment horizontal="center" vertical="center"/>
    </xf>
    <xf numFmtId="0" fontId="19" fillId="0" borderId="11" xfId="53" applyFont="1" applyBorder="1" applyAlignment="1" applyProtection="1">
      <alignment horizontal="center" vertical="center"/>
    </xf>
    <xf numFmtId="0" fontId="19" fillId="0" borderId="12" xfId="53" applyFont="1" applyBorder="1" applyAlignment="1" applyProtection="1">
      <alignment horizontal="center" vertical="center"/>
    </xf>
    <xf numFmtId="14" fontId="20" fillId="0" borderId="14" xfId="53" applyNumberFormat="1" applyFont="1" applyBorder="1" applyAlignment="1" applyProtection="1">
      <alignment horizontal="left" vertical="center" shrinkToFit="1"/>
    </xf>
    <xf numFmtId="14" fontId="20" fillId="0" borderId="11" xfId="53" applyNumberFormat="1" applyFont="1" applyBorder="1" applyAlignment="1" applyProtection="1">
      <alignment horizontal="left" vertical="center" shrinkToFit="1"/>
    </xf>
    <xf numFmtId="14" fontId="20" fillId="0" borderId="12" xfId="53" applyNumberFormat="1" applyFont="1" applyBorder="1" applyAlignment="1" applyProtection="1">
      <alignment horizontal="left" vertical="center" shrinkToFit="1"/>
    </xf>
    <xf numFmtId="0" fontId="16" fillId="0" borderId="0" xfId="53" applyFont="1" applyBorder="1" applyAlignment="1">
      <alignment horizontal="center" vertical="center"/>
    </xf>
    <xf numFmtId="0" fontId="10" fillId="0" borderId="20" xfId="53" applyFont="1" applyBorder="1" applyAlignment="1" applyProtection="1">
      <alignment horizontal="center" vertical="center"/>
    </xf>
    <xf numFmtId="0" fontId="10" fillId="0" borderId="13" xfId="53" applyFont="1" applyBorder="1" applyAlignment="1" applyProtection="1">
      <alignment horizontal="center" vertical="center"/>
    </xf>
    <xf numFmtId="0" fontId="16" fillId="0" borderId="20" xfId="53" applyFont="1" applyBorder="1" applyAlignment="1" applyProtection="1">
      <alignment horizontal="center" vertical="center"/>
    </xf>
    <xf numFmtId="0" fontId="16" fillId="0" borderId="13" xfId="53" applyFont="1" applyBorder="1" applyAlignment="1" applyProtection="1">
      <alignment horizontal="center" vertical="center"/>
    </xf>
    <xf numFmtId="0" fontId="16" fillId="0" borderId="35" xfId="53" applyFont="1" applyBorder="1" applyAlignment="1">
      <alignment horizontal="center" vertical="center"/>
    </xf>
    <xf numFmtId="0" fontId="16" fillId="0" borderId="59" xfId="53" applyFont="1" applyBorder="1" applyAlignment="1">
      <alignment horizontal="center" vertical="center"/>
    </xf>
    <xf numFmtId="0" fontId="10" fillId="0" borderId="102" xfId="53" applyFont="1" applyBorder="1" applyAlignment="1">
      <alignment horizontal="center" vertical="center"/>
    </xf>
    <xf numFmtId="0" fontId="10" fillId="0" borderId="66" xfId="53" applyFont="1" applyBorder="1" applyAlignment="1">
      <alignment horizontal="center" vertical="center"/>
    </xf>
    <xf numFmtId="0" fontId="10" fillId="0" borderId="103" xfId="53" applyFont="1" applyBorder="1" applyAlignment="1">
      <alignment horizontal="center" vertical="center"/>
    </xf>
    <xf numFmtId="0" fontId="4" fillId="0" borderId="44" xfId="53" applyFont="1" applyBorder="1" applyAlignment="1">
      <alignment horizontal="center" vertical="center"/>
    </xf>
    <xf numFmtId="0" fontId="4" fillId="0" borderId="61" xfId="53" applyFont="1" applyBorder="1" applyAlignment="1">
      <alignment horizontal="center" vertical="center"/>
    </xf>
    <xf numFmtId="0" fontId="10" fillId="0" borderId="10" xfId="53" applyFont="1" applyBorder="1" applyAlignment="1">
      <alignment horizontal="center" vertical="center"/>
    </xf>
    <xf numFmtId="0" fontId="10" fillId="43" borderId="10" xfId="53" applyFont="1" applyFill="1" applyBorder="1" applyAlignment="1">
      <alignment horizontal="center" vertical="center" shrinkToFit="1"/>
    </xf>
    <xf numFmtId="0" fontId="10" fillId="43" borderId="17" xfId="53" applyFont="1" applyFill="1" applyBorder="1" applyAlignment="1">
      <alignment horizontal="center" vertical="center" shrinkToFit="1"/>
    </xf>
    <xf numFmtId="0" fontId="16" fillId="0" borderId="74" xfId="53" applyFont="1" applyBorder="1" applyAlignment="1">
      <alignment horizontal="center" vertical="center"/>
    </xf>
    <xf numFmtId="0" fontId="16" fillId="0" borderId="76" xfId="53" applyFont="1" applyBorder="1" applyAlignment="1">
      <alignment horizontal="center" vertical="center"/>
    </xf>
    <xf numFmtId="0" fontId="16" fillId="0" borderId="52" xfId="53" applyFont="1" applyBorder="1" applyAlignment="1">
      <alignment horizontal="center" vertical="center"/>
    </xf>
    <xf numFmtId="0" fontId="10" fillId="43" borderId="49" xfId="53" applyFont="1" applyFill="1" applyBorder="1" applyAlignment="1">
      <alignment horizontal="center" vertical="center" textRotation="255"/>
    </xf>
    <xf numFmtId="0" fontId="4" fillId="43" borderId="79" xfId="53" applyFill="1" applyBorder="1" applyAlignment="1">
      <alignment horizontal="center" vertical="center" textRotation="255"/>
    </xf>
    <xf numFmtId="0" fontId="4" fillId="43" borderId="95" xfId="53" applyFill="1" applyBorder="1" applyAlignment="1">
      <alignment horizontal="center" vertical="center" textRotation="255"/>
    </xf>
    <xf numFmtId="0" fontId="10" fillId="43" borderId="96" xfId="53" applyFont="1" applyFill="1" applyBorder="1" applyAlignment="1">
      <alignment horizontal="center" vertical="center"/>
    </xf>
    <xf numFmtId="0" fontId="10" fillId="43" borderId="97" xfId="53" applyFont="1" applyFill="1" applyBorder="1" applyAlignment="1">
      <alignment horizontal="center" vertical="center"/>
    </xf>
    <xf numFmtId="0" fontId="10" fillId="43" borderId="98" xfId="53" applyFont="1" applyFill="1" applyBorder="1" applyAlignment="1">
      <alignment horizontal="center" vertical="center"/>
    </xf>
    <xf numFmtId="0" fontId="10" fillId="43" borderId="79" xfId="53" applyFont="1" applyFill="1" applyBorder="1" applyAlignment="1">
      <alignment horizontal="center" vertical="center" textRotation="255"/>
    </xf>
    <xf numFmtId="0" fontId="10" fillId="43" borderId="95" xfId="53" applyFont="1" applyFill="1" applyBorder="1" applyAlignment="1">
      <alignment horizontal="center" vertical="center" textRotation="255"/>
    </xf>
    <xf numFmtId="0" fontId="16" fillId="0" borderId="10" xfId="53" applyFont="1" applyBorder="1" applyAlignment="1">
      <alignment horizontal="center" vertical="center"/>
    </xf>
    <xf numFmtId="0" fontId="16" fillId="0" borderId="22" xfId="53" applyFont="1" applyBorder="1" applyAlignment="1">
      <alignment horizontal="center" vertical="center"/>
    </xf>
    <xf numFmtId="0" fontId="10" fillId="0" borderId="99" xfId="53" applyFont="1" applyBorder="1" applyAlignment="1">
      <alignment horizontal="center" vertical="center"/>
    </xf>
    <xf numFmtId="0" fontId="10" fillId="0" borderId="100" xfId="53" applyFont="1" applyBorder="1" applyAlignment="1">
      <alignment horizontal="center" vertical="center"/>
    </xf>
    <xf numFmtId="0" fontId="10" fillId="0" borderId="101" xfId="53" applyFont="1" applyBorder="1" applyAlignment="1">
      <alignment horizontal="center" vertical="center"/>
    </xf>
    <xf numFmtId="0" fontId="10" fillId="43" borderId="20" xfId="53" applyFont="1" applyFill="1" applyBorder="1" applyAlignment="1">
      <alignment horizontal="center" vertical="center"/>
    </xf>
    <xf numFmtId="0" fontId="4" fillId="43" borderId="13" xfId="53" applyFill="1" applyBorder="1" applyAlignment="1">
      <alignment vertical="center"/>
    </xf>
    <xf numFmtId="0" fontId="16" fillId="0" borderId="20" xfId="53" applyFont="1" applyBorder="1" applyAlignment="1">
      <alignment horizontal="center" vertical="center"/>
    </xf>
    <xf numFmtId="0" fontId="16" fillId="0" borderId="41" xfId="53" applyFont="1" applyBorder="1" applyAlignment="1">
      <alignment horizontal="center" vertical="center"/>
    </xf>
    <xf numFmtId="0" fontId="16" fillId="0" borderId="13" xfId="53" applyFont="1" applyBorder="1" applyAlignment="1">
      <alignment horizontal="center" vertical="center"/>
    </xf>
    <xf numFmtId="0" fontId="10" fillId="43" borderId="41" xfId="53" applyFont="1" applyFill="1" applyBorder="1" applyAlignment="1">
      <alignment horizontal="center" vertical="center"/>
    </xf>
    <xf numFmtId="0" fontId="10" fillId="0" borderId="20" xfId="53" applyFont="1" applyBorder="1" applyAlignment="1">
      <alignment horizontal="center" vertical="center"/>
    </xf>
    <xf numFmtId="0" fontId="10" fillId="0" borderId="41" xfId="53" applyFont="1" applyBorder="1" applyAlignment="1">
      <alignment horizontal="center" vertical="center"/>
    </xf>
    <xf numFmtId="0" fontId="10" fillId="0" borderId="13" xfId="53" applyFont="1" applyBorder="1" applyAlignment="1">
      <alignment horizontal="center" vertical="center"/>
    </xf>
    <xf numFmtId="0" fontId="4" fillId="43" borderId="20" xfId="53" applyFont="1" applyFill="1" applyBorder="1" applyAlignment="1">
      <alignment horizontal="center" vertical="center"/>
    </xf>
    <xf numFmtId="0" fontId="4" fillId="43" borderId="41" xfId="53" applyFont="1" applyFill="1" applyBorder="1" applyAlignment="1">
      <alignment horizontal="center" vertical="center"/>
    </xf>
    <xf numFmtId="0" fontId="4" fillId="0" borderId="13" xfId="53" applyBorder="1" applyAlignment="1">
      <alignment vertical="center"/>
    </xf>
    <xf numFmtId="0" fontId="16" fillId="0" borderId="14" xfId="53" applyFont="1" applyBorder="1" applyAlignment="1">
      <alignment horizontal="center" vertical="center"/>
    </xf>
    <xf numFmtId="0" fontId="16" fillId="0" borderId="11" xfId="53" applyFont="1" applyBorder="1" applyAlignment="1">
      <alignment horizontal="center" vertical="center"/>
    </xf>
    <xf numFmtId="0" fontId="16" fillId="0" borderId="12" xfId="53" applyFont="1" applyBorder="1" applyAlignment="1">
      <alignment horizontal="center" vertical="center"/>
    </xf>
    <xf numFmtId="0" fontId="4" fillId="0" borderId="20" xfId="53" applyFont="1" applyBorder="1" applyAlignment="1">
      <alignment horizontal="center" vertical="center"/>
    </xf>
    <xf numFmtId="0" fontId="4" fillId="0" borderId="41" xfId="53" applyFont="1" applyBorder="1" applyAlignment="1">
      <alignment horizontal="center" vertical="center"/>
    </xf>
    <xf numFmtId="0" fontId="14" fillId="0" borderId="0" xfId="53" applyFont="1" applyBorder="1" applyAlignment="1">
      <alignment horizontal="center" vertical="center"/>
    </xf>
    <xf numFmtId="0" fontId="13" fillId="0" borderId="0" xfId="53" applyFont="1" applyBorder="1" applyAlignment="1">
      <alignment horizontal="center" vertical="center"/>
    </xf>
    <xf numFmtId="0" fontId="14" fillId="43" borderId="105" xfId="53" applyFont="1" applyFill="1" applyBorder="1" applyAlignment="1">
      <alignment horizontal="center" vertical="center" shrinkToFit="1"/>
    </xf>
    <xf numFmtId="0" fontId="14" fillId="43" borderId="106" xfId="53" applyFont="1" applyFill="1" applyBorder="1" applyAlignment="1">
      <alignment horizontal="center" vertical="center" shrinkToFit="1"/>
    </xf>
    <xf numFmtId="0" fontId="15" fillId="0" borderId="92" xfId="53" applyFont="1" applyBorder="1" applyAlignment="1">
      <alignment horizontal="center" vertical="center"/>
    </xf>
    <xf numFmtId="0" fontId="15" fillId="0" borderId="93" xfId="53" applyFont="1" applyBorder="1" applyAlignment="1">
      <alignment horizontal="center" vertical="center"/>
    </xf>
    <xf numFmtId="0" fontId="15" fillId="0" borderId="94" xfId="53" applyFont="1" applyBorder="1" applyAlignment="1">
      <alignment horizontal="center" vertical="center"/>
    </xf>
    <xf numFmtId="0" fontId="10" fillId="43" borderId="14" xfId="53" applyFont="1" applyFill="1" applyBorder="1" applyAlignment="1">
      <alignment horizontal="center" vertical="center"/>
    </xf>
    <xf numFmtId="0" fontId="4" fillId="43" borderId="12" xfId="53" applyFill="1" applyBorder="1" applyAlignment="1">
      <alignment vertical="center"/>
    </xf>
    <xf numFmtId="0" fontId="16" fillId="0" borderId="75" xfId="53" applyFont="1" applyBorder="1" applyAlignment="1">
      <alignment horizontal="center" vertical="center"/>
    </xf>
    <xf numFmtId="0" fontId="4" fillId="43" borderId="14" xfId="53" applyFont="1" applyFill="1" applyBorder="1" applyAlignment="1">
      <alignment horizontal="center" vertical="center"/>
    </xf>
    <xf numFmtId="0" fontId="4" fillId="43" borderId="11" xfId="53" applyFont="1" applyFill="1" applyBorder="1" applyAlignment="1">
      <alignment horizontal="center" vertical="center"/>
    </xf>
  </cellXfs>
  <cellStyles count="6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3"/>
    <cellStyle name="標準 2 3" xfId="44"/>
    <cellStyle name="標準 2 3 2" xfId="45"/>
    <cellStyle name="標準 2 4" xfId="46"/>
    <cellStyle name="標準 2 4 2" xfId="47"/>
    <cellStyle name="標準 3" xfId="48"/>
    <cellStyle name="標準 3 2" xfId="49"/>
    <cellStyle name="標準 3 3" xfId="50"/>
    <cellStyle name="標準 3_警告・退場確認票" xfId="51"/>
    <cellStyle name="標準 3_山梨県U-12リーグG-マウント(11.27)" xfId="52"/>
    <cellStyle name="標準 4" xfId="53"/>
    <cellStyle name="標準 5" xfId="54"/>
    <cellStyle name="標準 5 2" xfId="55"/>
    <cellStyle name="標準 6" xfId="56"/>
    <cellStyle name="標準_2004ｸﾗﾌﾞﾕｰｽ関東大会2次試合結果" xfId="57"/>
    <cellStyle name="標準_Sheet1" xfId="58"/>
    <cellStyle name="標準_Sheet1 2" xfId="59"/>
    <cellStyle name="標準_四国プリンス星取表" xfId="60"/>
    <cellStyle name="良い 2" xfId="61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10</xdr:row>
      <xdr:rowOff>0</xdr:rowOff>
    </xdr:from>
    <xdr:to>
      <xdr:col>3</xdr:col>
      <xdr:colOff>40604</xdr:colOff>
      <xdr:row>11</xdr:row>
      <xdr:rowOff>200025</xdr:rowOff>
    </xdr:to>
    <xdr:sp macro="" textlink="">
      <xdr:nvSpPr>
        <xdr:cNvPr id="2" name="左中かっこ 1"/>
        <xdr:cNvSpPr/>
      </xdr:nvSpPr>
      <xdr:spPr>
        <a:xfrm>
          <a:off x="1447800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571500</xdr:colOff>
      <xdr:row>10</xdr:row>
      <xdr:rowOff>28575</xdr:rowOff>
    </xdr:from>
    <xdr:to>
      <xdr:col>6</xdr:col>
      <xdr:colOff>38100</xdr:colOff>
      <xdr:row>11</xdr:row>
      <xdr:rowOff>228600</xdr:rowOff>
    </xdr:to>
    <xdr:sp macro="" textlink="">
      <xdr:nvSpPr>
        <xdr:cNvPr id="8" name="右中かっこ 7"/>
        <xdr:cNvSpPr/>
      </xdr:nvSpPr>
      <xdr:spPr>
        <a:xfrm>
          <a:off x="3124200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409575</xdr:colOff>
      <xdr:row>13</xdr:row>
      <xdr:rowOff>0</xdr:rowOff>
    </xdr:from>
    <xdr:to>
      <xdr:col>3</xdr:col>
      <xdr:colOff>40604</xdr:colOff>
      <xdr:row>14</xdr:row>
      <xdr:rowOff>200025</xdr:rowOff>
    </xdr:to>
    <xdr:sp macro="" textlink="">
      <xdr:nvSpPr>
        <xdr:cNvPr id="24" name="左中かっこ 23"/>
        <xdr:cNvSpPr/>
      </xdr:nvSpPr>
      <xdr:spPr>
        <a:xfrm>
          <a:off x="2028825" y="3048000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571500</xdr:colOff>
      <xdr:row>13</xdr:row>
      <xdr:rowOff>28575</xdr:rowOff>
    </xdr:from>
    <xdr:to>
      <xdr:col>6</xdr:col>
      <xdr:colOff>38100</xdr:colOff>
      <xdr:row>14</xdr:row>
      <xdr:rowOff>228600</xdr:rowOff>
    </xdr:to>
    <xdr:sp macro="" textlink="">
      <xdr:nvSpPr>
        <xdr:cNvPr id="25" name="右中かっこ 24"/>
        <xdr:cNvSpPr/>
      </xdr:nvSpPr>
      <xdr:spPr>
        <a:xfrm>
          <a:off x="3705225" y="3076575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409575</xdr:colOff>
      <xdr:row>16</xdr:row>
      <xdr:rowOff>0</xdr:rowOff>
    </xdr:from>
    <xdr:to>
      <xdr:col>3</xdr:col>
      <xdr:colOff>40604</xdr:colOff>
      <xdr:row>17</xdr:row>
      <xdr:rowOff>200025</xdr:rowOff>
    </xdr:to>
    <xdr:sp macro="" textlink="">
      <xdr:nvSpPr>
        <xdr:cNvPr id="26" name="左中かっこ 25"/>
        <xdr:cNvSpPr/>
      </xdr:nvSpPr>
      <xdr:spPr>
        <a:xfrm>
          <a:off x="2028825" y="3876675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571500</xdr:colOff>
      <xdr:row>16</xdr:row>
      <xdr:rowOff>28575</xdr:rowOff>
    </xdr:from>
    <xdr:to>
      <xdr:col>6</xdr:col>
      <xdr:colOff>38100</xdr:colOff>
      <xdr:row>17</xdr:row>
      <xdr:rowOff>228600</xdr:rowOff>
    </xdr:to>
    <xdr:sp macro="" textlink="">
      <xdr:nvSpPr>
        <xdr:cNvPr id="35" name="右中かっこ 34"/>
        <xdr:cNvSpPr/>
      </xdr:nvSpPr>
      <xdr:spPr>
        <a:xfrm>
          <a:off x="3705225" y="3905250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409575</xdr:colOff>
      <xdr:row>19</xdr:row>
      <xdr:rowOff>0</xdr:rowOff>
    </xdr:from>
    <xdr:to>
      <xdr:col>3</xdr:col>
      <xdr:colOff>40604</xdr:colOff>
      <xdr:row>20</xdr:row>
      <xdr:rowOff>200025</xdr:rowOff>
    </xdr:to>
    <xdr:sp macro="" textlink="">
      <xdr:nvSpPr>
        <xdr:cNvPr id="36" name="左中かっこ 35"/>
        <xdr:cNvSpPr/>
      </xdr:nvSpPr>
      <xdr:spPr>
        <a:xfrm>
          <a:off x="2028825" y="3876675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571500</xdr:colOff>
      <xdr:row>19</xdr:row>
      <xdr:rowOff>28575</xdr:rowOff>
    </xdr:from>
    <xdr:to>
      <xdr:col>6</xdr:col>
      <xdr:colOff>38100</xdr:colOff>
      <xdr:row>20</xdr:row>
      <xdr:rowOff>228600</xdr:rowOff>
    </xdr:to>
    <xdr:sp macro="" textlink="">
      <xdr:nvSpPr>
        <xdr:cNvPr id="37" name="右中かっこ 36"/>
        <xdr:cNvSpPr/>
      </xdr:nvSpPr>
      <xdr:spPr>
        <a:xfrm>
          <a:off x="3705225" y="3905250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409575</xdr:colOff>
      <xdr:row>22</xdr:row>
      <xdr:rowOff>0</xdr:rowOff>
    </xdr:from>
    <xdr:to>
      <xdr:col>3</xdr:col>
      <xdr:colOff>40604</xdr:colOff>
      <xdr:row>23</xdr:row>
      <xdr:rowOff>200025</xdr:rowOff>
    </xdr:to>
    <xdr:sp macro="" textlink="">
      <xdr:nvSpPr>
        <xdr:cNvPr id="38" name="左中かっこ 37"/>
        <xdr:cNvSpPr/>
      </xdr:nvSpPr>
      <xdr:spPr>
        <a:xfrm>
          <a:off x="2028825" y="3876675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571500</xdr:colOff>
      <xdr:row>22</xdr:row>
      <xdr:rowOff>28575</xdr:rowOff>
    </xdr:from>
    <xdr:to>
      <xdr:col>6</xdr:col>
      <xdr:colOff>38100</xdr:colOff>
      <xdr:row>23</xdr:row>
      <xdr:rowOff>228600</xdr:rowOff>
    </xdr:to>
    <xdr:sp macro="" textlink="">
      <xdr:nvSpPr>
        <xdr:cNvPr id="39" name="右中かっこ 38"/>
        <xdr:cNvSpPr/>
      </xdr:nvSpPr>
      <xdr:spPr>
        <a:xfrm>
          <a:off x="3705225" y="3905250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3</xdr:col>
      <xdr:colOff>40604</xdr:colOff>
      <xdr:row>26</xdr:row>
      <xdr:rowOff>200025</xdr:rowOff>
    </xdr:to>
    <xdr:sp macro="" textlink="">
      <xdr:nvSpPr>
        <xdr:cNvPr id="40" name="左中かっこ 39"/>
        <xdr:cNvSpPr/>
      </xdr:nvSpPr>
      <xdr:spPr>
        <a:xfrm>
          <a:off x="2028825" y="3876675"/>
          <a:ext cx="112394" cy="476250"/>
        </a:xfrm>
        <a:prstGeom prst="lef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571500</xdr:colOff>
      <xdr:row>25</xdr:row>
      <xdr:rowOff>28575</xdr:rowOff>
    </xdr:from>
    <xdr:to>
      <xdr:col>6</xdr:col>
      <xdr:colOff>38100</xdr:colOff>
      <xdr:row>26</xdr:row>
      <xdr:rowOff>228600</xdr:rowOff>
    </xdr:to>
    <xdr:sp macro="" textlink="">
      <xdr:nvSpPr>
        <xdr:cNvPr id="41" name="右中かっこ 40"/>
        <xdr:cNvSpPr/>
      </xdr:nvSpPr>
      <xdr:spPr>
        <a:xfrm>
          <a:off x="3705225" y="3905250"/>
          <a:ext cx="95250" cy="4762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214312</xdr:colOff>
      <xdr:row>2</xdr:row>
      <xdr:rowOff>71437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075112" y="4016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428625</xdr:colOff>
      <xdr:row>15</xdr:row>
      <xdr:rowOff>219075</xdr:rowOff>
    </xdr:from>
    <xdr:to>
      <xdr:col>25</xdr:col>
      <xdr:colOff>266700</xdr:colOff>
      <xdr:row>16</xdr:row>
      <xdr:rowOff>161925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8505825" y="3914775"/>
          <a:ext cx="21431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生年月日 →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1993/4/29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半角</a:t>
          </a:r>
        </a:p>
      </xdr:txBody>
    </xdr:sp>
    <xdr:clientData/>
  </xdr:twoCellAnchor>
  <xdr:twoCellAnchor>
    <xdr:from>
      <xdr:col>21</xdr:col>
      <xdr:colOff>428625</xdr:colOff>
      <xdr:row>16</xdr:row>
      <xdr:rowOff>266700</xdr:rowOff>
    </xdr:from>
    <xdr:to>
      <xdr:col>25</xdr:col>
      <xdr:colOff>561975</xdr:colOff>
      <xdr:row>17</xdr:row>
      <xdr:rowOff>257175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8505825" y="4286250"/>
          <a:ext cx="245745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選手登録番号 →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9304291234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半角</a:t>
          </a:r>
        </a:p>
      </xdr:txBody>
    </xdr:sp>
    <xdr:clientData/>
  </xdr:twoCellAnchor>
  <xdr:twoCellAnchor>
    <xdr:from>
      <xdr:col>21</xdr:col>
      <xdr:colOff>409575</xdr:colOff>
      <xdr:row>18</xdr:row>
      <xdr:rowOff>161925</xdr:rowOff>
    </xdr:from>
    <xdr:to>
      <xdr:col>25</xdr:col>
      <xdr:colOff>542925</xdr:colOff>
      <xdr:row>20</xdr:row>
      <xdr:rowOff>171450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8486775" y="4829175"/>
          <a:ext cx="2457450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追加欄は、リーグ期間中に新規加入等により追加する場合に使用します。（エントリー時には未記入です。）</a:t>
          </a:r>
        </a:p>
      </xdr:txBody>
    </xdr:sp>
    <xdr:clientData/>
  </xdr:twoCellAnchor>
  <xdr:twoCellAnchor>
    <xdr:from>
      <xdr:col>21</xdr:col>
      <xdr:colOff>400050</xdr:colOff>
      <xdr:row>12</xdr:row>
      <xdr:rowOff>38100</xdr:rowOff>
    </xdr:from>
    <xdr:to>
      <xdr:col>27</xdr:col>
      <xdr:colOff>614363</xdr:colOff>
      <xdr:row>15</xdr:row>
      <xdr:rowOff>152399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8477250" y="2876550"/>
          <a:ext cx="3914775" cy="9715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記載上の注意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①網掛け部分は、記入の必要はありません。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青字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の項目は、記入するとメンバー票にも反映します。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（メンバー票は各節の試合で使用します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295274</xdr:colOff>
      <xdr:row>17</xdr:row>
      <xdr:rowOff>38100</xdr:rowOff>
    </xdr:from>
    <xdr:to>
      <xdr:col>26</xdr:col>
      <xdr:colOff>114299</xdr:colOff>
      <xdr:row>18</xdr:row>
      <xdr:rowOff>247650</xdr:rowOff>
    </xdr:to>
    <xdr:sp macro="" textlink="">
      <xdr:nvSpPr>
        <xdr:cNvPr id="2" name="テキスト ボックス 1"/>
        <xdr:cNvSpPr txBox="1"/>
      </xdr:nvSpPr>
      <xdr:spPr>
        <a:xfrm>
          <a:off x="8362949" y="3295650"/>
          <a:ext cx="280987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網掛けの項目は登録票から転記されます。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変更や入力をしないでください。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3"/>
  <sheetViews>
    <sheetView tabSelected="1" view="pageLayout" zoomScale="75" zoomScaleNormal="100" zoomScaleSheetLayoutView="100" zoomScalePageLayoutView="75" workbookViewId="0">
      <selection activeCell="F6" sqref="F6"/>
    </sheetView>
  </sheetViews>
  <sheetFormatPr defaultRowHeight="12.75"/>
  <cols>
    <col min="1" max="2" width="3.86328125" customWidth="1"/>
    <col min="3" max="3" width="17.265625" style="3" customWidth="1"/>
    <col min="4" max="4" width="13.59765625" customWidth="1"/>
    <col min="6" max="6" width="26.3984375" customWidth="1"/>
    <col min="7" max="9" width="14.73046875" customWidth="1"/>
    <col min="10" max="10" width="23.59765625" customWidth="1"/>
    <col min="16" max="16" width="9" customWidth="1"/>
  </cols>
  <sheetData>
    <row r="1" spans="1:10" ht="19.5" customHeight="1">
      <c r="A1" s="457" t="s">
        <v>335</v>
      </c>
      <c r="B1" s="458"/>
      <c r="C1" s="459"/>
      <c r="D1" s="454"/>
      <c r="E1" s="455"/>
      <c r="F1" s="456"/>
    </row>
    <row r="2" spans="1:10" ht="30.75" customHeight="1" thickBot="1">
      <c r="A2" s="371" t="s">
        <v>352</v>
      </c>
      <c r="B2" s="273"/>
      <c r="C2" s="274" t="s">
        <v>0</v>
      </c>
      <c r="D2" s="368" t="s">
        <v>215</v>
      </c>
      <c r="E2" s="369" t="s">
        <v>21</v>
      </c>
      <c r="F2" s="370" t="s">
        <v>5</v>
      </c>
      <c r="G2" s="19" t="s">
        <v>6</v>
      </c>
      <c r="H2" s="19" t="s">
        <v>7</v>
      </c>
      <c r="I2" s="19" t="s">
        <v>350</v>
      </c>
      <c r="J2" s="260" t="s">
        <v>351</v>
      </c>
    </row>
    <row r="3" spans="1:10" ht="24.75" customHeight="1" thickTop="1">
      <c r="A3" s="448"/>
      <c r="B3" s="450"/>
      <c r="C3" s="452" t="s">
        <v>353</v>
      </c>
      <c r="D3" s="16" t="s">
        <v>353</v>
      </c>
      <c r="E3" s="17" t="s">
        <v>354</v>
      </c>
      <c r="F3" s="17"/>
      <c r="G3" s="17"/>
      <c r="H3" s="17"/>
      <c r="I3" s="17"/>
      <c r="J3" s="17"/>
    </row>
    <row r="4" spans="1:10" ht="24.75" customHeight="1" thickBot="1">
      <c r="A4" s="449"/>
      <c r="B4" s="451"/>
      <c r="C4" s="453"/>
      <c r="D4" s="18"/>
      <c r="E4" s="20"/>
      <c r="F4" s="20"/>
      <c r="G4" s="20"/>
      <c r="H4" s="20"/>
      <c r="I4" s="20"/>
      <c r="J4" s="20"/>
    </row>
    <row r="5" spans="1:10" ht="24.75" customHeight="1" thickTop="1">
      <c r="A5" s="448"/>
      <c r="B5" s="450"/>
      <c r="C5" s="452"/>
      <c r="D5" s="16"/>
      <c r="E5" s="17"/>
      <c r="F5" s="17"/>
      <c r="G5" s="17"/>
      <c r="H5" s="17"/>
      <c r="I5" s="17"/>
      <c r="J5" s="17"/>
    </row>
    <row r="6" spans="1:10" ht="24.75" customHeight="1" thickBot="1">
      <c r="A6" s="449"/>
      <c r="B6" s="451"/>
      <c r="C6" s="453"/>
      <c r="D6" s="18"/>
      <c r="E6" s="20"/>
      <c r="F6" s="20"/>
      <c r="G6" s="20"/>
      <c r="H6" s="20"/>
      <c r="I6" s="20"/>
      <c r="J6" s="20"/>
    </row>
    <row r="7" spans="1:10" ht="24.75" customHeight="1" thickTop="1">
      <c r="A7" s="448"/>
      <c r="B7" s="450"/>
      <c r="C7" s="452"/>
      <c r="D7" s="16"/>
      <c r="E7" s="17"/>
      <c r="F7" s="17"/>
      <c r="G7" s="17"/>
      <c r="H7" s="17"/>
      <c r="I7" s="17"/>
      <c r="J7" s="17"/>
    </row>
    <row r="8" spans="1:10" ht="24.75" customHeight="1" thickBot="1">
      <c r="A8" s="449"/>
      <c r="B8" s="451"/>
      <c r="C8" s="453"/>
      <c r="D8" s="18"/>
      <c r="E8" s="20"/>
      <c r="F8" s="20"/>
      <c r="G8" s="20"/>
      <c r="H8" s="20"/>
      <c r="I8" s="20"/>
      <c r="J8" s="20"/>
    </row>
    <row r="9" spans="1:10" ht="24.75" customHeight="1" thickTop="1">
      <c r="A9" s="448"/>
      <c r="B9" s="450"/>
      <c r="C9" s="452"/>
      <c r="D9" s="16"/>
      <c r="E9" s="17"/>
      <c r="F9" s="17"/>
      <c r="G9" s="17"/>
      <c r="H9" s="17"/>
      <c r="I9" s="17"/>
      <c r="J9" s="17"/>
    </row>
    <row r="10" spans="1:10" ht="24.75" customHeight="1" thickBot="1">
      <c r="A10" s="449"/>
      <c r="B10" s="451"/>
      <c r="C10" s="453"/>
      <c r="D10" s="18"/>
      <c r="E10" s="20"/>
      <c r="F10" s="20"/>
      <c r="G10" s="20"/>
      <c r="H10" s="20"/>
      <c r="I10" s="20"/>
      <c r="J10" s="20"/>
    </row>
    <row r="11" spans="1:10" ht="24.75" customHeight="1" thickTop="1">
      <c r="A11" s="448"/>
      <c r="B11" s="450"/>
      <c r="C11" s="452"/>
      <c r="D11" s="16"/>
      <c r="E11" s="17"/>
      <c r="F11" s="17"/>
      <c r="G11" s="17"/>
      <c r="H11" s="17"/>
      <c r="I11" s="17"/>
      <c r="J11" s="17"/>
    </row>
    <row r="12" spans="1:10" ht="24.75" customHeight="1" thickBot="1">
      <c r="A12" s="449"/>
      <c r="B12" s="451"/>
      <c r="C12" s="453"/>
      <c r="D12" s="18"/>
      <c r="E12" s="20"/>
      <c r="F12" s="20"/>
      <c r="G12" s="20"/>
      <c r="H12" s="20"/>
      <c r="I12" s="20"/>
      <c r="J12" s="20"/>
    </row>
    <row r="13" spans="1:10" ht="24.75" customHeight="1" thickTop="1">
      <c r="A13" s="448"/>
      <c r="B13" s="450"/>
      <c r="C13" s="452"/>
      <c r="D13" s="16"/>
      <c r="E13" s="17"/>
      <c r="F13" s="17"/>
      <c r="G13" s="17"/>
      <c r="H13" s="17"/>
      <c r="I13" s="17"/>
      <c r="J13" s="17"/>
    </row>
    <row r="14" spans="1:10" ht="24.75" customHeight="1" thickBot="1">
      <c r="A14" s="449"/>
      <c r="B14" s="451"/>
      <c r="C14" s="453"/>
      <c r="D14" s="18"/>
      <c r="E14" s="20"/>
      <c r="F14" s="20"/>
      <c r="G14" s="20"/>
      <c r="H14" s="20"/>
      <c r="I14" s="20"/>
      <c r="J14" s="20"/>
    </row>
    <row r="15" spans="1:10" ht="24.75" customHeight="1" thickTop="1">
      <c r="A15" s="448"/>
      <c r="B15" s="450"/>
      <c r="C15" s="452"/>
      <c r="D15" s="16"/>
      <c r="E15" s="17"/>
      <c r="F15" s="17"/>
      <c r="G15" s="17"/>
      <c r="H15" s="17"/>
      <c r="I15" s="17"/>
      <c r="J15" s="17"/>
    </row>
    <row r="16" spans="1:10" ht="24.75" customHeight="1" thickBot="1">
      <c r="A16" s="449"/>
      <c r="B16" s="451"/>
      <c r="C16" s="453"/>
      <c r="D16" s="18"/>
      <c r="E16" s="20"/>
      <c r="F16" s="20"/>
      <c r="G16" s="20"/>
      <c r="H16" s="20"/>
      <c r="I16" s="20"/>
      <c r="J16" s="20"/>
    </row>
    <row r="17" spans="1:10" ht="24.75" customHeight="1" thickTop="1">
      <c r="A17" s="448"/>
      <c r="B17" s="450"/>
      <c r="C17" s="452"/>
      <c r="D17" s="16"/>
      <c r="E17" s="17"/>
      <c r="F17" s="17"/>
      <c r="G17" s="17"/>
      <c r="H17" s="17"/>
      <c r="I17" s="17"/>
      <c r="J17" s="17"/>
    </row>
    <row r="18" spans="1:10" ht="24.75" customHeight="1" thickBot="1">
      <c r="A18" s="449"/>
      <c r="B18" s="451"/>
      <c r="C18" s="453"/>
      <c r="D18" s="18"/>
      <c r="E18" s="20"/>
      <c r="F18" s="20"/>
      <c r="G18" s="20"/>
      <c r="H18" s="20"/>
      <c r="I18" s="20"/>
      <c r="J18" s="20"/>
    </row>
    <row r="19" spans="1:10" ht="24.75" customHeight="1" thickTop="1">
      <c r="A19" s="448"/>
      <c r="B19" s="450"/>
      <c r="C19" s="452"/>
      <c r="D19" s="16"/>
      <c r="E19" s="17"/>
      <c r="F19" s="17"/>
      <c r="G19" s="17"/>
      <c r="H19" s="17"/>
      <c r="I19" s="17"/>
      <c r="J19" s="17"/>
    </row>
    <row r="20" spans="1:10" ht="24.75" customHeight="1" thickBot="1">
      <c r="A20" s="449"/>
      <c r="B20" s="451"/>
      <c r="C20" s="453"/>
      <c r="D20" s="18"/>
      <c r="E20" s="20"/>
      <c r="F20" s="20"/>
      <c r="G20" s="20"/>
      <c r="H20" s="20"/>
      <c r="I20" s="20"/>
      <c r="J20" s="20"/>
    </row>
    <row r="21" spans="1:10" ht="24.75" customHeight="1" thickTop="1">
      <c r="A21" s="448"/>
      <c r="B21" s="450"/>
      <c r="C21" s="452"/>
      <c r="D21" s="16"/>
      <c r="E21" s="17"/>
      <c r="F21" s="17"/>
      <c r="G21" s="17"/>
      <c r="H21" s="17"/>
      <c r="I21" s="17"/>
      <c r="J21" s="17"/>
    </row>
    <row r="22" spans="1:10" ht="24.75" customHeight="1" thickBot="1">
      <c r="A22" s="449"/>
      <c r="B22" s="451"/>
      <c r="C22" s="453"/>
      <c r="D22" s="18"/>
      <c r="E22" s="21"/>
      <c r="F22" s="20"/>
      <c r="G22" s="20"/>
      <c r="H22" s="20"/>
      <c r="I22" s="20"/>
      <c r="J22" s="20"/>
    </row>
    <row r="23" spans="1:10" ht="13.15" thickTop="1"/>
  </sheetData>
  <mergeCells count="32">
    <mergeCell ref="C19:C20"/>
    <mergeCell ref="C21:C22"/>
    <mergeCell ref="B7:B8"/>
    <mergeCell ref="C3:C4"/>
    <mergeCell ref="C5:C6"/>
    <mergeCell ref="C7:C8"/>
    <mergeCell ref="C9:C10"/>
    <mergeCell ref="D1:F1"/>
    <mergeCell ref="A1:C1"/>
    <mergeCell ref="A3:A4"/>
    <mergeCell ref="B3:B4"/>
    <mergeCell ref="A5:A6"/>
    <mergeCell ref="B5:B6"/>
    <mergeCell ref="A7:A8"/>
    <mergeCell ref="C17:C18"/>
    <mergeCell ref="A9:A10"/>
    <mergeCell ref="B9:B10"/>
    <mergeCell ref="A11:A12"/>
    <mergeCell ref="B11:B12"/>
    <mergeCell ref="A13:A14"/>
    <mergeCell ref="B13:B14"/>
    <mergeCell ref="C15:C16"/>
    <mergeCell ref="C11:C12"/>
    <mergeCell ref="C13:C14"/>
    <mergeCell ref="A21:A22"/>
    <mergeCell ref="B21:B22"/>
    <mergeCell ref="A15:A16"/>
    <mergeCell ref="B15:B16"/>
    <mergeCell ref="A17:A18"/>
    <mergeCell ref="B17:B18"/>
    <mergeCell ref="A19:A20"/>
    <mergeCell ref="B19:B20"/>
  </mergeCells>
  <phoneticPr fontId="6"/>
  <pageMargins left="0.70866141732283472" right="0.47244094488188981" top="0.94488188976377963" bottom="0.35433070866141736" header="0.31496062992125984" footer="0.31496062992125984"/>
  <pageSetup paperSize="9" scale="95" orientation="landscape" r:id="rId1"/>
  <headerFooter>
    <oddHeader>&amp;C&amp;"-,太字"&amp;12
2017 山梨県U-11サッカーリーグ　グループリーグ実行委員会名簿&amp;R（様式7）
山梨県サッカー協会4種委員会　　　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5"/>
  <sheetViews>
    <sheetView view="pageLayout" zoomScale="75" zoomScaleNormal="100" zoomScaleSheetLayoutView="100" zoomScalePageLayoutView="75" workbookViewId="0">
      <selection activeCell="H5" sqref="H5"/>
    </sheetView>
  </sheetViews>
  <sheetFormatPr defaultRowHeight="12.75"/>
  <cols>
    <col min="1" max="2" width="17.46484375" customWidth="1"/>
    <col min="3" max="3" width="13" customWidth="1"/>
    <col min="4" max="4" width="15" customWidth="1"/>
    <col min="5" max="5" width="8.1328125" customWidth="1"/>
    <col min="6" max="6" width="15" customWidth="1"/>
    <col min="7" max="8" width="17.46484375" customWidth="1"/>
  </cols>
  <sheetData>
    <row r="1" spans="1:13" ht="33" customHeight="1">
      <c r="A1" s="639" t="s">
        <v>357</v>
      </c>
      <c r="B1" s="639"/>
      <c r="C1" s="639"/>
      <c r="D1" s="639"/>
      <c r="E1" s="639"/>
      <c r="F1" s="639"/>
      <c r="G1" s="275"/>
      <c r="H1" s="275"/>
      <c r="I1" s="275"/>
      <c r="J1" s="276"/>
      <c r="K1" s="276"/>
      <c r="L1" s="276"/>
      <c r="M1" s="276"/>
    </row>
    <row r="2" spans="1:13" ht="8.25" customHeight="1">
      <c r="A2" s="225"/>
      <c r="B2" s="225"/>
      <c r="C2" s="225"/>
      <c r="D2" s="225"/>
      <c r="E2" s="225"/>
      <c r="F2" s="225"/>
      <c r="G2" s="275"/>
      <c r="H2" s="275"/>
      <c r="I2" s="275"/>
      <c r="J2" s="276"/>
      <c r="K2" s="276"/>
      <c r="L2" s="276"/>
      <c r="M2" s="276"/>
    </row>
    <row r="3" spans="1:13" ht="33" customHeight="1">
      <c r="A3" s="165" t="s">
        <v>20</v>
      </c>
      <c r="B3" s="604"/>
      <c r="C3" s="604"/>
      <c r="G3" s="276"/>
      <c r="H3" s="276"/>
      <c r="I3" s="276"/>
      <c r="J3" s="276"/>
      <c r="K3" s="276"/>
      <c r="L3" s="276"/>
      <c r="M3" s="276"/>
    </row>
    <row r="4" spans="1:13" ht="18.75" customHeight="1">
      <c r="G4" s="276"/>
      <c r="H4" s="276"/>
      <c r="I4" s="276"/>
      <c r="J4" s="276"/>
      <c r="K4" s="276"/>
      <c r="L4" s="276"/>
      <c r="M4" s="276"/>
    </row>
    <row r="5" spans="1:13" s="226" customFormat="1" ht="33" customHeight="1">
      <c r="A5" s="228" t="s">
        <v>216</v>
      </c>
      <c r="B5" s="231" t="s">
        <v>224</v>
      </c>
      <c r="C5" s="228" t="s">
        <v>217</v>
      </c>
      <c r="D5" s="636"/>
      <c r="E5" s="638"/>
      <c r="F5" s="637"/>
      <c r="G5" s="277"/>
      <c r="H5" s="276"/>
      <c r="I5" s="277"/>
      <c r="J5" s="277"/>
      <c r="K5" s="277"/>
      <c r="L5" s="277"/>
      <c r="M5" s="277"/>
    </row>
    <row r="6" spans="1:13" s="226" customFormat="1" ht="33" customHeight="1">
      <c r="A6" s="228" t="s">
        <v>218</v>
      </c>
      <c r="B6" s="635"/>
      <c r="C6" s="635"/>
      <c r="D6" s="228" t="s">
        <v>220</v>
      </c>
      <c r="E6" s="229"/>
      <c r="F6" s="231" t="s">
        <v>221</v>
      </c>
      <c r="G6" s="277"/>
      <c r="H6" s="277"/>
      <c r="I6" s="277"/>
      <c r="J6" s="277"/>
      <c r="K6" s="277"/>
      <c r="L6" s="277"/>
      <c r="M6" s="277"/>
    </row>
    <row r="7" spans="1:13" s="226" customFormat="1" ht="33" customHeight="1">
      <c r="A7" s="228" t="s">
        <v>219</v>
      </c>
      <c r="B7" s="635"/>
      <c r="C7" s="635"/>
      <c r="D7" s="635"/>
      <c r="E7" s="635"/>
      <c r="F7" s="635"/>
      <c r="G7" s="277"/>
      <c r="H7" s="277"/>
      <c r="I7" s="277"/>
      <c r="J7" s="277"/>
      <c r="K7" s="277"/>
      <c r="L7" s="277"/>
      <c r="M7" s="277"/>
    </row>
    <row r="8" spans="1:13" s="226" customFormat="1" ht="33" customHeight="1">
      <c r="A8" s="228" t="s">
        <v>223</v>
      </c>
      <c r="B8" s="635"/>
      <c r="C8" s="635"/>
      <c r="D8" s="228" t="s">
        <v>222</v>
      </c>
      <c r="E8" s="636"/>
      <c r="F8" s="637"/>
      <c r="G8" s="277"/>
      <c r="H8" s="277"/>
      <c r="I8" s="277"/>
      <c r="J8" s="277"/>
      <c r="K8" s="277"/>
      <c r="L8" s="277"/>
      <c r="M8" s="277"/>
    </row>
    <row r="9" spans="1:13" s="226" customFormat="1" ht="17.25" customHeight="1">
      <c r="A9" s="235"/>
      <c r="G9" s="277"/>
      <c r="H9" s="277"/>
      <c r="I9" s="277"/>
      <c r="J9" s="277"/>
      <c r="K9" s="277"/>
      <c r="L9" s="277"/>
      <c r="M9" s="277"/>
    </row>
    <row r="10" spans="1:13" s="226" customFormat="1" ht="27" customHeight="1">
      <c r="A10" s="643" t="s">
        <v>239</v>
      </c>
      <c r="B10" s="250" t="s">
        <v>225</v>
      </c>
      <c r="C10" s="651" t="s">
        <v>226</v>
      </c>
      <c r="D10" s="240" t="s">
        <v>227</v>
      </c>
      <c r="E10" s="233" t="s">
        <v>241</v>
      </c>
      <c r="F10" s="278" t="s">
        <v>345</v>
      </c>
      <c r="G10" s="277"/>
      <c r="H10" s="277"/>
      <c r="I10" s="277"/>
      <c r="J10" s="277"/>
      <c r="K10" s="277"/>
      <c r="L10" s="277"/>
      <c r="M10" s="277"/>
    </row>
    <row r="11" spans="1:13" s="226" customFormat="1" ht="27" customHeight="1">
      <c r="A11" s="644"/>
      <c r="B11" s="364"/>
      <c r="C11" s="652"/>
      <c r="D11" s="363"/>
      <c r="E11" s="646" t="s">
        <v>229</v>
      </c>
      <c r="F11" s="648"/>
      <c r="G11" s="277"/>
      <c r="H11" s="277"/>
      <c r="I11" s="277"/>
      <c r="J11" s="277"/>
      <c r="K11" s="277"/>
      <c r="L11" s="277"/>
      <c r="M11" s="277"/>
    </row>
    <row r="12" spans="1:13" s="226" customFormat="1" ht="27" customHeight="1">
      <c r="A12" s="645"/>
      <c r="B12" s="236" t="s">
        <v>240</v>
      </c>
      <c r="C12" s="636"/>
      <c r="D12" s="637"/>
      <c r="E12" s="647"/>
      <c r="F12" s="649"/>
      <c r="G12" s="277"/>
      <c r="H12" s="277"/>
      <c r="I12" s="277"/>
      <c r="J12" s="277"/>
      <c r="K12" s="277"/>
      <c r="L12" s="277"/>
      <c r="M12" s="277"/>
    </row>
    <row r="13" spans="1:13" s="226" customFormat="1" ht="21" customHeight="1">
      <c r="A13" s="228" t="s">
        <v>234</v>
      </c>
      <c r="B13" s="228" t="s">
        <v>233</v>
      </c>
      <c r="C13" s="636" t="s">
        <v>228</v>
      </c>
      <c r="D13" s="638"/>
      <c r="E13" s="638"/>
      <c r="F13" s="637"/>
      <c r="G13" s="277"/>
      <c r="H13" s="277"/>
      <c r="I13" s="277"/>
      <c r="J13" s="277"/>
      <c r="K13" s="277"/>
      <c r="L13" s="277"/>
      <c r="M13" s="277"/>
    </row>
    <row r="14" spans="1:13" s="226" customFormat="1" ht="65.25" customHeight="1">
      <c r="A14" s="239" t="s">
        <v>17</v>
      </c>
      <c r="B14" s="237"/>
      <c r="C14" s="242" t="s">
        <v>230</v>
      </c>
      <c r="D14" s="640"/>
      <c r="E14" s="641"/>
      <c r="F14" s="642"/>
      <c r="G14" s="277"/>
      <c r="H14" s="277"/>
      <c r="I14" s="277"/>
      <c r="J14" s="277"/>
      <c r="K14" s="277"/>
      <c r="L14" s="277"/>
      <c r="M14" s="277"/>
    </row>
    <row r="15" spans="1:13" s="226" customFormat="1" ht="65.25" customHeight="1">
      <c r="A15" s="239" t="s">
        <v>8</v>
      </c>
      <c r="B15" s="238"/>
      <c r="C15" s="241" t="s">
        <v>231</v>
      </c>
      <c r="D15" s="640"/>
      <c r="E15" s="641"/>
      <c r="F15" s="642"/>
      <c r="G15" s="277"/>
      <c r="H15" s="277"/>
      <c r="I15" s="277"/>
      <c r="J15" s="277"/>
      <c r="K15" s="277"/>
      <c r="L15" s="277"/>
      <c r="M15" s="277"/>
    </row>
    <row r="16" spans="1:13" s="226" customFormat="1" ht="65.25" customHeight="1">
      <c r="A16" s="239" t="s">
        <v>18</v>
      </c>
      <c r="B16" s="238"/>
      <c r="C16" s="241" t="s">
        <v>232</v>
      </c>
      <c r="D16" s="650"/>
      <c r="E16" s="641"/>
      <c r="F16" s="642"/>
      <c r="G16" s="277"/>
      <c r="H16" s="277"/>
      <c r="I16" s="277"/>
      <c r="J16" s="277"/>
      <c r="K16" s="277"/>
      <c r="L16" s="277"/>
      <c r="M16" s="277"/>
    </row>
    <row r="17" spans="1:13" s="226" customFormat="1" ht="65.25" customHeight="1">
      <c r="A17" s="239" t="s">
        <v>10</v>
      </c>
      <c r="B17" s="238"/>
      <c r="C17" s="241" t="s">
        <v>232</v>
      </c>
      <c r="D17" s="640"/>
      <c r="E17" s="641"/>
      <c r="F17" s="642"/>
      <c r="G17" s="277"/>
      <c r="H17" s="277"/>
      <c r="I17" s="277"/>
      <c r="J17" s="277"/>
      <c r="K17" s="277"/>
      <c r="L17" s="277"/>
      <c r="M17" s="277"/>
    </row>
    <row r="18" spans="1:13" s="226" customFormat="1" ht="47.25" customHeight="1">
      <c r="A18" s="239" t="s">
        <v>13</v>
      </c>
      <c r="B18" s="640"/>
      <c r="C18" s="641"/>
      <c r="D18" s="641"/>
      <c r="E18" s="641"/>
      <c r="F18" s="642"/>
      <c r="G18" s="277"/>
      <c r="H18" s="277"/>
      <c r="I18" s="277"/>
      <c r="J18" s="277"/>
      <c r="K18" s="277"/>
      <c r="L18" s="277"/>
      <c r="M18" s="277"/>
    </row>
    <row r="19" spans="1:13" s="226" customFormat="1" ht="9" customHeight="1">
      <c r="A19" s="235"/>
      <c r="G19" s="277"/>
      <c r="H19" s="277"/>
      <c r="I19" s="277"/>
      <c r="J19" s="277"/>
      <c r="K19" s="277"/>
      <c r="L19" s="277"/>
      <c r="M19" s="277"/>
    </row>
    <row r="20" spans="1:13" s="243" customFormat="1" ht="18" customHeight="1">
      <c r="A20" s="243" t="s">
        <v>9</v>
      </c>
      <c r="B20" s="634" t="s">
        <v>11</v>
      </c>
      <c r="C20" s="634"/>
      <c r="D20" s="634"/>
      <c r="E20" s="634"/>
      <c r="F20" s="634"/>
      <c r="G20" s="634"/>
      <c r="H20" s="634"/>
      <c r="I20" s="634"/>
    </row>
    <row r="21" spans="1:13" s="243" customFormat="1" ht="18" customHeight="1">
      <c r="A21" s="243" t="s">
        <v>17</v>
      </c>
      <c r="B21" s="634" t="s">
        <v>16</v>
      </c>
      <c r="C21" s="634"/>
      <c r="D21" s="634"/>
      <c r="E21" s="634"/>
      <c r="F21" s="634"/>
      <c r="G21" s="634"/>
      <c r="H21" s="634"/>
      <c r="I21" s="634"/>
    </row>
    <row r="22" spans="1:13" s="243" customFormat="1" ht="18" customHeight="1">
      <c r="A22" s="243" t="s">
        <v>8</v>
      </c>
      <c r="B22" s="634" t="s">
        <v>12</v>
      </c>
      <c r="C22" s="634"/>
      <c r="D22" s="634"/>
      <c r="E22" s="634"/>
      <c r="F22" s="634"/>
      <c r="G22" s="634"/>
      <c r="H22" s="634"/>
      <c r="I22" s="634"/>
    </row>
    <row r="23" spans="1:13" s="243" customFormat="1" ht="18" customHeight="1">
      <c r="A23" s="243" t="s">
        <v>18</v>
      </c>
      <c r="B23" s="634" t="s">
        <v>15</v>
      </c>
      <c r="C23" s="634"/>
      <c r="D23" s="634"/>
      <c r="E23" s="634"/>
      <c r="F23" s="634"/>
      <c r="G23" s="634"/>
      <c r="H23" s="634"/>
      <c r="I23" s="634"/>
    </row>
    <row r="24" spans="1:13" s="243" customFormat="1" ht="18" customHeight="1">
      <c r="A24" s="243" t="s">
        <v>10</v>
      </c>
      <c r="B24" s="634" t="s">
        <v>19</v>
      </c>
      <c r="C24" s="634"/>
      <c r="D24" s="634"/>
      <c r="E24" s="634"/>
      <c r="F24" s="634"/>
      <c r="G24" s="634"/>
      <c r="H24" s="634"/>
      <c r="I24" s="634"/>
    </row>
    <row r="25" spans="1:13" s="243" customFormat="1" ht="18" customHeight="1">
      <c r="A25" s="243" t="s">
        <v>13</v>
      </c>
      <c r="B25" s="634" t="s">
        <v>14</v>
      </c>
      <c r="C25" s="634"/>
      <c r="D25" s="634"/>
      <c r="E25" s="634"/>
      <c r="F25" s="634"/>
      <c r="G25" s="634"/>
      <c r="H25" s="634"/>
      <c r="I25" s="634"/>
    </row>
  </sheetData>
  <mergeCells count="24">
    <mergeCell ref="B18:F18"/>
    <mergeCell ref="A10:A12"/>
    <mergeCell ref="C12:D12"/>
    <mergeCell ref="E11:E12"/>
    <mergeCell ref="F11:F12"/>
    <mergeCell ref="D14:F14"/>
    <mergeCell ref="D15:F15"/>
    <mergeCell ref="D16:F16"/>
    <mergeCell ref="D17:F17"/>
    <mergeCell ref="C13:F13"/>
    <mergeCell ref="C10:C11"/>
    <mergeCell ref="B8:C8"/>
    <mergeCell ref="B7:F7"/>
    <mergeCell ref="E8:F8"/>
    <mergeCell ref="D5:F5"/>
    <mergeCell ref="A1:F1"/>
    <mergeCell ref="B6:C6"/>
    <mergeCell ref="B3:C3"/>
    <mergeCell ref="B25:I25"/>
    <mergeCell ref="B20:I20"/>
    <mergeCell ref="B21:I21"/>
    <mergeCell ref="B22:I22"/>
    <mergeCell ref="B23:I23"/>
    <mergeCell ref="B24:I24"/>
  </mergeCells>
  <phoneticPr fontId="9"/>
  <dataValidations disablePrompts="1" count="4">
    <dataValidation type="list" allowBlank="1" showInputMessage="1" showErrorMessage="1" sqref="E6 B14:B17">
      <formula1>"あり,無し"</formula1>
    </dataValidation>
    <dataValidation type="list" allowBlank="1" showInputMessage="1" showErrorMessage="1" sqref="F11">
      <formula1>"可能,不可"</formula1>
    </dataValidation>
    <dataValidation type="list" allowBlank="1" showInputMessage="1" showErrorMessage="1" sqref="C12:D12">
      <formula1>"土　,天然芝　,人工芝"</formula1>
    </dataValidation>
    <dataValidation type="list" allowBlank="1" showInputMessage="1" showErrorMessage="1" sqref="F10">
      <formula1>"１面　,２面　,３面　"</formula1>
    </dataValidation>
  </dataValidations>
  <pageMargins left="0.9055118110236221" right="0.70866141732283472" top="0.94488188976377963" bottom="0.74803149606299213" header="0.31496062992125984" footer="0.31496062992125984"/>
  <pageSetup paperSize="9" orientation="portrait" horizontalDpi="300" verticalDpi="300" r:id="rId1"/>
  <headerFooter>
    <oddHeader>&amp;C&amp;16 2017山梨県U-11サッカーリーグ&amp;R（様式4）</oddHeader>
    <oddFooter>&amp;C山梨県サッカー協会４種委員会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48"/>
  <sheetViews>
    <sheetView view="pageLayout" zoomScaleNormal="100" zoomScaleSheetLayoutView="100" workbookViewId="0">
      <selection activeCell="E3" sqref="E3"/>
    </sheetView>
  </sheetViews>
  <sheetFormatPr defaultRowHeight="12.75"/>
  <cols>
    <col min="1" max="1" width="14.3984375" customWidth="1"/>
    <col min="2" max="2" width="5.86328125" customWidth="1"/>
    <col min="3" max="3" width="14.3984375" customWidth="1"/>
    <col min="4" max="4" width="4.73046875" style="3" customWidth="1"/>
    <col min="5" max="5" width="14.3984375" customWidth="1"/>
    <col min="6" max="6" width="10.46484375" customWidth="1"/>
    <col min="7" max="7" width="17" customWidth="1"/>
    <col min="8" max="8" width="7.1328125" customWidth="1"/>
  </cols>
  <sheetData>
    <row r="1" spans="1:10" ht="33" customHeight="1">
      <c r="A1" s="639" t="s">
        <v>358</v>
      </c>
      <c r="B1" s="639"/>
      <c r="C1" s="639"/>
      <c r="D1" s="639"/>
      <c r="E1" s="639"/>
      <c r="F1" s="639"/>
      <c r="G1" s="639"/>
      <c r="H1" s="639"/>
      <c r="I1" s="245"/>
      <c r="J1" s="245"/>
    </row>
    <row r="3" spans="1:10" ht="33" customHeight="1">
      <c r="A3" s="165" t="s">
        <v>20</v>
      </c>
      <c r="B3" s="653"/>
      <c r="C3" s="654"/>
      <c r="E3" s="225"/>
    </row>
    <row r="4" spans="1:10" ht="18.75" customHeight="1"/>
    <row r="5" spans="1:10" s="226" customFormat="1" ht="33" customHeight="1">
      <c r="A5" s="228" t="s">
        <v>216</v>
      </c>
      <c r="B5" s="232"/>
      <c r="C5" s="244"/>
      <c r="D5" s="234" t="s">
        <v>236</v>
      </c>
      <c r="E5" s="228" t="s">
        <v>217</v>
      </c>
      <c r="F5" s="636"/>
      <c r="G5" s="638"/>
      <c r="H5" s="637"/>
    </row>
    <row r="6" spans="1:10" s="226" customFormat="1" ht="33" customHeight="1">
      <c r="A6" s="228" t="s">
        <v>218</v>
      </c>
      <c r="B6" s="636"/>
      <c r="C6" s="638"/>
      <c r="D6" s="638"/>
      <c r="E6" s="637"/>
      <c r="F6" s="164" t="s">
        <v>237</v>
      </c>
      <c r="G6" s="166"/>
      <c r="H6" s="248" t="s">
        <v>238</v>
      </c>
    </row>
    <row r="7" spans="1:10" s="227" customFormat="1" ht="33" customHeight="1">
      <c r="A7" s="241" t="s">
        <v>235</v>
      </c>
      <c r="B7" s="636"/>
      <c r="C7" s="638"/>
      <c r="D7" s="638"/>
      <c r="E7" s="637"/>
      <c r="F7" s="11" t="s">
        <v>281</v>
      </c>
      <c r="G7" s="658"/>
      <c r="H7" s="659"/>
    </row>
    <row r="8" spans="1:10" s="227" customFormat="1" ht="15" customHeight="1">
      <c r="A8" s="663" t="s">
        <v>250</v>
      </c>
      <c r="B8" s="673"/>
      <c r="C8" s="674"/>
      <c r="D8" s="674"/>
      <c r="E8" s="667" t="s">
        <v>268</v>
      </c>
      <c r="F8" s="667"/>
      <c r="G8" s="669"/>
      <c r="H8" s="670"/>
    </row>
    <row r="9" spans="1:10" s="227" customFormat="1" ht="15" customHeight="1">
      <c r="A9" s="664"/>
      <c r="B9" s="665"/>
      <c r="C9" s="666"/>
      <c r="D9" s="666"/>
      <c r="E9" s="668"/>
      <c r="F9" s="668"/>
      <c r="G9" s="671"/>
      <c r="H9" s="672"/>
    </row>
    <row r="11" spans="1:10" s="227" customFormat="1" ht="22.5" customHeight="1">
      <c r="A11" s="241" t="s">
        <v>252</v>
      </c>
      <c r="B11" s="252" t="s">
        <v>244</v>
      </c>
      <c r="C11" s="655" t="s">
        <v>251</v>
      </c>
      <c r="D11" s="656"/>
      <c r="E11" s="657"/>
      <c r="F11" s="567" t="s">
        <v>282</v>
      </c>
      <c r="G11" s="657"/>
      <c r="H11" s="247" t="s">
        <v>243</v>
      </c>
    </row>
    <row r="12" spans="1:10" ht="14.25" customHeight="1">
      <c r="A12" s="253" t="s">
        <v>253</v>
      </c>
      <c r="B12" s="461" t="s">
        <v>249</v>
      </c>
      <c r="C12" s="372"/>
      <c r="D12" s="373" t="s">
        <v>245</v>
      </c>
      <c r="E12" s="374"/>
      <c r="F12" s="241" t="s">
        <v>246</v>
      </c>
      <c r="G12" s="22"/>
      <c r="H12" s="607"/>
    </row>
    <row r="13" spans="1:10" ht="14.25" customHeight="1">
      <c r="A13" s="246" t="s">
        <v>242</v>
      </c>
      <c r="B13" s="461"/>
      <c r="C13" s="375"/>
      <c r="D13" s="365"/>
      <c r="E13" s="376"/>
      <c r="F13" s="246" t="s">
        <v>247</v>
      </c>
      <c r="G13" s="5"/>
      <c r="H13" s="608"/>
    </row>
    <row r="14" spans="1:10" ht="14.25" customHeight="1">
      <c r="A14" s="253" t="s">
        <v>254</v>
      </c>
      <c r="B14" s="461"/>
      <c r="C14" s="372"/>
      <c r="D14" s="373" t="s">
        <v>245</v>
      </c>
      <c r="E14" s="374"/>
      <c r="F14" s="241" t="s">
        <v>246</v>
      </c>
      <c r="G14" s="22"/>
      <c r="H14" s="607"/>
    </row>
    <row r="15" spans="1:10" ht="14.25" customHeight="1">
      <c r="A15" s="246" t="s">
        <v>242</v>
      </c>
      <c r="B15" s="461"/>
      <c r="C15" s="375"/>
      <c r="D15" s="365"/>
      <c r="E15" s="376"/>
      <c r="F15" s="246" t="s">
        <v>247</v>
      </c>
      <c r="G15" s="5"/>
      <c r="H15" s="608"/>
    </row>
    <row r="16" spans="1:10" ht="14.25" customHeight="1">
      <c r="A16" s="253" t="s">
        <v>255</v>
      </c>
      <c r="B16" s="461"/>
      <c r="C16" s="372"/>
      <c r="D16" s="373" t="s">
        <v>245</v>
      </c>
      <c r="E16" s="374"/>
      <c r="F16" s="241" t="s">
        <v>246</v>
      </c>
      <c r="G16" s="22"/>
      <c r="H16" s="607"/>
    </row>
    <row r="17" spans="1:8" ht="14.25" customHeight="1">
      <c r="A17" s="246" t="s">
        <v>242</v>
      </c>
      <c r="B17" s="461"/>
      <c r="C17" s="375"/>
      <c r="D17" s="365"/>
      <c r="E17" s="376"/>
      <c r="F17" s="246" t="s">
        <v>247</v>
      </c>
      <c r="G17" s="5"/>
      <c r="H17" s="608"/>
    </row>
    <row r="18" spans="1:8" ht="14.25" customHeight="1">
      <c r="A18" s="253" t="s">
        <v>256</v>
      </c>
      <c r="B18" s="461"/>
      <c r="C18" s="372"/>
      <c r="D18" s="373" t="s">
        <v>245</v>
      </c>
      <c r="E18" s="374"/>
      <c r="F18" s="241" t="s">
        <v>246</v>
      </c>
      <c r="G18" s="22"/>
      <c r="H18" s="607"/>
    </row>
    <row r="19" spans="1:8" ht="14.25" customHeight="1">
      <c r="A19" s="246" t="s">
        <v>242</v>
      </c>
      <c r="B19" s="461"/>
      <c r="C19" s="375"/>
      <c r="D19" s="365"/>
      <c r="E19" s="376"/>
      <c r="F19" s="246" t="s">
        <v>247</v>
      </c>
      <c r="G19" s="5"/>
      <c r="H19" s="608"/>
    </row>
    <row r="20" spans="1:8" ht="14.25" customHeight="1">
      <c r="A20" s="253" t="s">
        <v>257</v>
      </c>
      <c r="B20" s="461"/>
      <c r="C20" s="372"/>
      <c r="D20" s="373" t="s">
        <v>245</v>
      </c>
      <c r="E20" s="374"/>
      <c r="F20" s="241" t="s">
        <v>246</v>
      </c>
      <c r="G20" s="22"/>
      <c r="H20" s="607"/>
    </row>
    <row r="21" spans="1:8" ht="14.25" customHeight="1">
      <c r="A21" s="246" t="s">
        <v>242</v>
      </c>
      <c r="B21" s="461"/>
      <c r="C21" s="375"/>
      <c r="D21" s="365"/>
      <c r="E21" s="376"/>
      <c r="F21" s="246" t="s">
        <v>247</v>
      </c>
      <c r="G21" s="5"/>
      <c r="H21" s="608"/>
    </row>
    <row r="22" spans="1:8" ht="14.25" customHeight="1">
      <c r="A22" s="253" t="s">
        <v>258</v>
      </c>
      <c r="B22" s="461" t="s">
        <v>248</v>
      </c>
      <c r="C22" s="372"/>
      <c r="D22" s="373" t="s">
        <v>245</v>
      </c>
      <c r="E22" s="374"/>
      <c r="F22" s="241" t="s">
        <v>246</v>
      </c>
      <c r="G22" s="22"/>
      <c r="H22" s="607"/>
    </row>
    <row r="23" spans="1:8" ht="14.25" customHeight="1">
      <c r="A23" s="246" t="s">
        <v>242</v>
      </c>
      <c r="B23" s="461"/>
      <c r="C23" s="375"/>
      <c r="D23" s="365"/>
      <c r="E23" s="376"/>
      <c r="F23" s="246" t="s">
        <v>247</v>
      </c>
      <c r="G23" s="5"/>
      <c r="H23" s="608"/>
    </row>
    <row r="24" spans="1:8" ht="14.25" customHeight="1">
      <c r="A24" s="253" t="s">
        <v>259</v>
      </c>
      <c r="B24" s="461"/>
      <c r="C24" s="372"/>
      <c r="D24" s="373" t="s">
        <v>245</v>
      </c>
      <c r="E24" s="374"/>
      <c r="F24" s="241" t="s">
        <v>246</v>
      </c>
      <c r="G24" s="22"/>
      <c r="H24" s="607"/>
    </row>
    <row r="25" spans="1:8" ht="14.25" customHeight="1">
      <c r="A25" s="246" t="s">
        <v>242</v>
      </c>
      <c r="B25" s="461"/>
      <c r="C25" s="375"/>
      <c r="D25" s="365"/>
      <c r="E25" s="376"/>
      <c r="F25" s="246" t="s">
        <v>247</v>
      </c>
      <c r="G25" s="5"/>
      <c r="H25" s="608"/>
    </row>
    <row r="26" spans="1:8" ht="14.25" customHeight="1">
      <c r="A26" s="253" t="s">
        <v>260</v>
      </c>
      <c r="B26" s="461"/>
      <c r="C26" s="372"/>
      <c r="D26" s="373" t="s">
        <v>245</v>
      </c>
      <c r="E26" s="374"/>
      <c r="F26" s="241" t="s">
        <v>246</v>
      </c>
      <c r="G26" s="22"/>
      <c r="H26" s="607"/>
    </row>
    <row r="27" spans="1:8" ht="14.25" customHeight="1">
      <c r="A27" s="246" t="s">
        <v>242</v>
      </c>
      <c r="B27" s="461"/>
      <c r="C27" s="375"/>
      <c r="D27" s="365"/>
      <c r="E27" s="376"/>
      <c r="F27" s="246" t="s">
        <v>247</v>
      </c>
      <c r="G27" s="5"/>
      <c r="H27" s="608"/>
    </row>
    <row r="28" spans="1:8" ht="14.25" customHeight="1">
      <c r="A28" s="253" t="s">
        <v>261</v>
      </c>
      <c r="B28" s="461"/>
      <c r="C28" s="372"/>
      <c r="D28" s="373" t="s">
        <v>245</v>
      </c>
      <c r="E28" s="374"/>
      <c r="F28" s="241" t="s">
        <v>246</v>
      </c>
      <c r="G28" s="22"/>
      <c r="H28" s="607"/>
    </row>
    <row r="29" spans="1:8" ht="14.25" customHeight="1">
      <c r="A29" s="246" t="s">
        <v>242</v>
      </c>
      <c r="B29" s="461"/>
      <c r="C29" s="375"/>
      <c r="D29" s="365"/>
      <c r="E29" s="376"/>
      <c r="F29" s="246" t="s">
        <v>247</v>
      </c>
      <c r="G29" s="5"/>
      <c r="H29" s="608"/>
    </row>
    <row r="30" spans="1:8" ht="14.25" customHeight="1">
      <c r="A30" s="253" t="s">
        <v>262</v>
      </c>
      <c r="B30" s="461"/>
      <c r="C30" s="372"/>
      <c r="D30" s="373" t="s">
        <v>245</v>
      </c>
      <c r="E30" s="374"/>
      <c r="F30" s="241" t="s">
        <v>246</v>
      </c>
      <c r="G30" s="22"/>
      <c r="H30" s="607"/>
    </row>
    <row r="31" spans="1:8" ht="14.25" customHeight="1">
      <c r="A31" s="246" t="s">
        <v>242</v>
      </c>
      <c r="B31" s="461"/>
      <c r="C31" s="375"/>
      <c r="D31" s="365"/>
      <c r="E31" s="376"/>
      <c r="F31" s="246" t="s">
        <v>247</v>
      </c>
      <c r="G31" s="5"/>
      <c r="H31" s="608"/>
    </row>
    <row r="32" spans="1:8" ht="14.25" customHeight="1">
      <c r="A32" s="253" t="s">
        <v>263</v>
      </c>
      <c r="B32" s="461"/>
      <c r="C32" s="372"/>
      <c r="D32" s="373" t="s">
        <v>245</v>
      </c>
      <c r="E32" s="374"/>
      <c r="F32" s="241" t="s">
        <v>246</v>
      </c>
      <c r="G32" s="22"/>
      <c r="H32" s="607"/>
    </row>
    <row r="33" spans="1:8" ht="14.25" customHeight="1">
      <c r="A33" s="246" t="s">
        <v>242</v>
      </c>
      <c r="B33" s="461"/>
      <c r="C33" s="375"/>
      <c r="D33" s="365"/>
      <c r="E33" s="376"/>
      <c r="F33" s="246" t="s">
        <v>247</v>
      </c>
      <c r="G33" s="5"/>
      <c r="H33" s="608"/>
    </row>
    <row r="34" spans="1:8" ht="14.25" customHeight="1">
      <c r="A34" s="253" t="s">
        <v>264</v>
      </c>
      <c r="B34" s="461"/>
      <c r="C34" s="372"/>
      <c r="D34" s="373" t="s">
        <v>245</v>
      </c>
      <c r="E34" s="374"/>
      <c r="F34" s="241" t="s">
        <v>246</v>
      </c>
      <c r="G34" s="22"/>
      <c r="H34" s="607"/>
    </row>
    <row r="35" spans="1:8" ht="14.25" customHeight="1">
      <c r="A35" s="246" t="s">
        <v>242</v>
      </c>
      <c r="B35" s="461"/>
      <c r="C35" s="375"/>
      <c r="D35" s="365"/>
      <c r="E35" s="376"/>
      <c r="F35" s="246" t="s">
        <v>247</v>
      </c>
      <c r="G35" s="5"/>
      <c r="H35" s="608"/>
    </row>
    <row r="36" spans="1:8" ht="14.25" customHeight="1">
      <c r="A36" s="253" t="s">
        <v>265</v>
      </c>
      <c r="B36" s="461"/>
      <c r="C36" s="372"/>
      <c r="D36" s="373" t="s">
        <v>245</v>
      </c>
      <c r="E36" s="374"/>
      <c r="F36" s="241" t="s">
        <v>246</v>
      </c>
      <c r="G36" s="22"/>
      <c r="H36" s="607"/>
    </row>
    <row r="37" spans="1:8" ht="14.25" customHeight="1">
      <c r="A37" s="246" t="s">
        <v>242</v>
      </c>
      <c r="B37" s="461"/>
      <c r="C37" s="375"/>
      <c r="D37" s="365"/>
      <c r="E37" s="376"/>
      <c r="F37" s="246" t="s">
        <v>247</v>
      </c>
      <c r="G37" s="5"/>
      <c r="H37" s="608"/>
    </row>
    <row r="38" spans="1:8" ht="14.25" customHeight="1">
      <c r="A38" s="253" t="s">
        <v>266</v>
      </c>
      <c r="B38" s="461"/>
      <c r="C38" s="372"/>
      <c r="D38" s="373" t="s">
        <v>245</v>
      </c>
      <c r="E38" s="374"/>
      <c r="F38" s="241" t="s">
        <v>246</v>
      </c>
      <c r="G38" s="22"/>
      <c r="H38" s="607"/>
    </row>
    <row r="39" spans="1:8" ht="14.25" customHeight="1">
      <c r="A39" s="246" t="s">
        <v>242</v>
      </c>
      <c r="B39" s="461"/>
      <c r="C39" s="375"/>
      <c r="D39" s="365"/>
      <c r="E39" s="376"/>
      <c r="F39" s="246" t="s">
        <v>247</v>
      </c>
      <c r="G39" s="5"/>
      <c r="H39" s="608"/>
    </row>
    <row r="40" spans="1:8" ht="14.25" customHeight="1">
      <c r="A40" s="253" t="s">
        <v>267</v>
      </c>
      <c r="B40" s="461"/>
      <c r="C40" s="372"/>
      <c r="D40" s="373" t="s">
        <v>245</v>
      </c>
      <c r="E40" s="374"/>
      <c r="F40" s="241" t="s">
        <v>246</v>
      </c>
      <c r="G40" s="22"/>
      <c r="H40" s="607"/>
    </row>
    <row r="41" spans="1:8" ht="14.25">
      <c r="A41" s="246" t="s">
        <v>242</v>
      </c>
      <c r="B41" s="461"/>
      <c r="C41" s="375"/>
      <c r="D41" s="365"/>
      <c r="E41" s="376"/>
      <c r="F41" s="246" t="s">
        <v>247</v>
      </c>
      <c r="G41" s="5"/>
      <c r="H41" s="608"/>
    </row>
    <row r="42" spans="1:8">
      <c r="A42" s="249"/>
    </row>
    <row r="43" spans="1:8">
      <c r="A43" s="675" t="s">
        <v>269</v>
      </c>
      <c r="B43" s="675"/>
    </row>
    <row r="44" spans="1:8">
      <c r="A44" s="676"/>
      <c r="B44" s="677"/>
      <c r="C44" s="677"/>
      <c r="D44" s="677"/>
      <c r="E44" s="677"/>
      <c r="F44" s="677"/>
      <c r="G44" s="677"/>
      <c r="H44" s="678"/>
    </row>
    <row r="45" spans="1:8">
      <c r="A45" s="679"/>
      <c r="B45" s="675"/>
      <c r="C45" s="675"/>
      <c r="D45" s="675"/>
      <c r="E45" s="675"/>
      <c r="F45" s="675"/>
      <c r="G45" s="675"/>
      <c r="H45" s="680"/>
    </row>
    <row r="46" spans="1:8">
      <c r="A46" s="679"/>
      <c r="B46" s="675"/>
      <c r="C46" s="675"/>
      <c r="D46" s="675"/>
      <c r="E46" s="675"/>
      <c r="F46" s="675"/>
      <c r="G46" s="675"/>
      <c r="H46" s="680"/>
    </row>
    <row r="47" spans="1:8">
      <c r="A47" s="679"/>
      <c r="B47" s="675"/>
      <c r="C47" s="675"/>
      <c r="D47" s="675"/>
      <c r="E47" s="675"/>
      <c r="F47" s="675"/>
      <c r="G47" s="675"/>
      <c r="H47" s="680"/>
    </row>
    <row r="48" spans="1:8">
      <c r="A48" s="660"/>
      <c r="B48" s="661"/>
      <c r="C48" s="661"/>
      <c r="D48" s="661"/>
      <c r="E48" s="661"/>
      <c r="F48" s="661"/>
      <c r="G48" s="661"/>
      <c r="H48" s="662"/>
    </row>
  </sheetData>
  <mergeCells count="50">
    <mergeCell ref="A43:B43"/>
    <mergeCell ref="A44:H44"/>
    <mergeCell ref="A45:H45"/>
    <mergeCell ref="A46:H46"/>
    <mergeCell ref="A47:H47"/>
    <mergeCell ref="A48:H48"/>
    <mergeCell ref="A8:A9"/>
    <mergeCell ref="B9:D9"/>
    <mergeCell ref="E8:E9"/>
    <mergeCell ref="F8:H8"/>
    <mergeCell ref="F9:H9"/>
    <mergeCell ref="H34:H35"/>
    <mergeCell ref="B20:B21"/>
    <mergeCell ref="F11:G11"/>
    <mergeCell ref="H38:H39"/>
    <mergeCell ref="H40:H41"/>
    <mergeCell ref="B8:D8"/>
    <mergeCell ref="H22:H23"/>
    <mergeCell ref="H24:H25"/>
    <mergeCell ref="H26:H27"/>
    <mergeCell ref="H28:H29"/>
    <mergeCell ref="G7:H7"/>
    <mergeCell ref="H12:H13"/>
    <mergeCell ref="B32:B33"/>
    <mergeCell ref="B34:B35"/>
    <mergeCell ref="B36:B37"/>
    <mergeCell ref="H18:H19"/>
    <mergeCell ref="H20:H21"/>
    <mergeCell ref="H36:H37"/>
    <mergeCell ref="B16:B17"/>
    <mergeCell ref="B18:B19"/>
    <mergeCell ref="B6:E6"/>
    <mergeCell ref="B7:E7"/>
    <mergeCell ref="C11:E11"/>
    <mergeCell ref="B40:B41"/>
    <mergeCell ref="A1:H1"/>
    <mergeCell ref="B22:B23"/>
    <mergeCell ref="B24:B25"/>
    <mergeCell ref="B26:B27"/>
    <mergeCell ref="B28:B29"/>
    <mergeCell ref="B30:B31"/>
    <mergeCell ref="H14:H15"/>
    <mergeCell ref="H16:H17"/>
    <mergeCell ref="F5:H5"/>
    <mergeCell ref="H30:H31"/>
    <mergeCell ref="H32:H33"/>
    <mergeCell ref="B38:B39"/>
    <mergeCell ref="B3:C3"/>
    <mergeCell ref="B12:B13"/>
    <mergeCell ref="B14:B15"/>
  </mergeCells>
  <phoneticPr fontId="11"/>
  <dataValidations disablePrompts="1" count="1">
    <dataValidation type="list" allowBlank="1" showInputMessage="1" showErrorMessage="1" sqref="B12:B41">
      <formula1>"公,フレ"</formula1>
    </dataValidation>
  </dataValidations>
  <pageMargins left="0.90625" right="0.5625" top="0.75" bottom="0.75" header="0.3" footer="0.3"/>
  <pageSetup paperSize="9" orientation="portrait" horizontalDpi="300" verticalDpi="300" r:id="rId1"/>
  <headerFooter>
    <oddHeader>&amp;C&amp;14 2017山梨県U-11サッカーリーグ&amp;R（様式５）</oddHeader>
    <oddFooter>&amp;C山梨県サッカー協会４種委員会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33"/>
  <sheetViews>
    <sheetView view="pageLayout" zoomScaleNormal="100" zoomScaleSheetLayoutView="100" workbookViewId="0">
      <selection activeCell="G6" sqref="G6:J6"/>
    </sheetView>
  </sheetViews>
  <sheetFormatPr defaultRowHeight="12.75"/>
  <cols>
    <col min="1" max="1" width="14.3984375" customWidth="1"/>
    <col min="2" max="2" width="8.265625" customWidth="1"/>
    <col min="3" max="3" width="7.265625" customWidth="1"/>
    <col min="4" max="4" width="9.46484375" customWidth="1"/>
    <col min="5" max="5" width="4.73046875" style="3" customWidth="1"/>
    <col min="6" max="6" width="9.46484375" customWidth="1"/>
    <col min="7" max="7" width="7.265625" customWidth="1"/>
    <col min="8" max="8" width="8.265625" customWidth="1"/>
    <col min="9" max="9" width="4.86328125" customWidth="1"/>
    <col min="10" max="10" width="14.265625" customWidth="1"/>
    <col min="12" max="12" width="4.86328125" customWidth="1"/>
  </cols>
  <sheetData>
    <row r="1" spans="1:12" ht="33" customHeight="1">
      <c r="A1" s="639" t="s">
        <v>359</v>
      </c>
      <c r="B1" s="639"/>
      <c r="C1" s="639"/>
      <c r="D1" s="639"/>
      <c r="E1" s="639"/>
      <c r="F1" s="639"/>
      <c r="G1" s="639"/>
      <c r="H1" s="639"/>
      <c r="I1" s="639"/>
      <c r="J1" s="639"/>
      <c r="K1" s="245"/>
      <c r="L1" s="245"/>
    </row>
    <row r="2" spans="1:12" ht="7.5" customHeight="1"/>
    <row r="3" spans="1:12" ht="33" customHeight="1">
      <c r="A3" s="221" t="s">
        <v>20</v>
      </c>
      <c r="B3" s="653"/>
      <c r="C3" s="690"/>
      <c r="D3" s="654"/>
      <c r="F3" s="225"/>
      <c r="G3" s="225"/>
      <c r="H3" s="225"/>
    </row>
    <row r="4" spans="1:12" ht="9" customHeight="1"/>
    <row r="5" spans="1:12" s="226" customFormat="1" ht="33" customHeight="1">
      <c r="A5" s="230" t="s">
        <v>216</v>
      </c>
      <c r="B5" s="232"/>
      <c r="C5" s="244"/>
      <c r="D5" s="244"/>
      <c r="E5" s="257" t="s">
        <v>272</v>
      </c>
      <c r="F5" s="230" t="s">
        <v>217</v>
      </c>
      <c r="G5" s="636"/>
      <c r="H5" s="638"/>
      <c r="I5" s="638"/>
      <c r="J5" s="637"/>
    </row>
    <row r="6" spans="1:12" s="226" customFormat="1" ht="33" customHeight="1">
      <c r="A6" s="230" t="s">
        <v>218</v>
      </c>
      <c r="B6" s="636"/>
      <c r="C6" s="638"/>
      <c r="D6" s="638"/>
      <c r="E6" s="637"/>
      <c r="F6" s="230" t="s">
        <v>279</v>
      </c>
      <c r="G6" s="636"/>
      <c r="H6" s="638"/>
      <c r="I6" s="638"/>
      <c r="J6" s="637"/>
    </row>
    <row r="7" spans="1:12" s="227" customFormat="1" ht="33.75" customHeight="1">
      <c r="A7" s="255" t="s">
        <v>270</v>
      </c>
      <c r="B7" s="655"/>
      <c r="C7" s="656"/>
      <c r="D7" s="656"/>
      <c r="E7" s="656"/>
      <c r="F7" s="220" t="s">
        <v>278</v>
      </c>
      <c r="G7" s="655"/>
      <c r="H7" s="656"/>
      <c r="I7" s="656"/>
      <c r="J7" s="657"/>
    </row>
    <row r="9" spans="1:12" s="227" customFormat="1" ht="22.5" customHeight="1">
      <c r="A9" s="241" t="s">
        <v>252</v>
      </c>
      <c r="B9" s="223"/>
      <c r="C9" s="655" t="s">
        <v>251</v>
      </c>
      <c r="D9" s="656"/>
      <c r="E9" s="656"/>
      <c r="F9" s="656"/>
      <c r="G9" s="657"/>
      <c r="H9" s="223" t="s">
        <v>277</v>
      </c>
      <c r="I9" s="567" t="s">
        <v>273</v>
      </c>
      <c r="J9" s="657"/>
    </row>
    <row r="10" spans="1:12" ht="21.75" customHeight="1">
      <c r="A10" s="253" t="s">
        <v>253</v>
      </c>
      <c r="B10" s="254"/>
      <c r="C10" s="681"/>
      <c r="D10" s="682"/>
      <c r="E10" s="373" t="s">
        <v>245</v>
      </c>
      <c r="F10" s="682"/>
      <c r="G10" s="683"/>
      <c r="H10" s="254"/>
      <c r="I10" s="607" t="s">
        <v>274</v>
      </c>
      <c r="J10" s="607"/>
    </row>
    <row r="11" spans="1:12" ht="21.75" customHeight="1">
      <c r="A11" s="452" t="s">
        <v>242</v>
      </c>
      <c r="B11" s="258"/>
      <c r="C11" s="688"/>
      <c r="D11" s="236"/>
      <c r="E11" s="236" t="s">
        <v>276</v>
      </c>
      <c r="F11" s="236"/>
      <c r="G11" s="686"/>
      <c r="H11" s="258"/>
      <c r="I11" s="684"/>
      <c r="J11" s="608"/>
    </row>
    <row r="12" spans="1:12" ht="21.75" customHeight="1">
      <c r="A12" s="608"/>
      <c r="B12" s="259"/>
      <c r="C12" s="689"/>
      <c r="D12" s="365"/>
      <c r="E12" s="365" t="s">
        <v>276</v>
      </c>
      <c r="F12" s="365"/>
      <c r="G12" s="687"/>
      <c r="H12" s="259"/>
      <c r="I12" s="222" t="s">
        <v>275</v>
      </c>
      <c r="J12" s="9"/>
    </row>
    <row r="13" spans="1:12" ht="21.75" customHeight="1">
      <c r="A13" s="253" t="s">
        <v>254</v>
      </c>
      <c r="B13" s="254"/>
      <c r="C13" s="681"/>
      <c r="D13" s="682"/>
      <c r="E13" s="373" t="s">
        <v>245</v>
      </c>
      <c r="F13" s="682"/>
      <c r="G13" s="683"/>
      <c r="H13" s="254"/>
      <c r="I13" s="607" t="s">
        <v>274</v>
      </c>
      <c r="J13" s="607"/>
    </row>
    <row r="14" spans="1:12" ht="21.75" customHeight="1">
      <c r="A14" s="685" t="s">
        <v>242</v>
      </c>
      <c r="B14" s="258"/>
      <c r="C14" s="688"/>
      <c r="D14" s="236"/>
      <c r="E14" s="236" t="s">
        <v>276</v>
      </c>
      <c r="F14" s="236"/>
      <c r="G14" s="686"/>
      <c r="H14" s="258"/>
      <c r="I14" s="684"/>
      <c r="J14" s="608"/>
    </row>
    <row r="15" spans="1:12" ht="21.75" customHeight="1">
      <c r="A15" s="684"/>
      <c r="B15" s="259"/>
      <c r="C15" s="689"/>
      <c r="D15" s="365"/>
      <c r="E15" s="365" t="s">
        <v>276</v>
      </c>
      <c r="F15" s="365"/>
      <c r="G15" s="687"/>
      <c r="H15" s="259"/>
      <c r="I15" s="222" t="s">
        <v>275</v>
      </c>
      <c r="J15" s="9"/>
    </row>
    <row r="16" spans="1:12" ht="21.75" customHeight="1">
      <c r="A16" s="253" t="s">
        <v>255</v>
      </c>
      <c r="B16" s="254"/>
      <c r="C16" s="681"/>
      <c r="D16" s="682"/>
      <c r="E16" s="373" t="s">
        <v>245</v>
      </c>
      <c r="F16" s="682"/>
      <c r="G16" s="683"/>
      <c r="H16" s="254"/>
      <c r="I16" s="607" t="s">
        <v>274</v>
      </c>
      <c r="J16" s="607"/>
    </row>
    <row r="17" spans="1:10" ht="21.75" customHeight="1">
      <c r="A17" s="685" t="s">
        <v>242</v>
      </c>
      <c r="B17" s="258"/>
      <c r="C17" s="688"/>
      <c r="D17" s="236"/>
      <c r="E17" s="236" t="s">
        <v>276</v>
      </c>
      <c r="F17" s="236"/>
      <c r="G17" s="686"/>
      <c r="H17" s="258"/>
      <c r="I17" s="684"/>
      <c r="J17" s="608"/>
    </row>
    <row r="18" spans="1:10" ht="21.75" customHeight="1">
      <c r="A18" s="684"/>
      <c r="B18" s="259"/>
      <c r="C18" s="689"/>
      <c r="D18" s="365"/>
      <c r="E18" s="365" t="s">
        <v>276</v>
      </c>
      <c r="F18" s="365"/>
      <c r="G18" s="687"/>
      <c r="H18" s="259"/>
      <c r="I18" s="222" t="s">
        <v>275</v>
      </c>
      <c r="J18" s="9"/>
    </row>
    <row r="19" spans="1:10" ht="21.75" customHeight="1">
      <c r="A19" s="253" t="s">
        <v>256</v>
      </c>
      <c r="B19" s="254"/>
      <c r="C19" s="681"/>
      <c r="D19" s="682"/>
      <c r="E19" s="373" t="s">
        <v>245</v>
      </c>
      <c r="F19" s="682"/>
      <c r="G19" s="683"/>
      <c r="H19" s="254"/>
      <c r="I19" s="607" t="s">
        <v>274</v>
      </c>
      <c r="J19" s="607"/>
    </row>
    <row r="20" spans="1:10" ht="21.75" customHeight="1">
      <c r="A20" s="685" t="s">
        <v>242</v>
      </c>
      <c r="B20" s="258"/>
      <c r="C20" s="688"/>
      <c r="D20" s="236"/>
      <c r="E20" s="236" t="s">
        <v>276</v>
      </c>
      <c r="F20" s="236"/>
      <c r="G20" s="686"/>
      <c r="H20" s="258"/>
      <c r="I20" s="684"/>
      <c r="J20" s="608"/>
    </row>
    <row r="21" spans="1:10" ht="21.75" customHeight="1">
      <c r="A21" s="684"/>
      <c r="B21" s="259"/>
      <c r="C21" s="689"/>
      <c r="D21" s="365"/>
      <c r="E21" s="365" t="s">
        <v>276</v>
      </c>
      <c r="F21" s="365"/>
      <c r="G21" s="687"/>
      <c r="H21" s="259"/>
      <c r="I21" s="222" t="s">
        <v>275</v>
      </c>
      <c r="J21" s="9"/>
    </row>
    <row r="22" spans="1:10" ht="21.75" customHeight="1">
      <c r="A22" s="253" t="s">
        <v>257</v>
      </c>
      <c r="B22" s="254"/>
      <c r="C22" s="681"/>
      <c r="D22" s="682"/>
      <c r="E22" s="373" t="s">
        <v>245</v>
      </c>
      <c r="F22" s="682"/>
      <c r="G22" s="683"/>
      <c r="H22" s="254"/>
      <c r="I22" s="607" t="s">
        <v>274</v>
      </c>
      <c r="J22" s="607"/>
    </row>
    <row r="23" spans="1:10" ht="21.75" customHeight="1">
      <c r="A23" s="685" t="s">
        <v>242</v>
      </c>
      <c r="B23" s="258"/>
      <c r="C23" s="688"/>
      <c r="D23" s="236"/>
      <c r="E23" s="236" t="s">
        <v>276</v>
      </c>
      <c r="F23" s="236"/>
      <c r="G23" s="686"/>
      <c r="H23" s="258"/>
      <c r="I23" s="684"/>
      <c r="J23" s="608"/>
    </row>
    <row r="24" spans="1:10" ht="21.75" customHeight="1">
      <c r="A24" s="684"/>
      <c r="B24" s="259"/>
      <c r="C24" s="689"/>
      <c r="D24" s="365"/>
      <c r="E24" s="365" t="s">
        <v>276</v>
      </c>
      <c r="F24" s="365"/>
      <c r="G24" s="687"/>
      <c r="H24" s="259"/>
      <c r="I24" s="222" t="s">
        <v>275</v>
      </c>
      <c r="J24" s="9"/>
    </row>
    <row r="25" spans="1:10" ht="21.75" customHeight="1">
      <c r="A25" s="256" t="s">
        <v>271</v>
      </c>
      <c r="B25" s="254"/>
      <c r="C25" s="681"/>
      <c r="D25" s="682"/>
      <c r="E25" s="373" t="s">
        <v>245</v>
      </c>
      <c r="F25" s="682"/>
      <c r="G25" s="683"/>
      <c r="H25" s="254"/>
      <c r="I25" s="607" t="s">
        <v>274</v>
      </c>
      <c r="J25" s="607"/>
    </row>
    <row r="26" spans="1:10" ht="21.75" customHeight="1">
      <c r="A26" s="685" t="s">
        <v>242</v>
      </c>
      <c r="B26" s="258"/>
      <c r="C26" s="688"/>
      <c r="D26" s="236"/>
      <c r="E26" s="236" t="s">
        <v>276</v>
      </c>
      <c r="F26" s="236"/>
      <c r="G26" s="686"/>
      <c r="H26" s="258"/>
      <c r="I26" s="684"/>
      <c r="J26" s="608"/>
    </row>
    <row r="27" spans="1:10" ht="21.75" customHeight="1">
      <c r="A27" s="684"/>
      <c r="B27" s="259"/>
      <c r="C27" s="689"/>
      <c r="D27" s="365"/>
      <c r="E27" s="365" t="s">
        <v>276</v>
      </c>
      <c r="F27" s="365"/>
      <c r="G27" s="687"/>
      <c r="H27" s="259"/>
      <c r="I27" s="222" t="s">
        <v>275</v>
      </c>
      <c r="J27" s="9"/>
    </row>
    <row r="28" spans="1:10" ht="27.75" customHeight="1"/>
    <row r="29" spans="1:10" ht="16.5" customHeight="1">
      <c r="A29" s="264" t="s">
        <v>284</v>
      </c>
      <c r="E29" s="263"/>
    </row>
    <row r="30" spans="1:10" ht="16.5" customHeight="1">
      <c r="A30" s="264" t="s">
        <v>285</v>
      </c>
    </row>
    <row r="31" spans="1:10" ht="16.5" customHeight="1">
      <c r="A31" s="264" t="s">
        <v>286</v>
      </c>
    </row>
    <row r="32" spans="1:10" ht="16.5" customHeight="1">
      <c r="A32" s="264"/>
    </row>
    <row r="33" spans="1:1" ht="16.5" customHeight="1">
      <c r="A33" s="264"/>
    </row>
  </sheetData>
  <mergeCells count="51">
    <mergeCell ref="J19:J20"/>
    <mergeCell ref="A14:A15"/>
    <mergeCell ref="J13:J14"/>
    <mergeCell ref="A11:A12"/>
    <mergeCell ref="C17:C18"/>
    <mergeCell ref="C26:C27"/>
    <mergeCell ref="G26:G27"/>
    <mergeCell ref="C23:C24"/>
    <mergeCell ref="G23:G24"/>
    <mergeCell ref="C25:D25"/>
    <mergeCell ref="F25:G25"/>
    <mergeCell ref="A1:J1"/>
    <mergeCell ref="B3:D3"/>
    <mergeCell ref="G5:J5"/>
    <mergeCell ref="J16:J17"/>
    <mergeCell ref="I19:I20"/>
    <mergeCell ref="F19:G19"/>
    <mergeCell ref="C14:C15"/>
    <mergeCell ref="F16:G16"/>
    <mergeCell ref="G14:G15"/>
    <mergeCell ref="I13:I14"/>
    <mergeCell ref="I10:I11"/>
    <mergeCell ref="C13:D13"/>
    <mergeCell ref="F13:G13"/>
    <mergeCell ref="C11:C12"/>
    <mergeCell ref="G11:G12"/>
    <mergeCell ref="J10:J11"/>
    <mergeCell ref="J22:J23"/>
    <mergeCell ref="J25:J26"/>
    <mergeCell ref="I16:I17"/>
    <mergeCell ref="A26:A27"/>
    <mergeCell ref="C19:D19"/>
    <mergeCell ref="G20:G21"/>
    <mergeCell ref="C16:D16"/>
    <mergeCell ref="G17:G18"/>
    <mergeCell ref="C22:D22"/>
    <mergeCell ref="F22:G22"/>
    <mergeCell ref="C20:C21"/>
    <mergeCell ref="A17:A18"/>
    <mergeCell ref="I22:I23"/>
    <mergeCell ref="A20:A21"/>
    <mergeCell ref="A23:A24"/>
    <mergeCell ref="I25:I26"/>
    <mergeCell ref="B7:E7"/>
    <mergeCell ref="G7:J7"/>
    <mergeCell ref="B6:E6"/>
    <mergeCell ref="G6:J6"/>
    <mergeCell ref="C10:D10"/>
    <mergeCell ref="F10:G10"/>
    <mergeCell ref="I9:J9"/>
    <mergeCell ref="C9:G9"/>
  </mergeCells>
  <phoneticPr fontId="23"/>
  <dataValidations disablePrompts="1" count="1">
    <dataValidation type="list" allowBlank="1" showInputMessage="1" showErrorMessage="1" sqref="B3:D3">
      <formula1>"Ｇ－ウインド,Ｇ－フォレスト,Ｇ－マウント,Ｐ－ウインド,Ｐ－フォレスト,Ｐ－マウント,Ｓ－ウインド,Ｓ－フォレスト,Ｓ－マウント"</formula1>
    </dataValidation>
  </dataValidations>
  <pageMargins left="0.9055118110236221" right="0.55118110236220474" top="0.55118110236220474" bottom="0.55118110236220474" header="0.31496062992125984" footer="0.31496062992125984"/>
  <pageSetup paperSize="9" orientation="portrait" horizontalDpi="300" verticalDpi="300" r:id="rId1"/>
  <headerFooter>
    <oddHeader>&amp;C&amp;14 2017山梨県U-11サッカーリーグ&amp;R（様式6）</oddHeader>
    <oddFooter>&amp;C山梨県サッカー協会４種委員会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3"/>
  <sheetViews>
    <sheetView view="pageLayout" zoomScaleNormal="100" workbookViewId="0">
      <selection activeCell="B3" sqref="B3:B4"/>
    </sheetView>
  </sheetViews>
  <sheetFormatPr defaultColWidth="9" defaultRowHeight="12.75"/>
  <cols>
    <col min="1" max="1" width="4.46484375" style="399" customWidth="1"/>
    <col min="2" max="2" width="15.46484375" style="399" customWidth="1"/>
    <col min="3" max="3" width="6.59765625" style="416" bestFit="1" customWidth="1"/>
    <col min="4" max="4" width="40.73046875" style="399" customWidth="1"/>
    <col min="5" max="5" width="10.59765625" style="399" customWidth="1"/>
    <col min="6" max="6" width="10.73046875" style="399" customWidth="1"/>
    <col min="7" max="16384" width="9" style="399"/>
  </cols>
  <sheetData>
    <row r="1" spans="1:6" ht="18.75" customHeight="1">
      <c r="A1" s="398" t="s">
        <v>361</v>
      </c>
      <c r="B1" s="398"/>
      <c r="C1" s="699"/>
      <c r="D1" s="699"/>
      <c r="E1" s="699"/>
    </row>
    <row r="2" spans="1:6" ht="32.25" customHeight="1">
      <c r="A2" s="400" t="s">
        <v>362</v>
      </c>
      <c r="B2" s="400"/>
      <c r="C2" s="700"/>
      <c r="D2" s="700"/>
      <c r="E2" s="400"/>
    </row>
    <row r="3" spans="1:6">
      <c r="A3" s="401"/>
      <c r="B3" s="701"/>
      <c r="C3" s="401"/>
    </row>
    <row r="4" spans="1:6">
      <c r="A4" s="402"/>
      <c r="B4" s="702"/>
      <c r="C4" s="402"/>
      <c r="E4" s="703" t="s">
        <v>363</v>
      </c>
      <c r="F4" s="703"/>
    </row>
    <row r="5" spans="1:6" ht="27" customHeight="1">
      <c r="A5" s="704" t="s">
        <v>364</v>
      </c>
      <c r="B5" s="705"/>
      <c r="C5" s="403" t="s">
        <v>365</v>
      </c>
      <c r="D5" s="403" t="s">
        <v>366</v>
      </c>
      <c r="E5" s="403" t="s">
        <v>367</v>
      </c>
      <c r="F5" s="403" t="s">
        <v>368</v>
      </c>
    </row>
    <row r="6" spans="1:6" ht="14.1" customHeight="1">
      <c r="A6" s="694">
        <v>1</v>
      </c>
      <c r="B6" s="695" t="s">
        <v>369</v>
      </c>
      <c r="C6" s="696">
        <v>10</v>
      </c>
      <c r="D6" s="404"/>
      <c r="E6" s="405"/>
      <c r="F6" s="691" t="s">
        <v>370</v>
      </c>
    </row>
    <row r="7" spans="1:6" ht="14.1" customHeight="1">
      <c r="A7" s="694"/>
      <c r="B7" s="695"/>
      <c r="C7" s="697"/>
      <c r="D7" s="406" t="s">
        <v>371</v>
      </c>
      <c r="E7" s="407"/>
      <c r="F7" s="692"/>
    </row>
    <row r="8" spans="1:6" ht="14.1" customHeight="1">
      <c r="A8" s="694"/>
      <c r="B8" s="695"/>
      <c r="C8" s="697"/>
      <c r="D8" s="406" t="s">
        <v>372</v>
      </c>
      <c r="E8" s="408"/>
      <c r="F8" s="692"/>
    </row>
    <row r="9" spans="1:6" ht="14.1" customHeight="1">
      <c r="A9" s="694"/>
      <c r="B9" s="695"/>
      <c r="C9" s="697"/>
      <c r="D9" s="406" t="s">
        <v>373</v>
      </c>
      <c r="E9" s="408"/>
      <c r="F9" s="692"/>
    </row>
    <row r="10" spans="1:6" ht="14.1" customHeight="1">
      <c r="A10" s="694"/>
      <c r="B10" s="695"/>
      <c r="C10" s="697"/>
      <c r="D10" s="406" t="s">
        <v>374</v>
      </c>
      <c r="E10" s="408"/>
      <c r="F10" s="692"/>
    </row>
    <row r="11" spans="1:6" ht="14.1" customHeight="1">
      <c r="A11" s="694"/>
      <c r="B11" s="695"/>
      <c r="C11" s="697"/>
      <c r="D11" s="406"/>
      <c r="E11" s="408"/>
      <c r="F11" s="692"/>
    </row>
    <row r="12" spans="1:6" ht="14.1" customHeight="1">
      <c r="A12" s="694"/>
      <c r="B12" s="695"/>
      <c r="C12" s="698"/>
      <c r="D12" s="409"/>
      <c r="E12" s="410"/>
      <c r="F12" s="693"/>
    </row>
    <row r="13" spans="1:6" ht="14.1" customHeight="1">
      <c r="A13" s="694">
        <v>2</v>
      </c>
      <c r="B13" s="695" t="s">
        <v>375</v>
      </c>
      <c r="C13" s="411"/>
      <c r="D13" s="404" t="s">
        <v>376</v>
      </c>
      <c r="E13" s="405"/>
      <c r="F13" s="691" t="s">
        <v>377</v>
      </c>
    </row>
    <row r="14" spans="1:6" ht="14.1" customHeight="1">
      <c r="A14" s="694"/>
      <c r="B14" s="695"/>
      <c r="C14" s="412" t="s">
        <v>378</v>
      </c>
      <c r="D14" s="406" t="s">
        <v>379</v>
      </c>
      <c r="E14" s="408"/>
      <c r="F14" s="692"/>
    </row>
    <row r="15" spans="1:6" ht="14.1" customHeight="1">
      <c r="A15" s="694"/>
      <c r="B15" s="695"/>
      <c r="C15" s="413" t="s">
        <v>380</v>
      </c>
      <c r="D15" s="406" t="s">
        <v>381</v>
      </c>
      <c r="E15" s="408"/>
      <c r="F15" s="692"/>
    </row>
    <row r="16" spans="1:6" ht="14.1" customHeight="1">
      <c r="A16" s="694"/>
      <c r="B16" s="695"/>
      <c r="C16" s="412" t="s">
        <v>382</v>
      </c>
      <c r="D16" s="406" t="s">
        <v>383</v>
      </c>
      <c r="E16" s="408"/>
      <c r="F16" s="692"/>
    </row>
    <row r="17" spans="1:6" ht="14.1" customHeight="1">
      <c r="A17" s="694"/>
      <c r="B17" s="695"/>
      <c r="C17" s="413" t="s">
        <v>380</v>
      </c>
      <c r="D17" s="406" t="s">
        <v>384</v>
      </c>
      <c r="E17" s="408"/>
      <c r="F17" s="692"/>
    </row>
    <row r="18" spans="1:6" ht="14.1" customHeight="1">
      <c r="A18" s="694"/>
      <c r="B18" s="695"/>
      <c r="C18" s="412" t="s">
        <v>385</v>
      </c>
      <c r="D18" s="406" t="s">
        <v>386</v>
      </c>
      <c r="E18" s="408"/>
      <c r="F18" s="692"/>
    </row>
    <row r="19" spans="1:6" ht="14.1" customHeight="1">
      <c r="A19" s="694"/>
      <c r="B19" s="695"/>
      <c r="C19" s="414"/>
      <c r="D19" s="415" t="s">
        <v>387</v>
      </c>
      <c r="E19" s="410"/>
      <c r="F19" s="693"/>
    </row>
    <row r="20" spans="1:6" ht="14.1" customHeight="1">
      <c r="A20" s="694">
        <v>3</v>
      </c>
      <c r="B20" s="695" t="s">
        <v>388</v>
      </c>
      <c r="C20" s="411"/>
      <c r="D20" s="404"/>
      <c r="E20" s="405"/>
      <c r="F20" s="691" t="s">
        <v>389</v>
      </c>
    </row>
    <row r="21" spans="1:6" ht="14.1" customHeight="1">
      <c r="A21" s="694"/>
      <c r="B21" s="695"/>
      <c r="C21" s="412" t="s">
        <v>390</v>
      </c>
      <c r="D21" s="406"/>
      <c r="E21" s="408"/>
      <c r="F21" s="692"/>
    </row>
    <row r="22" spans="1:6" ht="14.1" customHeight="1">
      <c r="A22" s="694"/>
      <c r="B22" s="695"/>
      <c r="C22" s="413" t="s">
        <v>380</v>
      </c>
      <c r="D22" s="406" t="s">
        <v>391</v>
      </c>
      <c r="E22" s="408"/>
      <c r="F22" s="692"/>
    </row>
    <row r="23" spans="1:6" ht="14.1" customHeight="1">
      <c r="A23" s="694"/>
      <c r="B23" s="695"/>
      <c r="C23" s="412" t="s">
        <v>392</v>
      </c>
      <c r="D23" s="406" t="s">
        <v>393</v>
      </c>
      <c r="E23" s="408"/>
      <c r="F23" s="692"/>
    </row>
    <row r="24" spans="1:6" ht="14.1" customHeight="1">
      <c r="A24" s="694"/>
      <c r="B24" s="695"/>
      <c r="C24" s="413" t="s">
        <v>380</v>
      </c>
      <c r="D24" s="406" t="s">
        <v>394</v>
      </c>
      <c r="E24" s="408"/>
      <c r="F24" s="692"/>
    </row>
    <row r="25" spans="1:6" ht="14.1" customHeight="1">
      <c r="A25" s="694"/>
      <c r="B25" s="695"/>
      <c r="C25" s="412" t="s">
        <v>385</v>
      </c>
      <c r="D25" s="406"/>
      <c r="E25" s="408"/>
      <c r="F25" s="692"/>
    </row>
    <row r="26" spans="1:6" ht="14.1" customHeight="1">
      <c r="A26" s="694"/>
      <c r="B26" s="695"/>
      <c r="C26" s="414"/>
      <c r="D26" s="409"/>
      <c r="E26" s="410"/>
      <c r="F26" s="693"/>
    </row>
    <row r="27" spans="1:6" ht="14.1" customHeight="1">
      <c r="A27" s="694">
        <v>4</v>
      </c>
      <c r="B27" s="695" t="s">
        <v>395</v>
      </c>
      <c r="C27" s="411"/>
      <c r="D27" s="404"/>
      <c r="E27" s="405"/>
      <c r="F27" s="691" t="s">
        <v>389</v>
      </c>
    </row>
    <row r="28" spans="1:6" ht="14.1" customHeight="1">
      <c r="A28" s="694"/>
      <c r="B28" s="695"/>
      <c r="C28" s="412" t="s">
        <v>390</v>
      </c>
      <c r="D28" s="406"/>
      <c r="E28" s="408"/>
      <c r="F28" s="692"/>
    </row>
    <row r="29" spans="1:6" ht="14.1" customHeight="1">
      <c r="A29" s="694"/>
      <c r="B29" s="695"/>
      <c r="C29" s="413" t="s">
        <v>380</v>
      </c>
      <c r="D29" s="406" t="s">
        <v>396</v>
      </c>
      <c r="E29" s="408"/>
      <c r="F29" s="692"/>
    </row>
    <row r="30" spans="1:6" ht="14.1" customHeight="1">
      <c r="A30" s="694"/>
      <c r="B30" s="695"/>
      <c r="C30" s="412" t="s">
        <v>392</v>
      </c>
      <c r="D30" s="406" t="s">
        <v>397</v>
      </c>
      <c r="E30" s="408"/>
      <c r="F30" s="692"/>
    </row>
    <row r="31" spans="1:6" ht="14.1" customHeight="1">
      <c r="A31" s="694"/>
      <c r="B31" s="695"/>
      <c r="C31" s="413" t="s">
        <v>380</v>
      </c>
      <c r="D31" s="406"/>
      <c r="E31" s="408"/>
      <c r="F31" s="692"/>
    </row>
    <row r="32" spans="1:6" ht="14.1" customHeight="1">
      <c r="A32" s="694"/>
      <c r="B32" s="695"/>
      <c r="C32" s="412" t="s">
        <v>385</v>
      </c>
      <c r="D32" s="406"/>
      <c r="E32" s="408"/>
      <c r="F32" s="692"/>
    </row>
    <row r="33" spans="1:6" ht="14.1" customHeight="1">
      <c r="A33" s="694"/>
      <c r="B33" s="695"/>
      <c r="C33" s="414"/>
      <c r="D33" s="409"/>
      <c r="E33" s="410"/>
      <c r="F33" s="693"/>
    </row>
    <row r="34" spans="1:6" ht="14.1" customHeight="1">
      <c r="A34" s="694">
        <v>5</v>
      </c>
      <c r="B34" s="695" t="s">
        <v>398</v>
      </c>
      <c r="C34" s="411"/>
      <c r="D34" s="404"/>
      <c r="E34" s="405"/>
      <c r="F34" s="691" t="s">
        <v>389</v>
      </c>
    </row>
    <row r="35" spans="1:6" ht="14.1" customHeight="1">
      <c r="A35" s="694"/>
      <c r="B35" s="695"/>
      <c r="C35" s="412" t="s">
        <v>390</v>
      </c>
      <c r="D35" s="406" t="s">
        <v>399</v>
      </c>
      <c r="E35" s="408"/>
      <c r="F35" s="692"/>
    </row>
    <row r="36" spans="1:6" ht="14.1" customHeight="1">
      <c r="A36" s="694"/>
      <c r="B36" s="695"/>
      <c r="C36" s="413" t="s">
        <v>380</v>
      </c>
      <c r="D36" s="406" t="s">
        <v>400</v>
      </c>
      <c r="E36" s="408"/>
      <c r="F36" s="692"/>
    </row>
    <row r="37" spans="1:6" ht="14.1" customHeight="1">
      <c r="A37" s="694"/>
      <c r="B37" s="695"/>
      <c r="C37" s="412" t="s">
        <v>392</v>
      </c>
      <c r="D37" s="406" t="s">
        <v>401</v>
      </c>
      <c r="E37" s="408"/>
      <c r="F37" s="692"/>
    </row>
    <row r="38" spans="1:6" ht="14.1" customHeight="1">
      <c r="A38" s="694"/>
      <c r="B38" s="695"/>
      <c r="C38" s="413" t="s">
        <v>380</v>
      </c>
      <c r="D38" s="406" t="s">
        <v>402</v>
      </c>
      <c r="E38" s="408"/>
      <c r="F38" s="692"/>
    </row>
    <row r="39" spans="1:6" ht="14.1" customHeight="1">
      <c r="A39" s="694"/>
      <c r="B39" s="695"/>
      <c r="C39" s="412" t="s">
        <v>385</v>
      </c>
      <c r="D39" s="406"/>
      <c r="E39" s="408"/>
      <c r="F39" s="692"/>
    </row>
    <row r="40" spans="1:6" ht="14.1" customHeight="1">
      <c r="A40" s="694"/>
      <c r="B40" s="695"/>
      <c r="C40" s="414"/>
      <c r="D40" s="409"/>
      <c r="E40" s="410"/>
      <c r="F40" s="693"/>
    </row>
    <row r="41" spans="1:6" ht="14.1" customHeight="1">
      <c r="A41" s="694">
        <v>6</v>
      </c>
      <c r="B41" s="695" t="s">
        <v>403</v>
      </c>
      <c r="C41" s="411"/>
      <c r="D41" s="404" t="s">
        <v>404</v>
      </c>
      <c r="E41" s="405"/>
      <c r="F41" s="691" t="s">
        <v>389</v>
      </c>
    </row>
    <row r="42" spans="1:6" ht="14.1" customHeight="1">
      <c r="A42" s="694"/>
      <c r="B42" s="695"/>
      <c r="C42" s="412" t="s">
        <v>390</v>
      </c>
      <c r="D42" s="406" t="s">
        <v>405</v>
      </c>
      <c r="E42" s="408"/>
      <c r="F42" s="692"/>
    </row>
    <row r="43" spans="1:6" ht="14.1" customHeight="1">
      <c r="A43" s="694"/>
      <c r="B43" s="695"/>
      <c r="C43" s="413" t="s">
        <v>380</v>
      </c>
      <c r="D43" s="406" t="s">
        <v>406</v>
      </c>
      <c r="E43" s="408"/>
      <c r="F43" s="692"/>
    </row>
    <row r="44" spans="1:6" ht="14.1" customHeight="1">
      <c r="A44" s="694"/>
      <c r="B44" s="695"/>
      <c r="C44" s="412" t="s">
        <v>392</v>
      </c>
      <c r="D44" s="406" t="s">
        <v>407</v>
      </c>
      <c r="E44" s="408"/>
      <c r="F44" s="692"/>
    </row>
    <row r="45" spans="1:6" ht="14.1" customHeight="1">
      <c r="A45" s="694"/>
      <c r="B45" s="695"/>
      <c r="C45" s="413" t="s">
        <v>380</v>
      </c>
      <c r="D45" s="406" t="s">
        <v>408</v>
      </c>
      <c r="E45" s="408"/>
      <c r="F45" s="692"/>
    </row>
    <row r="46" spans="1:6" ht="14.1" customHeight="1">
      <c r="A46" s="694"/>
      <c r="B46" s="695"/>
      <c r="C46" s="412" t="s">
        <v>385</v>
      </c>
      <c r="D46" s="406" t="s">
        <v>409</v>
      </c>
      <c r="E46" s="408"/>
      <c r="F46" s="692"/>
    </row>
    <row r="47" spans="1:6" ht="14.1" customHeight="1">
      <c r="A47" s="694"/>
      <c r="B47" s="695"/>
      <c r="C47" s="414"/>
      <c r="D47" s="409" t="s">
        <v>410</v>
      </c>
      <c r="E47" s="410"/>
      <c r="F47" s="693"/>
    </row>
    <row r="48" spans="1:6" ht="14.1" customHeight="1">
      <c r="E48" s="405"/>
      <c r="F48" s="691" t="s">
        <v>411</v>
      </c>
    </row>
    <row r="49" spans="2:6" ht="14.1" customHeight="1">
      <c r="B49" s="416" t="s">
        <v>412</v>
      </c>
      <c r="D49" s="417" t="s">
        <v>413</v>
      </c>
      <c r="E49" s="408"/>
      <c r="F49" s="692"/>
    </row>
    <row r="50" spans="2:6" ht="14.1" customHeight="1">
      <c r="B50" s="416" t="s">
        <v>414</v>
      </c>
      <c r="D50" s="417" t="s">
        <v>415</v>
      </c>
      <c r="E50" s="410"/>
      <c r="F50" s="693"/>
    </row>
    <row r="51" spans="2:6" ht="14.1" customHeight="1"/>
    <row r="52" spans="2:6" ht="14.1" customHeight="1"/>
    <row r="53" spans="2:6" ht="14.1" customHeight="1"/>
  </sheetData>
  <mergeCells count="25">
    <mergeCell ref="C1:E1"/>
    <mergeCell ref="C2:D2"/>
    <mergeCell ref="B3:B4"/>
    <mergeCell ref="E4:F4"/>
    <mergeCell ref="A5:B5"/>
    <mergeCell ref="A6:A12"/>
    <mergeCell ref="B6:B12"/>
    <mergeCell ref="C6:C12"/>
    <mergeCell ref="F6:F12"/>
    <mergeCell ref="A13:A19"/>
    <mergeCell ref="B13:B19"/>
    <mergeCell ref="F13:F19"/>
    <mergeCell ref="A20:A26"/>
    <mergeCell ref="B20:B26"/>
    <mergeCell ref="F20:F26"/>
    <mergeCell ref="A41:A47"/>
    <mergeCell ref="B41:B47"/>
    <mergeCell ref="F41:F47"/>
    <mergeCell ref="F48:F50"/>
    <mergeCell ref="A27:A33"/>
    <mergeCell ref="B27:B33"/>
    <mergeCell ref="F27:F33"/>
    <mergeCell ref="A34:A40"/>
    <mergeCell ref="B34:B40"/>
    <mergeCell ref="F34:F40"/>
  </mergeCells>
  <phoneticPr fontId="51"/>
  <pageMargins left="0.70866141732283472" right="0.70866141732283472" top="1.1417322834645669" bottom="0.74803149606299213" header="0.51181102362204722" footer="0.31496062992125984"/>
  <pageSetup paperSize="9" orientation="portrait" horizontalDpi="4294967293" verticalDpi="0" r:id="rId1"/>
  <headerFooter>
    <oddHeader>&amp;C&amp;"ＭＳ Ｐゴシック,太字"&amp;18評　　　価　　　表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view="pageLayout" zoomScaleNormal="100" workbookViewId="0">
      <selection activeCell="I10" sqref="I10"/>
    </sheetView>
  </sheetViews>
  <sheetFormatPr defaultColWidth="9" defaultRowHeight="12.75"/>
  <cols>
    <col min="1" max="1" width="3" style="378" customWidth="1"/>
    <col min="2" max="2" width="6.86328125" style="378" customWidth="1"/>
    <col min="3" max="3" width="10.46484375" style="378" customWidth="1"/>
    <col min="4" max="4" width="16.265625" style="378" customWidth="1"/>
    <col min="5" max="15" width="8.73046875" style="378" customWidth="1"/>
    <col min="16" max="16384" width="9" style="378"/>
  </cols>
  <sheetData>
    <row r="1" spans="1:15" ht="24" customHeight="1">
      <c r="A1" s="377" t="s">
        <v>360</v>
      </c>
    </row>
    <row r="2" spans="1:15">
      <c r="A2" s="720"/>
      <c r="B2" s="720"/>
      <c r="C2" s="720"/>
      <c r="D2" s="710"/>
      <c r="E2" s="710"/>
      <c r="F2" s="710"/>
      <c r="G2" s="710"/>
      <c r="H2" s="381"/>
      <c r="I2" s="382"/>
      <c r="J2" s="710"/>
      <c r="K2" s="710"/>
      <c r="L2" s="380"/>
      <c r="M2" s="380"/>
      <c r="N2" s="380"/>
      <c r="O2" s="379"/>
    </row>
    <row r="3" spans="1:15">
      <c r="A3" s="720" t="s">
        <v>287</v>
      </c>
      <c r="B3" s="720"/>
      <c r="C3" s="720"/>
      <c r="D3" s="722"/>
      <c r="E3" s="722"/>
      <c r="F3" s="722"/>
      <c r="G3" s="722"/>
      <c r="J3" s="710"/>
      <c r="K3" s="710"/>
      <c r="L3" s="380"/>
      <c r="M3" s="379"/>
      <c r="N3" s="380"/>
      <c r="O3" s="383"/>
    </row>
    <row r="4" spans="1:15">
      <c r="A4" s="721"/>
      <c r="B4" s="721"/>
      <c r="C4" s="721"/>
      <c r="D4" s="722"/>
      <c r="E4" s="722"/>
      <c r="F4" s="722"/>
      <c r="G4" s="722"/>
      <c r="J4" s="383"/>
      <c r="K4" s="383"/>
      <c r="L4" s="379"/>
      <c r="M4" s="380"/>
      <c r="N4" s="380"/>
      <c r="O4" s="383"/>
    </row>
    <row r="6" spans="1:15" ht="18" customHeight="1">
      <c r="A6" s="710"/>
      <c r="B6" s="711" t="s">
        <v>151</v>
      </c>
      <c r="C6" s="712"/>
      <c r="D6" s="717" t="s">
        <v>140</v>
      </c>
      <c r="E6" s="384">
        <v>1</v>
      </c>
      <c r="F6" s="384">
        <v>2</v>
      </c>
      <c r="G6" s="384">
        <v>3</v>
      </c>
      <c r="H6" s="385">
        <v>4</v>
      </c>
      <c r="I6" s="385">
        <v>5</v>
      </c>
      <c r="J6" s="385">
        <v>6</v>
      </c>
      <c r="K6" s="385">
        <v>7</v>
      </c>
      <c r="L6" s="385">
        <v>8</v>
      </c>
      <c r="M6" s="385">
        <v>9</v>
      </c>
      <c r="N6" s="385">
        <v>10</v>
      </c>
      <c r="O6" s="385">
        <v>11</v>
      </c>
    </row>
    <row r="7" spans="1:15" ht="18" customHeight="1">
      <c r="A7" s="710"/>
      <c r="B7" s="713"/>
      <c r="C7" s="714"/>
      <c r="D7" s="718"/>
      <c r="E7" s="386" t="s">
        <v>153</v>
      </c>
      <c r="F7" s="386" t="s">
        <v>153</v>
      </c>
      <c r="G7" s="386" t="s">
        <v>153</v>
      </c>
      <c r="H7" s="387" t="s">
        <v>153</v>
      </c>
      <c r="I7" s="387" t="s">
        <v>153</v>
      </c>
      <c r="J7" s="387" t="s">
        <v>153</v>
      </c>
      <c r="K7" s="387" t="s">
        <v>153</v>
      </c>
      <c r="L7" s="387" t="s">
        <v>153</v>
      </c>
      <c r="M7" s="387" t="s">
        <v>153</v>
      </c>
      <c r="N7" s="387" t="s">
        <v>153</v>
      </c>
      <c r="O7" s="387" t="s">
        <v>153</v>
      </c>
    </row>
    <row r="8" spans="1:15" ht="18" customHeight="1">
      <c r="A8" s="710"/>
      <c r="B8" s="713"/>
      <c r="C8" s="714"/>
      <c r="D8" s="718"/>
      <c r="E8" s="388"/>
      <c r="F8" s="388"/>
      <c r="G8" s="389"/>
      <c r="H8" s="390"/>
      <c r="I8" s="391" t="s">
        <v>416</v>
      </c>
      <c r="J8" s="391" t="s">
        <v>416</v>
      </c>
      <c r="K8" s="391" t="s">
        <v>416</v>
      </c>
      <c r="L8" s="391" t="s">
        <v>416</v>
      </c>
      <c r="M8" s="391" t="s">
        <v>416</v>
      </c>
      <c r="N8" s="391" t="s">
        <v>416</v>
      </c>
      <c r="O8" s="391" t="s">
        <v>416</v>
      </c>
    </row>
    <row r="9" spans="1:15" ht="18" customHeight="1">
      <c r="A9" s="380"/>
      <c r="B9" s="715"/>
      <c r="C9" s="716"/>
      <c r="D9" s="719"/>
      <c r="E9" s="392"/>
      <c r="F9" s="392"/>
      <c r="G9" s="393"/>
      <c r="H9" s="391"/>
      <c r="I9" s="391"/>
      <c r="J9" s="391"/>
      <c r="K9" s="391"/>
      <c r="L9" s="391"/>
      <c r="M9" s="391"/>
      <c r="N9" s="391"/>
      <c r="O9" s="391"/>
    </row>
    <row r="10" spans="1:15" ht="18" customHeight="1">
      <c r="A10" s="378">
        <v>1</v>
      </c>
      <c r="B10" s="709"/>
      <c r="C10" s="709"/>
      <c r="D10" s="384"/>
      <c r="E10" s="384"/>
      <c r="F10" s="384"/>
      <c r="G10" s="394"/>
      <c r="H10" s="385"/>
      <c r="I10" s="385"/>
      <c r="J10" s="385"/>
      <c r="K10" s="385"/>
      <c r="L10" s="385"/>
      <c r="M10" s="385"/>
      <c r="N10" s="385"/>
      <c r="O10" s="385"/>
    </row>
    <row r="11" spans="1:15" ht="18" customHeight="1">
      <c r="A11" s="378">
        <v>2</v>
      </c>
      <c r="B11" s="709"/>
      <c r="C11" s="709"/>
      <c r="D11" s="384"/>
      <c r="E11" s="384"/>
      <c r="F11" s="384"/>
      <c r="G11" s="394"/>
      <c r="H11" s="385"/>
      <c r="I11" s="385"/>
      <c r="J11" s="385"/>
      <c r="K11" s="385"/>
      <c r="L11" s="385"/>
      <c r="M11" s="385"/>
      <c r="N11" s="385"/>
      <c r="O11" s="385"/>
    </row>
    <row r="12" spans="1:15" ht="18" customHeight="1">
      <c r="A12" s="378">
        <v>3</v>
      </c>
      <c r="B12" s="709"/>
      <c r="C12" s="709"/>
      <c r="D12" s="384"/>
      <c r="E12" s="384"/>
      <c r="F12" s="384"/>
      <c r="G12" s="394"/>
      <c r="H12" s="385"/>
      <c r="I12" s="385"/>
      <c r="J12" s="385"/>
      <c r="K12" s="385"/>
      <c r="L12" s="385"/>
      <c r="M12" s="385"/>
      <c r="N12" s="385"/>
      <c r="O12" s="385"/>
    </row>
    <row r="13" spans="1:15" ht="18" customHeight="1">
      <c r="A13" s="378">
        <v>4</v>
      </c>
      <c r="B13" s="709"/>
      <c r="C13" s="709"/>
      <c r="D13" s="384"/>
      <c r="E13" s="384"/>
      <c r="F13" s="384"/>
      <c r="G13" s="394"/>
      <c r="H13" s="385"/>
      <c r="I13" s="385"/>
      <c r="J13" s="385"/>
      <c r="K13" s="385"/>
      <c r="L13" s="385"/>
      <c r="M13" s="385"/>
      <c r="N13" s="385"/>
      <c r="O13" s="385"/>
    </row>
    <row r="14" spans="1:15" ht="18" customHeight="1">
      <c r="A14" s="378">
        <v>5</v>
      </c>
      <c r="B14" s="709"/>
      <c r="C14" s="709"/>
      <c r="D14" s="384"/>
      <c r="E14" s="384"/>
      <c r="F14" s="384"/>
      <c r="G14" s="394"/>
      <c r="H14" s="385"/>
      <c r="I14" s="385"/>
      <c r="J14" s="385"/>
      <c r="K14" s="385"/>
      <c r="L14" s="385"/>
      <c r="M14" s="385"/>
      <c r="N14" s="385"/>
      <c r="O14" s="385"/>
    </row>
    <row r="15" spans="1:15" ht="18" customHeight="1">
      <c r="A15" s="378">
        <v>6</v>
      </c>
      <c r="B15" s="709"/>
      <c r="C15" s="709"/>
      <c r="D15" s="384"/>
      <c r="E15" s="384"/>
      <c r="F15" s="384"/>
      <c r="G15" s="394"/>
      <c r="H15" s="385"/>
      <c r="I15" s="385"/>
      <c r="J15" s="385"/>
      <c r="K15" s="385"/>
      <c r="L15" s="385"/>
      <c r="M15" s="385"/>
      <c r="N15" s="385"/>
      <c r="O15" s="385"/>
    </row>
    <row r="16" spans="1:15" ht="18" customHeight="1">
      <c r="A16" s="378">
        <v>7</v>
      </c>
      <c r="B16" s="706"/>
      <c r="C16" s="706"/>
      <c r="D16" s="384"/>
      <c r="E16" s="384"/>
      <c r="F16" s="384"/>
      <c r="G16" s="394"/>
      <c r="H16" s="385"/>
      <c r="I16" s="385"/>
      <c r="J16" s="385"/>
      <c r="K16" s="385"/>
      <c r="L16" s="385"/>
      <c r="M16" s="385"/>
      <c r="N16" s="385"/>
      <c r="O16" s="385"/>
    </row>
    <row r="17" spans="1:15" ht="18" customHeight="1">
      <c r="A17" s="378">
        <v>8</v>
      </c>
      <c r="B17" s="706"/>
      <c r="C17" s="706"/>
      <c r="D17" s="395"/>
      <c r="E17" s="384"/>
      <c r="F17" s="384"/>
      <c r="G17" s="394"/>
      <c r="H17" s="385"/>
      <c r="I17" s="396"/>
      <c r="J17" s="385"/>
      <c r="K17" s="385"/>
      <c r="L17" s="385"/>
      <c r="M17" s="385"/>
      <c r="N17" s="385"/>
      <c r="O17" s="385"/>
    </row>
    <row r="18" spans="1:15" ht="18" customHeight="1">
      <c r="A18" s="378">
        <v>9</v>
      </c>
      <c r="B18" s="706"/>
      <c r="C18" s="706"/>
      <c r="D18" s="394"/>
      <c r="E18" s="384"/>
      <c r="F18" s="384"/>
      <c r="G18" s="394"/>
      <c r="H18" s="385"/>
      <c r="I18" s="385"/>
      <c r="J18" s="385"/>
      <c r="K18" s="385"/>
      <c r="L18" s="385"/>
      <c r="M18" s="385"/>
      <c r="N18" s="385"/>
      <c r="O18" s="385"/>
    </row>
    <row r="19" spans="1:15" ht="18" customHeight="1">
      <c r="A19" s="378">
        <v>10</v>
      </c>
      <c r="B19" s="706"/>
      <c r="C19" s="706"/>
      <c r="D19" s="395"/>
      <c r="E19" s="384"/>
      <c r="F19" s="384"/>
      <c r="G19" s="394"/>
      <c r="H19" s="396"/>
      <c r="I19" s="385"/>
      <c r="J19" s="385"/>
      <c r="K19" s="385"/>
      <c r="L19" s="385"/>
      <c r="M19" s="385"/>
      <c r="N19" s="385"/>
      <c r="O19" s="385"/>
    </row>
    <row r="20" spans="1:15" ht="18" customHeight="1">
      <c r="A20" s="378">
        <v>11</v>
      </c>
      <c r="B20" s="709"/>
      <c r="C20" s="709"/>
      <c r="D20" s="384"/>
      <c r="E20" s="384"/>
      <c r="F20" s="384"/>
      <c r="G20" s="384"/>
      <c r="H20" s="397"/>
      <c r="I20" s="385"/>
      <c r="J20" s="385"/>
      <c r="K20" s="385"/>
      <c r="L20" s="385"/>
      <c r="M20" s="385"/>
      <c r="N20" s="385"/>
      <c r="O20" s="385"/>
    </row>
    <row r="21" spans="1:15" ht="18" customHeight="1">
      <c r="A21" s="378">
        <v>12</v>
      </c>
      <c r="B21" s="709"/>
      <c r="C21" s="709"/>
      <c r="D21" s="384"/>
      <c r="E21" s="384"/>
      <c r="F21" s="384"/>
      <c r="G21" s="384"/>
      <c r="H21" s="397"/>
      <c r="I21" s="385"/>
      <c r="J21" s="385"/>
      <c r="K21" s="385"/>
      <c r="L21" s="385"/>
      <c r="M21" s="385"/>
      <c r="N21" s="385"/>
      <c r="O21" s="385"/>
    </row>
    <row r="22" spans="1:15" ht="18" customHeight="1">
      <c r="A22" s="378">
        <v>13</v>
      </c>
      <c r="B22" s="707"/>
      <c r="C22" s="708"/>
      <c r="D22" s="396"/>
      <c r="E22" s="385"/>
      <c r="F22" s="385"/>
      <c r="G22" s="385"/>
      <c r="H22" s="396"/>
      <c r="I22" s="385"/>
      <c r="J22" s="385"/>
      <c r="K22" s="385"/>
      <c r="L22" s="385"/>
      <c r="M22" s="385"/>
      <c r="N22" s="385"/>
      <c r="O22" s="385"/>
    </row>
    <row r="23" spans="1:15" ht="18" customHeight="1">
      <c r="A23" s="378">
        <v>14</v>
      </c>
      <c r="B23" s="707"/>
      <c r="C23" s="708"/>
      <c r="D23" s="396"/>
      <c r="E23" s="385"/>
      <c r="F23" s="385"/>
      <c r="G23" s="385"/>
      <c r="H23" s="396"/>
      <c r="I23" s="385"/>
      <c r="J23" s="385"/>
      <c r="K23" s="385"/>
      <c r="L23" s="385"/>
      <c r="M23" s="385"/>
      <c r="N23" s="385"/>
      <c r="O23" s="385"/>
    </row>
    <row r="24" spans="1:15" ht="18" customHeight="1">
      <c r="A24" s="378">
        <v>15</v>
      </c>
      <c r="B24" s="707"/>
      <c r="C24" s="708"/>
      <c r="D24" s="396"/>
      <c r="E24" s="385"/>
      <c r="F24" s="385"/>
      <c r="G24" s="385"/>
      <c r="H24" s="396"/>
      <c r="I24" s="385"/>
      <c r="J24" s="385"/>
      <c r="K24" s="385"/>
      <c r="L24" s="385"/>
      <c r="M24" s="385"/>
      <c r="N24" s="385"/>
      <c r="O24" s="385"/>
    </row>
    <row r="25" spans="1:15" ht="18" customHeight="1">
      <c r="A25" s="378">
        <v>16</v>
      </c>
      <c r="B25" s="707"/>
      <c r="C25" s="708"/>
      <c r="D25" s="396"/>
      <c r="E25" s="385"/>
      <c r="F25" s="385"/>
      <c r="G25" s="385"/>
      <c r="H25" s="396"/>
      <c r="I25" s="385"/>
      <c r="J25" s="385"/>
      <c r="K25" s="385"/>
      <c r="L25" s="385"/>
      <c r="M25" s="385"/>
      <c r="N25" s="385"/>
      <c r="O25" s="385"/>
    </row>
    <row r="26" spans="1:15" ht="18" customHeight="1">
      <c r="A26" s="378">
        <v>17</v>
      </c>
      <c r="B26" s="708"/>
      <c r="C26" s="708"/>
      <c r="D26" s="385"/>
      <c r="E26" s="385"/>
      <c r="F26" s="385"/>
      <c r="G26" s="385"/>
      <c r="H26" s="385"/>
      <c r="I26" s="385"/>
      <c r="J26" s="385"/>
      <c r="K26" s="385"/>
      <c r="L26" s="385"/>
      <c r="M26" s="385"/>
      <c r="N26" s="385"/>
      <c r="O26" s="385"/>
    </row>
    <row r="27" spans="1:15" ht="18" customHeight="1">
      <c r="A27" s="378">
        <v>18</v>
      </c>
      <c r="B27" s="708"/>
      <c r="C27" s="708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</row>
    <row r="28" spans="1:15" ht="18" customHeight="1">
      <c r="B28" s="378" t="s">
        <v>158</v>
      </c>
    </row>
  </sheetData>
  <mergeCells count="27">
    <mergeCell ref="A2:C2"/>
    <mergeCell ref="D2:G2"/>
    <mergeCell ref="J2:K2"/>
    <mergeCell ref="A3:C4"/>
    <mergeCell ref="D3:G4"/>
    <mergeCell ref="J3:K3"/>
    <mergeCell ref="A6:A8"/>
    <mergeCell ref="B6:C9"/>
    <mergeCell ref="D6:D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5:C25"/>
    <mergeCell ref="B26:C26"/>
    <mergeCell ref="B27:C27"/>
    <mergeCell ref="B19:C19"/>
    <mergeCell ref="B20:C20"/>
    <mergeCell ref="B21:C21"/>
    <mergeCell ref="B22:C22"/>
    <mergeCell ref="B23:C23"/>
    <mergeCell ref="B24:C24"/>
  </mergeCells>
  <phoneticPr fontId="53"/>
  <pageMargins left="0.7" right="0.7" top="0.75" bottom="0.75" header="0.3" footer="0.3"/>
  <pageSetup paperSize="9" orientation="landscape" horizontalDpi="300" verticalDpi="300" r:id="rId1"/>
  <headerFooter>
    <oddHeader>&amp;C&amp;"-,太字"&amp;16 2017山梨県U-11サッカーリーグ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38"/>
  <sheetViews>
    <sheetView view="pageLayout" zoomScaleNormal="100" workbookViewId="0">
      <selection activeCell="E9" sqref="E9"/>
    </sheetView>
  </sheetViews>
  <sheetFormatPr defaultColWidth="9" defaultRowHeight="12.75"/>
  <cols>
    <col min="1" max="1" width="3" style="168" customWidth="1"/>
    <col min="2" max="2" width="6.86328125" style="168" customWidth="1"/>
    <col min="3" max="3" width="9.3984375" style="168" customWidth="1"/>
    <col min="4" max="14" width="6.86328125" style="168" customWidth="1"/>
    <col min="15" max="16384" width="9" style="168"/>
  </cols>
  <sheetData>
    <row r="1" spans="1:14">
      <c r="A1" s="726" t="s">
        <v>140</v>
      </c>
      <c r="B1" s="726"/>
      <c r="C1" s="726"/>
      <c r="D1" s="731"/>
      <c r="E1" s="731"/>
      <c r="F1" s="731"/>
      <c r="G1" s="167"/>
      <c r="J1" s="169"/>
    </row>
    <row r="2" spans="1:14">
      <c r="A2" s="727"/>
      <c r="B2" s="727"/>
      <c r="C2" s="727"/>
      <c r="D2" s="733"/>
      <c r="E2" s="733"/>
      <c r="F2" s="733"/>
      <c r="G2" s="167"/>
      <c r="H2" s="170" t="s">
        <v>141</v>
      </c>
      <c r="I2" s="728" t="s">
        <v>142</v>
      </c>
      <c r="J2" s="729"/>
      <c r="K2" s="171" t="s">
        <v>143</v>
      </c>
      <c r="L2" s="171" t="s">
        <v>144</v>
      </c>
      <c r="M2" s="171" t="s">
        <v>145</v>
      </c>
      <c r="N2" s="172" t="s">
        <v>146</v>
      </c>
    </row>
    <row r="3" spans="1:14">
      <c r="A3" s="730" t="s">
        <v>147</v>
      </c>
      <c r="B3" s="730"/>
      <c r="C3" s="730"/>
      <c r="D3" s="732"/>
      <c r="E3" s="732"/>
      <c r="F3" s="732"/>
      <c r="I3" s="728" t="s">
        <v>148</v>
      </c>
      <c r="J3" s="729"/>
      <c r="K3" s="171" t="s">
        <v>149</v>
      </c>
      <c r="L3" s="172" t="s">
        <v>146</v>
      </c>
      <c r="M3" s="171"/>
      <c r="N3" s="173"/>
    </row>
    <row r="4" spans="1:14">
      <c r="A4" s="727"/>
      <c r="B4" s="727"/>
      <c r="C4" s="727"/>
      <c r="D4" s="733"/>
      <c r="E4" s="733"/>
      <c r="F4" s="733"/>
      <c r="I4" s="168" t="s">
        <v>150</v>
      </c>
      <c r="K4" s="172" t="s">
        <v>146</v>
      </c>
      <c r="L4" s="171"/>
      <c r="M4" s="171"/>
      <c r="N4" s="173"/>
    </row>
    <row r="6" spans="1:14">
      <c r="A6" s="731"/>
      <c r="B6" s="723" t="s">
        <v>151</v>
      </c>
      <c r="C6" s="723"/>
      <c r="D6" s="171">
        <v>1</v>
      </c>
      <c r="E6" s="171">
        <v>2</v>
      </c>
      <c r="F6" s="171">
        <v>3</v>
      </c>
      <c r="G6" s="171">
        <v>4</v>
      </c>
      <c r="H6" s="171">
        <v>5</v>
      </c>
      <c r="I6" s="171">
        <v>6</v>
      </c>
      <c r="J6" s="171">
        <v>7</v>
      </c>
      <c r="K6" s="171">
        <v>8</v>
      </c>
      <c r="L6" s="171">
        <v>9</v>
      </c>
      <c r="M6" s="171">
        <v>10</v>
      </c>
      <c r="N6" s="171">
        <v>11</v>
      </c>
    </row>
    <row r="7" spans="1:14">
      <c r="A7" s="731"/>
      <c r="B7" s="723"/>
      <c r="C7" s="723"/>
      <c r="D7" s="174" t="s">
        <v>153</v>
      </c>
      <c r="E7" s="174" t="s">
        <v>153</v>
      </c>
      <c r="F7" s="174" t="s">
        <v>153</v>
      </c>
      <c r="G7" s="174" t="s">
        <v>153</v>
      </c>
      <c r="H7" s="174" t="s">
        <v>153</v>
      </c>
      <c r="I7" s="174" t="s">
        <v>153</v>
      </c>
      <c r="J7" s="174" t="s">
        <v>153</v>
      </c>
      <c r="K7" s="174" t="s">
        <v>153</v>
      </c>
      <c r="L7" s="174" t="s">
        <v>153</v>
      </c>
      <c r="M7" s="174" t="s">
        <v>153</v>
      </c>
      <c r="N7" s="174" t="s">
        <v>153</v>
      </c>
    </row>
    <row r="8" spans="1:14">
      <c r="A8" s="731"/>
      <c r="B8" s="723"/>
      <c r="C8" s="723"/>
      <c r="D8" s="175" t="s">
        <v>154</v>
      </c>
      <c r="E8" s="175" t="s">
        <v>154</v>
      </c>
      <c r="F8" s="175" t="s">
        <v>154</v>
      </c>
      <c r="G8" s="175" t="s">
        <v>154</v>
      </c>
      <c r="H8" s="175" t="s">
        <v>154</v>
      </c>
      <c r="I8" s="175" t="s">
        <v>154</v>
      </c>
      <c r="J8" s="175" t="s">
        <v>154</v>
      </c>
      <c r="K8" s="175" t="s">
        <v>154</v>
      </c>
      <c r="L8" s="175" t="s">
        <v>154</v>
      </c>
      <c r="M8" s="175" t="s">
        <v>154</v>
      </c>
      <c r="N8" s="175" t="s">
        <v>154</v>
      </c>
    </row>
    <row r="9" spans="1:14" ht="19.7" customHeight="1">
      <c r="A9" s="168">
        <v>1</v>
      </c>
      <c r="B9" s="723"/>
      <c r="C9" s="72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</row>
    <row r="10" spans="1:14" ht="19.7" customHeight="1">
      <c r="A10" s="168">
        <v>2</v>
      </c>
      <c r="B10" s="723"/>
      <c r="C10" s="72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</row>
    <row r="11" spans="1:14" ht="19.7" customHeight="1">
      <c r="A11" s="168">
        <v>3</v>
      </c>
      <c r="B11" s="723"/>
      <c r="C11" s="72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</row>
    <row r="12" spans="1:14" ht="19.7" customHeight="1">
      <c r="A12" s="168">
        <v>4</v>
      </c>
      <c r="B12" s="723"/>
      <c r="C12" s="72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</row>
    <row r="13" spans="1:14" ht="19.7" customHeight="1">
      <c r="A13" s="168">
        <v>5</v>
      </c>
      <c r="B13" s="723"/>
      <c r="C13" s="72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4" ht="19.7" customHeight="1">
      <c r="A14" s="168">
        <v>6</v>
      </c>
      <c r="B14" s="723"/>
      <c r="C14" s="72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19.7" customHeight="1">
      <c r="A15" s="168">
        <v>7</v>
      </c>
      <c r="B15" s="723"/>
      <c r="C15" s="72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</row>
    <row r="16" spans="1:14" ht="19.7" customHeight="1">
      <c r="A16" s="168">
        <v>8</v>
      </c>
      <c r="B16" s="723"/>
      <c r="C16" s="72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</row>
    <row r="17" spans="1:14" ht="19.7" customHeight="1">
      <c r="A17" s="168">
        <v>9</v>
      </c>
      <c r="B17" s="723"/>
      <c r="C17" s="72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</row>
    <row r="18" spans="1:14" ht="19.7" customHeight="1">
      <c r="A18" s="168">
        <v>10</v>
      </c>
      <c r="B18" s="723"/>
      <c r="C18" s="72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</row>
    <row r="19" spans="1:14" ht="19.7" customHeight="1">
      <c r="A19" s="168">
        <v>11</v>
      </c>
      <c r="B19" s="723"/>
      <c r="C19" s="72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</row>
    <row r="20" spans="1:14" ht="19.7" customHeight="1">
      <c r="A20" s="168">
        <v>12</v>
      </c>
      <c r="B20" s="723"/>
      <c r="C20" s="72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1:14" ht="19.7" customHeight="1">
      <c r="A21" s="168">
        <v>13</v>
      </c>
      <c r="B21" s="723"/>
      <c r="C21" s="72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</row>
    <row r="22" spans="1:14" ht="19.7" customHeight="1">
      <c r="A22" s="168">
        <v>14</v>
      </c>
      <c r="B22" s="723"/>
      <c r="C22" s="72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</row>
    <row r="23" spans="1:14" ht="19.7" customHeight="1">
      <c r="A23" s="168">
        <v>15</v>
      </c>
      <c r="B23" s="723"/>
      <c r="C23" s="72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</row>
    <row r="24" spans="1:14" ht="19.7" customHeight="1">
      <c r="A24" s="168">
        <v>16</v>
      </c>
      <c r="B24" s="723"/>
      <c r="C24" s="72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</row>
    <row r="25" spans="1:14" ht="19.7" customHeight="1">
      <c r="A25" s="168">
        <v>17</v>
      </c>
      <c r="B25" s="723"/>
      <c r="C25" s="72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4" ht="19.7" customHeight="1">
      <c r="A26" s="168">
        <v>18</v>
      </c>
      <c r="B26" s="723"/>
      <c r="C26" s="72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</row>
    <row r="27" spans="1:14" ht="19.7" customHeight="1">
      <c r="A27" s="168">
        <v>19</v>
      </c>
      <c r="B27" s="723"/>
      <c r="C27" s="72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</row>
    <row r="28" spans="1:14" ht="19.7" customHeight="1">
      <c r="A28" s="168">
        <v>20</v>
      </c>
      <c r="B28" s="723"/>
      <c r="C28" s="72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</row>
    <row r="29" spans="1:14" ht="19.7" customHeight="1">
      <c r="A29" s="168">
        <v>21</v>
      </c>
      <c r="B29" s="723"/>
      <c r="C29" s="72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14" ht="19.7" customHeight="1">
      <c r="A30" s="168">
        <v>22</v>
      </c>
      <c r="B30" s="723"/>
      <c r="C30" s="72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</row>
    <row r="31" spans="1:14" ht="19.7" customHeight="1">
      <c r="A31" s="168">
        <v>23</v>
      </c>
      <c r="B31" s="723"/>
      <c r="C31" s="72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</row>
    <row r="32" spans="1:14" ht="19.7" customHeight="1">
      <c r="A32" s="168">
        <v>24</v>
      </c>
      <c r="B32" s="724"/>
      <c r="C32" s="725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</row>
    <row r="33" spans="1:14" ht="19.7" customHeight="1">
      <c r="A33" s="168">
        <v>25</v>
      </c>
      <c r="B33" s="724"/>
      <c r="C33" s="725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</row>
    <row r="34" spans="1:14" ht="19.7" customHeight="1"/>
    <row r="35" spans="1:14" ht="19.7" customHeight="1">
      <c r="B35" s="168" t="s">
        <v>155</v>
      </c>
    </row>
    <row r="36" spans="1:14" ht="19.7" customHeight="1">
      <c r="B36" s="168" t="s">
        <v>156</v>
      </c>
    </row>
    <row r="37" spans="1:14" ht="19.7" customHeight="1">
      <c r="B37" s="168" t="s">
        <v>157</v>
      </c>
    </row>
    <row r="38" spans="1:14" ht="19.7" customHeight="1">
      <c r="B38" s="168" t="s">
        <v>158</v>
      </c>
    </row>
  </sheetData>
  <mergeCells count="33">
    <mergeCell ref="A1:C2"/>
    <mergeCell ref="I2:J2"/>
    <mergeCell ref="A3:C4"/>
    <mergeCell ref="I3:J3"/>
    <mergeCell ref="A6:A8"/>
    <mergeCell ref="B6:C8"/>
    <mergeCell ref="D3:F4"/>
    <mergeCell ref="D1:F2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29:C29"/>
  </mergeCells>
  <phoneticPr fontId="12"/>
  <pageMargins left="0.51181102362204722" right="0.31496062992125984" top="1.3385826771653544" bottom="0.94488188976377963" header="0.70866141732283472" footer="0.70866141732283472"/>
  <pageSetup paperSize="9" orientation="portrait" horizontalDpi="4294967293" verticalDpi="0" r:id="rId1"/>
  <headerFooter>
    <oddHeader>&amp;C&amp;"ＭＳ Ｐゴシック,太字"&amp;14 &amp;K0000002017山梨県U-11サッカーリーグ&amp;12
警告・退場確認表&amp;R（様式７-1）</oddHeader>
    <oddFooter>&amp;C山梨県サッカー協会４種委員会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31"/>
  <sheetViews>
    <sheetView view="pageLayout" zoomScale="75" zoomScaleNormal="100" zoomScalePageLayoutView="75" workbookViewId="0">
      <selection activeCell="E11" sqref="E11"/>
    </sheetView>
  </sheetViews>
  <sheetFormatPr defaultColWidth="9" defaultRowHeight="12.75"/>
  <cols>
    <col min="1" max="1" width="3" style="168" customWidth="1"/>
    <col min="2" max="2" width="6.86328125" style="168" customWidth="1"/>
    <col min="3" max="3" width="10.46484375" style="168" customWidth="1"/>
    <col min="4" max="4" width="16.265625" style="168" customWidth="1"/>
    <col min="5" max="15" width="8.73046875" style="168" customWidth="1"/>
    <col min="16" max="16384" width="9" style="168"/>
  </cols>
  <sheetData>
    <row r="1" spans="1:15">
      <c r="A1" s="726"/>
      <c r="B1" s="726"/>
      <c r="C1" s="726"/>
      <c r="D1" s="731"/>
      <c r="E1" s="731"/>
      <c r="F1" s="731"/>
      <c r="G1" s="731"/>
      <c r="H1" s="167"/>
      <c r="I1" s="170" t="s">
        <v>141</v>
      </c>
      <c r="J1" s="728" t="s">
        <v>142</v>
      </c>
      <c r="K1" s="729"/>
      <c r="L1" s="262" t="s">
        <v>143</v>
      </c>
      <c r="M1" s="262" t="s">
        <v>144</v>
      </c>
      <c r="N1" s="262" t="s">
        <v>145</v>
      </c>
      <c r="O1" s="172" t="s">
        <v>146</v>
      </c>
    </row>
    <row r="2" spans="1:15">
      <c r="A2" s="726" t="s">
        <v>287</v>
      </c>
      <c r="B2" s="726"/>
      <c r="C2" s="726"/>
      <c r="D2" s="731"/>
      <c r="E2" s="731"/>
      <c r="F2" s="731"/>
      <c r="G2" s="731"/>
      <c r="J2" s="728" t="s">
        <v>148</v>
      </c>
      <c r="K2" s="729"/>
      <c r="L2" s="262" t="s">
        <v>149</v>
      </c>
      <c r="M2" s="172" t="s">
        <v>146</v>
      </c>
      <c r="N2" s="262"/>
      <c r="O2" s="173"/>
    </row>
    <row r="3" spans="1:15">
      <c r="A3" s="727"/>
      <c r="B3" s="727"/>
      <c r="C3" s="727"/>
      <c r="D3" s="733"/>
      <c r="E3" s="733"/>
      <c r="F3" s="733"/>
      <c r="G3" s="733"/>
      <c r="J3" s="168" t="s">
        <v>150</v>
      </c>
      <c r="L3" s="172" t="s">
        <v>146</v>
      </c>
      <c r="M3" s="262"/>
      <c r="N3" s="262"/>
      <c r="O3" s="173"/>
    </row>
    <row r="5" spans="1:15">
      <c r="A5" s="731"/>
      <c r="B5" s="734" t="s">
        <v>151</v>
      </c>
      <c r="C5" s="735"/>
      <c r="D5" s="739" t="s">
        <v>140</v>
      </c>
      <c r="E5" s="262">
        <v>1</v>
      </c>
      <c r="F5" s="262">
        <v>2</v>
      </c>
      <c r="G5" s="262">
        <v>3</v>
      </c>
      <c r="H5" s="262">
        <v>4</v>
      </c>
      <c r="I5" s="262">
        <v>5</v>
      </c>
      <c r="J5" s="262">
        <v>6</v>
      </c>
      <c r="K5" s="262">
        <v>7</v>
      </c>
      <c r="L5" s="262">
        <v>8</v>
      </c>
      <c r="M5" s="262">
        <v>9</v>
      </c>
      <c r="N5" s="262">
        <v>10</v>
      </c>
      <c r="O5" s="262">
        <v>11</v>
      </c>
    </row>
    <row r="6" spans="1:15">
      <c r="A6" s="731"/>
      <c r="B6" s="736"/>
      <c r="C6" s="729"/>
      <c r="D6" s="740"/>
      <c r="E6" s="174" t="s">
        <v>153</v>
      </c>
      <c r="F6" s="174" t="s">
        <v>153</v>
      </c>
      <c r="G6" s="174" t="s">
        <v>153</v>
      </c>
      <c r="H6" s="174" t="s">
        <v>153</v>
      </c>
      <c r="I6" s="174" t="s">
        <v>153</v>
      </c>
      <c r="J6" s="174" t="s">
        <v>153</v>
      </c>
      <c r="K6" s="174" t="s">
        <v>153</v>
      </c>
      <c r="L6" s="174" t="s">
        <v>153</v>
      </c>
      <c r="M6" s="174" t="s">
        <v>153</v>
      </c>
      <c r="N6" s="174" t="s">
        <v>153</v>
      </c>
      <c r="O6" s="174" t="s">
        <v>153</v>
      </c>
    </row>
    <row r="7" spans="1:15">
      <c r="A7" s="731"/>
      <c r="B7" s="736"/>
      <c r="C7" s="729"/>
      <c r="D7" s="740"/>
      <c r="E7" s="446"/>
      <c r="F7" s="446"/>
      <c r="G7" s="175" t="s">
        <v>288</v>
      </c>
      <c r="H7" s="175" t="s">
        <v>288</v>
      </c>
      <c r="I7" s="175" t="s">
        <v>288</v>
      </c>
      <c r="J7" s="175" t="s">
        <v>288</v>
      </c>
      <c r="K7" s="175" t="s">
        <v>288</v>
      </c>
      <c r="L7" s="175" t="s">
        <v>288</v>
      </c>
      <c r="M7" s="175" t="s">
        <v>288</v>
      </c>
      <c r="N7" s="175" t="s">
        <v>288</v>
      </c>
      <c r="O7" s="175" t="s">
        <v>288</v>
      </c>
    </row>
    <row r="8" spans="1:15">
      <c r="A8" s="261"/>
      <c r="B8" s="737"/>
      <c r="C8" s="738"/>
      <c r="D8" s="741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</row>
    <row r="9" spans="1:15" ht="19.7" customHeight="1">
      <c r="A9" s="168">
        <v>1</v>
      </c>
      <c r="B9" s="723"/>
      <c r="C9" s="723"/>
      <c r="D9" s="173"/>
      <c r="E9" s="447"/>
      <c r="F9" s="447"/>
      <c r="G9" s="173"/>
      <c r="H9" s="173"/>
      <c r="I9" s="173"/>
      <c r="J9" s="173"/>
      <c r="K9" s="173"/>
      <c r="L9" s="173"/>
      <c r="M9" s="173"/>
      <c r="N9" s="173"/>
      <c r="O9" s="173"/>
    </row>
    <row r="10" spans="1:15" ht="19.7" customHeight="1">
      <c r="A10" s="168">
        <v>2</v>
      </c>
      <c r="B10" s="723"/>
      <c r="C10" s="723"/>
      <c r="D10" s="173"/>
      <c r="E10" s="447"/>
      <c r="F10" s="447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ht="19.7" customHeight="1">
      <c r="A11" s="168">
        <v>3</v>
      </c>
      <c r="B11" s="723"/>
      <c r="C11" s="723"/>
      <c r="D11" s="173"/>
      <c r="E11" s="447"/>
      <c r="F11" s="447"/>
      <c r="G11" s="173"/>
      <c r="H11" s="173"/>
      <c r="I11" s="173"/>
      <c r="J11" s="173"/>
      <c r="K11" s="173"/>
      <c r="L11" s="173"/>
      <c r="M11" s="173"/>
      <c r="N11" s="173"/>
      <c r="O11" s="173"/>
    </row>
    <row r="12" spans="1:15" ht="19.7" customHeight="1">
      <c r="A12" s="168">
        <v>4</v>
      </c>
      <c r="B12" s="723"/>
      <c r="C12" s="72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</row>
    <row r="13" spans="1:15" ht="19.7" customHeight="1">
      <c r="A13" s="168">
        <v>5</v>
      </c>
      <c r="B13" s="723"/>
      <c r="C13" s="72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</row>
    <row r="14" spans="1:15" ht="19.7" customHeight="1">
      <c r="A14" s="168">
        <v>6</v>
      </c>
      <c r="B14" s="723"/>
      <c r="C14" s="72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</row>
    <row r="15" spans="1:15" ht="19.7" customHeight="1">
      <c r="A15" s="168">
        <v>7</v>
      </c>
      <c r="B15" s="723"/>
      <c r="C15" s="72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</row>
    <row r="16" spans="1:15" ht="19.7" customHeight="1">
      <c r="A16" s="168">
        <v>8</v>
      </c>
      <c r="B16" s="723"/>
      <c r="C16" s="72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</row>
    <row r="17" spans="1:15" ht="19.7" customHeight="1">
      <c r="A17" s="168">
        <v>9</v>
      </c>
      <c r="B17" s="723"/>
      <c r="C17" s="72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</row>
    <row r="18" spans="1:15" ht="19.7" customHeight="1">
      <c r="A18" s="168">
        <v>10</v>
      </c>
      <c r="B18" s="723"/>
      <c r="C18" s="72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</row>
    <row r="19" spans="1:15" ht="19.7" customHeight="1">
      <c r="A19" s="168">
        <v>11</v>
      </c>
      <c r="B19" s="723"/>
      <c r="C19" s="72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</row>
    <row r="20" spans="1:15" ht="19.7" customHeight="1">
      <c r="A20" s="168">
        <v>12</v>
      </c>
      <c r="B20" s="723"/>
      <c r="C20" s="72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</row>
    <row r="21" spans="1:15" ht="19.7" customHeight="1">
      <c r="A21" s="168">
        <v>13</v>
      </c>
      <c r="B21" s="723"/>
      <c r="C21" s="72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</row>
    <row r="22" spans="1:15" ht="19.7" customHeight="1">
      <c r="A22" s="168">
        <v>14</v>
      </c>
      <c r="B22" s="723"/>
      <c r="C22" s="72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</row>
    <row r="23" spans="1:15" ht="19.7" customHeight="1">
      <c r="A23" s="168">
        <v>15</v>
      </c>
      <c r="B23" s="723"/>
      <c r="C23" s="72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</row>
    <row r="24" spans="1:15" ht="19.7" customHeight="1">
      <c r="A24" s="168">
        <v>16</v>
      </c>
      <c r="B24" s="723"/>
      <c r="C24" s="72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</row>
    <row r="25" spans="1:15" ht="19.7" customHeight="1">
      <c r="A25" s="168">
        <v>17</v>
      </c>
      <c r="B25" s="723"/>
      <c r="C25" s="72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</row>
    <row r="26" spans="1:15" ht="19.7" customHeight="1">
      <c r="A26" s="168">
        <v>18</v>
      </c>
      <c r="B26" s="723"/>
      <c r="C26" s="72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</row>
    <row r="27" spans="1:15" ht="19.7" customHeight="1">
      <c r="B27" s="168" t="s">
        <v>158</v>
      </c>
      <c r="I27" s="168" t="s">
        <v>289</v>
      </c>
    </row>
    <row r="28" spans="1:15" ht="19.7" customHeight="1"/>
    <row r="29" spans="1:15" ht="19.7" customHeight="1"/>
    <row r="30" spans="1:15" ht="19.7" customHeight="1"/>
    <row r="31" spans="1:15" ht="19.7" customHeight="1"/>
  </sheetData>
  <mergeCells count="27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7:C17"/>
    <mergeCell ref="A5:A7"/>
    <mergeCell ref="B5:C8"/>
    <mergeCell ref="D5:D8"/>
    <mergeCell ref="B9:C9"/>
    <mergeCell ref="B10:C10"/>
    <mergeCell ref="B11:C11"/>
    <mergeCell ref="B12:C12"/>
    <mergeCell ref="B13:C13"/>
    <mergeCell ref="B14:C14"/>
    <mergeCell ref="B15:C15"/>
    <mergeCell ref="B16:C16"/>
    <mergeCell ref="A1:C1"/>
    <mergeCell ref="D1:G1"/>
    <mergeCell ref="J1:K1"/>
    <mergeCell ref="A2:C3"/>
    <mergeCell ref="D2:G3"/>
    <mergeCell ref="J2:K2"/>
  </mergeCells>
  <phoneticPr fontId="24"/>
  <pageMargins left="0.51181102362204722" right="0.31496062992125984" top="1.1417322834645669" bottom="0.94488188976377963" header="0.70866141732283472" footer="0.70866141732283472"/>
  <pageSetup paperSize="9" orientation="landscape" horizontalDpi="4294967293" verticalDpi="0" r:id="rId1"/>
  <headerFooter>
    <oddHeader>&amp;C&amp;"ＭＳ Ｐゴシック,太字"&amp;16 &amp;K0000002016山梨県U-11サッカーリーグ　警告・退場一覧表              &amp;12(様式7-2）</oddHeader>
    <oddFooter>&amp;C（社）山梨県サッカー協会4種少年委員会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43"/>
  <sheetViews>
    <sheetView view="pageBreakPreview" zoomScale="60" zoomScaleNormal="100" workbookViewId="0">
      <selection activeCell="W7" sqref="W7"/>
    </sheetView>
  </sheetViews>
  <sheetFormatPr defaultRowHeight="12.75"/>
  <cols>
    <col min="1" max="1" width="9.265625" style="267" customWidth="1"/>
    <col min="2" max="2" width="4.1328125" style="227" customWidth="1"/>
    <col min="3" max="3" width="9.1328125" style="227" customWidth="1"/>
    <col min="4" max="4" width="3.1328125" style="227" customWidth="1"/>
    <col min="5" max="5" width="9.1328125" style="227" customWidth="1"/>
    <col min="6" max="6" width="3.1328125" style="227" customWidth="1"/>
    <col min="7" max="7" width="8.73046875" style="227" customWidth="1"/>
    <col min="8" max="8" width="3.1328125" style="227" customWidth="1"/>
    <col min="9" max="9" width="9.1328125" style="227" customWidth="1"/>
    <col min="10" max="10" width="3.1328125" style="227" customWidth="1"/>
    <col min="11" max="11" width="9.1328125" style="227" customWidth="1"/>
    <col min="12" max="12" width="3.1328125" style="227" customWidth="1"/>
    <col min="13" max="13" width="11.1328125" style="227" customWidth="1"/>
    <col min="14" max="14" width="5.59765625" style="227" customWidth="1"/>
  </cols>
  <sheetData>
    <row r="1" spans="1:14" ht="24" customHeight="1">
      <c r="C1" s="748" t="s">
        <v>290</v>
      </c>
      <c r="D1" s="748"/>
      <c r="E1" s="748"/>
      <c r="F1" s="748"/>
      <c r="G1" s="748"/>
      <c r="H1" s="748"/>
      <c r="I1" s="748"/>
      <c r="J1" s="748"/>
      <c r="K1" s="748"/>
      <c r="M1" s="742"/>
      <c r="N1" s="742"/>
    </row>
    <row r="2" spans="1:14" ht="35.25" customHeight="1">
      <c r="A2" s="267" t="s">
        <v>291</v>
      </c>
      <c r="B2" s="755" t="s">
        <v>484</v>
      </c>
      <c r="C2" s="755"/>
      <c r="D2" s="755"/>
      <c r="E2" s="755"/>
      <c r="F2" s="755"/>
      <c r="G2" s="755"/>
      <c r="H2" s="366" t="s">
        <v>349</v>
      </c>
      <c r="I2" s="366"/>
      <c r="J2" s="367"/>
      <c r="K2" s="756"/>
      <c r="L2" s="756"/>
      <c r="M2" s="756"/>
      <c r="N2" s="756"/>
    </row>
    <row r="3" spans="1:14" ht="24" customHeight="1">
      <c r="A3" s="267" t="s">
        <v>292</v>
      </c>
      <c r="B3" s="666">
        <v>2016</v>
      </c>
      <c r="C3" s="666"/>
      <c r="D3" s="251" t="s">
        <v>301</v>
      </c>
      <c r="E3" s="251"/>
      <c r="F3" s="251" t="s">
        <v>302</v>
      </c>
      <c r="G3" s="251"/>
      <c r="H3" s="251" t="s">
        <v>303</v>
      </c>
      <c r="I3" s="251"/>
      <c r="J3" s="251" t="s">
        <v>305</v>
      </c>
      <c r="K3" s="251"/>
      <c r="L3" s="251" t="s">
        <v>306</v>
      </c>
      <c r="M3" s="251" t="s">
        <v>317</v>
      </c>
    </row>
    <row r="4" spans="1:14" ht="24" customHeight="1">
      <c r="A4" s="267" t="s">
        <v>293</v>
      </c>
      <c r="B4" s="760"/>
      <c r="C4" s="656"/>
      <c r="D4" s="656"/>
      <c r="E4" s="656"/>
      <c r="F4" s="656"/>
      <c r="G4" s="656"/>
      <c r="H4" s="656"/>
      <c r="I4" s="656"/>
      <c r="J4" s="656"/>
      <c r="K4" s="656"/>
      <c r="L4" s="656"/>
    </row>
    <row r="5" spans="1:14" ht="24" customHeight="1">
      <c r="A5" s="267" t="s">
        <v>294</v>
      </c>
      <c r="C5" s="666"/>
      <c r="D5" s="666"/>
      <c r="E5" s="666"/>
      <c r="F5" s="666"/>
      <c r="G5" s="267" t="s">
        <v>307</v>
      </c>
      <c r="H5" s="666"/>
      <c r="I5" s="666"/>
      <c r="J5" s="666"/>
      <c r="K5" s="666"/>
    </row>
    <row r="6" spans="1:14" ht="24" customHeight="1">
      <c r="A6" s="267" t="s">
        <v>295</v>
      </c>
      <c r="B6" s="267" t="s">
        <v>318</v>
      </c>
      <c r="E6" s="666"/>
      <c r="F6" s="666"/>
      <c r="G6" s="265" t="s">
        <v>319</v>
      </c>
      <c r="H6" s="656"/>
      <c r="I6" s="656"/>
    </row>
    <row r="7" spans="1:14" ht="24" customHeight="1">
      <c r="B7" s="267" t="s">
        <v>296</v>
      </c>
      <c r="E7" s="666"/>
      <c r="F7" s="666"/>
      <c r="G7" s="265" t="s">
        <v>320</v>
      </c>
      <c r="H7" s="666"/>
      <c r="I7" s="666"/>
    </row>
    <row r="8" spans="1:14" ht="24" customHeight="1">
      <c r="B8" s="267" t="s">
        <v>297</v>
      </c>
      <c r="E8" s="666"/>
      <c r="F8" s="666"/>
      <c r="G8" s="266" t="s">
        <v>320</v>
      </c>
      <c r="H8" s="656"/>
      <c r="I8" s="656"/>
    </row>
    <row r="9" spans="1:14" ht="18" customHeight="1">
      <c r="B9" s="267"/>
    </row>
    <row r="10" spans="1:14" ht="26.25" customHeight="1">
      <c r="A10" s="742" t="s">
        <v>309</v>
      </c>
      <c r="B10" s="742"/>
      <c r="C10" s="666"/>
      <c r="D10" s="666"/>
      <c r="E10" s="666"/>
      <c r="F10" s="666"/>
      <c r="G10" s="666"/>
      <c r="H10" s="742" t="s">
        <v>308</v>
      </c>
      <c r="I10" s="742"/>
      <c r="J10" s="666"/>
      <c r="K10" s="666"/>
      <c r="L10" s="666"/>
      <c r="M10" s="666"/>
    </row>
    <row r="11" spans="1:14" ht="26.25" customHeight="1">
      <c r="A11" s="742" t="s">
        <v>310</v>
      </c>
      <c r="B11" s="742"/>
      <c r="C11" s="656"/>
      <c r="D11" s="656"/>
      <c r="E11" s="656"/>
      <c r="F11" s="656"/>
      <c r="G11" s="656"/>
      <c r="H11" s="742" t="s">
        <v>308</v>
      </c>
      <c r="I11" s="742"/>
      <c r="J11" s="666"/>
      <c r="K11" s="666"/>
      <c r="L11" s="666"/>
      <c r="M11" s="666"/>
    </row>
    <row r="12" spans="1:14" ht="20.25" customHeight="1">
      <c r="A12" s="267" t="s">
        <v>321</v>
      </c>
    </row>
    <row r="13" spans="1:14" s="6" customFormat="1" ht="24" customHeight="1">
      <c r="A13" s="241"/>
      <c r="B13" s="743" t="s">
        <v>311</v>
      </c>
      <c r="C13" s="743"/>
      <c r="D13" s="743" t="s">
        <v>312</v>
      </c>
      <c r="E13" s="743"/>
      <c r="F13" s="743"/>
      <c r="G13" s="268" t="s">
        <v>313</v>
      </c>
      <c r="H13" s="743" t="s">
        <v>314</v>
      </c>
      <c r="I13" s="743"/>
      <c r="J13" s="743"/>
      <c r="K13" s="745" t="s">
        <v>322</v>
      </c>
      <c r="L13" s="746"/>
      <c r="M13" s="746"/>
      <c r="N13" s="747"/>
    </row>
    <row r="14" spans="1:14" ht="24" customHeight="1">
      <c r="A14" s="241">
        <v>1</v>
      </c>
      <c r="B14" s="744"/>
      <c r="C14" s="744"/>
      <c r="D14" s="744"/>
      <c r="E14" s="744"/>
      <c r="F14" s="744"/>
      <c r="G14" s="269"/>
      <c r="H14" s="744"/>
      <c r="I14" s="744"/>
      <c r="J14" s="744"/>
      <c r="K14" s="744"/>
      <c r="L14" s="744"/>
      <c r="M14" s="744"/>
      <c r="N14" s="269"/>
    </row>
    <row r="15" spans="1:14" ht="24" customHeight="1">
      <c r="A15" s="241">
        <v>2</v>
      </c>
      <c r="B15" s="744"/>
      <c r="C15" s="744"/>
      <c r="D15" s="744"/>
      <c r="E15" s="744"/>
      <c r="F15" s="744"/>
      <c r="G15" s="269"/>
      <c r="H15" s="744"/>
      <c r="I15" s="744"/>
      <c r="J15" s="744"/>
      <c r="K15" s="744"/>
      <c r="L15" s="744"/>
      <c r="M15" s="744"/>
      <c r="N15" s="269"/>
    </row>
    <row r="16" spans="1:14" ht="24" customHeight="1">
      <c r="A16" s="241">
        <v>3</v>
      </c>
      <c r="B16" s="744"/>
      <c r="C16" s="744"/>
      <c r="D16" s="744"/>
      <c r="E16" s="744"/>
      <c r="F16" s="744"/>
      <c r="G16" s="269"/>
      <c r="H16" s="744"/>
      <c r="I16" s="744"/>
      <c r="J16" s="744"/>
      <c r="K16" s="744"/>
      <c r="L16" s="744"/>
      <c r="M16" s="744"/>
      <c r="N16" s="269"/>
    </row>
    <row r="17" spans="1:14" ht="24" customHeight="1">
      <c r="A17" s="241">
        <v>4</v>
      </c>
      <c r="B17" s="744"/>
      <c r="C17" s="744"/>
      <c r="D17" s="744"/>
      <c r="E17" s="744"/>
      <c r="F17" s="744"/>
      <c r="G17" s="269"/>
      <c r="H17" s="744"/>
      <c r="I17" s="744"/>
      <c r="J17" s="744"/>
      <c r="K17" s="744"/>
      <c r="L17" s="744"/>
      <c r="M17" s="744"/>
      <c r="N17" s="269"/>
    </row>
    <row r="18" spans="1:14" ht="24" customHeight="1">
      <c r="A18" s="241">
        <v>5</v>
      </c>
      <c r="B18" s="744"/>
      <c r="C18" s="744"/>
      <c r="D18" s="744"/>
      <c r="E18" s="744"/>
      <c r="F18" s="744"/>
      <c r="G18" s="269"/>
      <c r="H18" s="744"/>
      <c r="I18" s="744"/>
      <c r="J18" s="744"/>
      <c r="K18" s="744"/>
      <c r="L18" s="744"/>
      <c r="M18" s="744"/>
      <c r="N18" s="269"/>
    </row>
    <row r="19" spans="1:14" ht="24" customHeight="1">
      <c r="A19" s="241">
        <v>6</v>
      </c>
      <c r="B19" s="744"/>
      <c r="C19" s="744"/>
      <c r="D19" s="744"/>
      <c r="E19" s="744"/>
      <c r="F19" s="744"/>
      <c r="G19" s="269"/>
      <c r="H19" s="744"/>
      <c r="I19" s="744"/>
      <c r="J19" s="744"/>
      <c r="K19" s="744"/>
      <c r="L19" s="744"/>
      <c r="M19" s="744"/>
      <c r="N19" s="269"/>
    </row>
    <row r="20" spans="1:14" ht="24" customHeight="1">
      <c r="A20" s="241">
        <v>7</v>
      </c>
      <c r="B20" s="744"/>
      <c r="C20" s="744"/>
      <c r="D20" s="744"/>
      <c r="E20" s="744"/>
      <c r="F20" s="744"/>
      <c r="G20" s="269"/>
      <c r="H20" s="744"/>
      <c r="I20" s="744"/>
      <c r="J20" s="744"/>
      <c r="K20" s="744"/>
      <c r="L20" s="744"/>
      <c r="M20" s="744"/>
      <c r="N20" s="269"/>
    </row>
    <row r="21" spans="1:14" ht="24" customHeight="1">
      <c r="A21" s="325">
        <v>8</v>
      </c>
      <c r="B21" s="744"/>
      <c r="C21" s="744"/>
      <c r="D21" s="744"/>
      <c r="E21" s="744"/>
      <c r="F21" s="744"/>
      <c r="G21" s="269"/>
      <c r="H21" s="744"/>
      <c r="I21" s="744"/>
      <c r="J21" s="744"/>
      <c r="K21" s="744"/>
      <c r="L21" s="744"/>
      <c r="M21" s="744"/>
      <c r="N21" s="269"/>
    </row>
    <row r="22" spans="1:14" ht="18.75" customHeight="1">
      <c r="A22" s="267" t="s">
        <v>298</v>
      </c>
    </row>
    <row r="23" spans="1:14" s="6" customFormat="1" ht="24" customHeight="1">
      <c r="A23" s="241"/>
      <c r="B23" s="743" t="s">
        <v>311</v>
      </c>
      <c r="C23" s="743"/>
      <c r="D23" s="743" t="s">
        <v>312</v>
      </c>
      <c r="E23" s="743"/>
      <c r="F23" s="743"/>
      <c r="G23" s="268" t="s">
        <v>313</v>
      </c>
      <c r="H23" s="743" t="s">
        <v>314</v>
      </c>
      <c r="I23" s="743"/>
      <c r="J23" s="743"/>
      <c r="K23" s="745" t="s">
        <v>322</v>
      </c>
      <c r="L23" s="746"/>
      <c r="M23" s="746"/>
      <c r="N23" s="747"/>
    </row>
    <row r="24" spans="1:14" ht="24" customHeight="1">
      <c r="A24" s="241">
        <v>1</v>
      </c>
      <c r="B24" s="744"/>
      <c r="C24" s="744"/>
      <c r="D24" s="744"/>
      <c r="E24" s="744"/>
      <c r="F24" s="744"/>
      <c r="G24" s="269"/>
      <c r="H24" s="744"/>
      <c r="I24" s="744"/>
      <c r="J24" s="744"/>
      <c r="K24" s="744"/>
      <c r="L24" s="744"/>
      <c r="M24" s="744"/>
      <c r="N24" s="269"/>
    </row>
    <row r="25" spans="1:14" ht="24" customHeight="1">
      <c r="A25" s="241">
        <v>2</v>
      </c>
      <c r="B25" s="744"/>
      <c r="C25" s="744"/>
      <c r="D25" s="744"/>
      <c r="E25" s="744"/>
      <c r="F25" s="744"/>
      <c r="G25" s="269"/>
      <c r="H25" s="744"/>
      <c r="I25" s="744"/>
      <c r="J25" s="744"/>
      <c r="K25" s="744"/>
      <c r="L25" s="744"/>
      <c r="M25" s="744"/>
      <c r="N25" s="269"/>
    </row>
    <row r="26" spans="1:14" ht="24" customHeight="1">
      <c r="A26" s="241">
        <v>3</v>
      </c>
      <c r="B26" s="744"/>
      <c r="C26" s="744"/>
      <c r="D26" s="744"/>
      <c r="E26" s="744"/>
      <c r="F26" s="744"/>
      <c r="G26" s="269"/>
      <c r="H26" s="744"/>
      <c r="I26" s="744"/>
      <c r="J26" s="744"/>
      <c r="K26" s="744"/>
      <c r="L26" s="744"/>
      <c r="M26" s="744"/>
      <c r="N26" s="269"/>
    </row>
    <row r="27" spans="1:14" ht="24" customHeight="1">
      <c r="A27" s="243" t="s">
        <v>299</v>
      </c>
    </row>
    <row r="28" spans="1:14" ht="66" customHeight="1">
      <c r="A28" s="753"/>
      <c r="B28" s="754"/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  <c r="N28" s="271"/>
    </row>
    <row r="29" spans="1:14" ht="32.25" customHeight="1">
      <c r="A29" s="243" t="s">
        <v>300</v>
      </c>
    </row>
    <row r="30" spans="1:14" ht="24" customHeight="1">
      <c r="A30" s="267">
        <v>2016</v>
      </c>
      <c r="B30" s="227" t="s">
        <v>301</v>
      </c>
      <c r="D30" s="227" t="s">
        <v>302</v>
      </c>
      <c r="F30" s="227" t="s">
        <v>303</v>
      </c>
    </row>
    <row r="31" spans="1:14" ht="30" customHeight="1">
      <c r="E31" s="227" t="s">
        <v>304</v>
      </c>
      <c r="G31" s="666"/>
      <c r="H31" s="666"/>
      <c r="I31" s="666"/>
      <c r="J31" s="666"/>
      <c r="K31" s="666"/>
      <c r="L31" s="666"/>
    </row>
    <row r="32" spans="1:14" ht="24" customHeight="1">
      <c r="C32" s="748" t="s">
        <v>316</v>
      </c>
      <c r="D32" s="748"/>
      <c r="E32" s="748"/>
      <c r="F32" s="748"/>
      <c r="G32" s="748"/>
      <c r="H32" s="748"/>
      <c r="I32" s="748"/>
      <c r="J32" s="748"/>
      <c r="K32" s="748"/>
      <c r="M32" s="742"/>
      <c r="N32" s="742"/>
    </row>
    <row r="33" spans="1:14" ht="33.75" customHeight="1">
      <c r="A33" s="267" t="s">
        <v>291</v>
      </c>
      <c r="B33" s="755" t="s">
        <v>483</v>
      </c>
      <c r="C33" s="755"/>
      <c r="D33" s="755"/>
      <c r="E33" s="755"/>
      <c r="F33" s="755"/>
      <c r="G33" s="755"/>
      <c r="H33" s="366" t="s">
        <v>349</v>
      </c>
      <c r="I33" s="366"/>
      <c r="J33" s="367"/>
      <c r="K33" s="756"/>
      <c r="L33" s="756"/>
      <c r="M33" s="756"/>
      <c r="N33" s="756"/>
    </row>
    <row r="34" spans="1:14" ht="24" customHeight="1">
      <c r="A34" s="267" t="s">
        <v>292</v>
      </c>
      <c r="B34" s="656">
        <v>2016</v>
      </c>
      <c r="C34" s="656"/>
      <c r="D34" s="270" t="s">
        <v>301</v>
      </c>
      <c r="E34" s="270"/>
      <c r="F34" s="270" t="s">
        <v>302</v>
      </c>
      <c r="G34" s="270"/>
      <c r="H34" s="270" t="s">
        <v>303</v>
      </c>
      <c r="I34" s="270"/>
      <c r="J34" s="270" t="s">
        <v>305</v>
      </c>
      <c r="K34" s="270"/>
      <c r="L34" s="270" t="s">
        <v>306</v>
      </c>
      <c r="M34" s="270" t="s">
        <v>317</v>
      </c>
    </row>
    <row r="35" spans="1:14" ht="24" customHeight="1">
      <c r="A35" s="267" t="s">
        <v>293</v>
      </c>
      <c r="B35" s="656"/>
      <c r="C35" s="656"/>
      <c r="D35" s="656"/>
      <c r="E35" s="656"/>
      <c r="F35" s="656"/>
      <c r="G35" s="656"/>
      <c r="H35" s="656"/>
      <c r="I35" s="656"/>
      <c r="J35" s="656"/>
      <c r="K35" s="656"/>
      <c r="L35" s="656"/>
    </row>
    <row r="36" spans="1:14" ht="24" customHeight="1">
      <c r="A36" s="267" t="s">
        <v>294</v>
      </c>
      <c r="C36" s="666"/>
      <c r="D36" s="666"/>
      <c r="E36" s="666"/>
      <c r="F36" s="666"/>
      <c r="G36" s="267" t="s">
        <v>307</v>
      </c>
      <c r="H36" s="666"/>
      <c r="I36" s="666"/>
      <c r="J36" s="666"/>
      <c r="K36" s="666"/>
    </row>
    <row r="37" spans="1:14" ht="24" customHeight="1">
      <c r="C37" s="249"/>
      <c r="D37" s="249"/>
      <c r="E37" s="249"/>
      <c r="F37" s="249"/>
      <c r="G37" s="267"/>
      <c r="H37" s="249"/>
      <c r="I37" s="249"/>
      <c r="J37" s="249"/>
      <c r="K37" s="249"/>
    </row>
    <row r="38" spans="1:14" ht="24" customHeight="1">
      <c r="A38" s="752" t="s">
        <v>315</v>
      </c>
      <c r="B38" s="752"/>
      <c r="C38" s="752"/>
      <c r="D38" s="752"/>
      <c r="E38" s="752"/>
      <c r="F38" s="752"/>
      <c r="G38" s="752"/>
      <c r="H38" s="249"/>
      <c r="I38" s="249"/>
      <c r="J38" s="249"/>
      <c r="K38" s="249"/>
    </row>
    <row r="39" spans="1:14" ht="249.75" customHeight="1">
      <c r="A39" s="757"/>
      <c r="B39" s="758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8"/>
      <c r="N39" s="759"/>
    </row>
    <row r="40" spans="1:14" ht="249.75" customHeight="1">
      <c r="A40" s="749"/>
      <c r="B40" s="750"/>
      <c r="C40" s="750"/>
      <c r="D40" s="750"/>
      <c r="E40" s="750"/>
      <c r="F40" s="750"/>
      <c r="G40" s="750"/>
      <c r="H40" s="750"/>
      <c r="I40" s="750"/>
      <c r="J40" s="750"/>
      <c r="K40" s="750"/>
      <c r="L40" s="750"/>
      <c r="M40" s="750"/>
      <c r="N40" s="751"/>
    </row>
    <row r="41" spans="1:14" ht="32.25" customHeight="1">
      <c r="A41" s="243" t="s">
        <v>300</v>
      </c>
    </row>
    <row r="42" spans="1:14" ht="24" customHeight="1">
      <c r="A42" s="267">
        <v>2016</v>
      </c>
      <c r="B42" s="227" t="s">
        <v>301</v>
      </c>
      <c r="D42" s="227" t="s">
        <v>302</v>
      </c>
      <c r="F42" s="227" t="s">
        <v>303</v>
      </c>
    </row>
    <row r="43" spans="1:14" ht="30" customHeight="1">
      <c r="E43" s="227" t="s">
        <v>304</v>
      </c>
      <c r="G43" s="666"/>
      <c r="H43" s="666"/>
      <c r="I43" s="666"/>
      <c r="J43" s="666"/>
      <c r="K43" s="666"/>
      <c r="L43" s="666"/>
    </row>
  </sheetData>
  <mergeCells count="88">
    <mergeCell ref="B33:G33"/>
    <mergeCell ref="K33:N33"/>
    <mergeCell ref="B4:L4"/>
    <mergeCell ref="B26:C26"/>
    <mergeCell ref="D26:F26"/>
    <mergeCell ref="H26:J26"/>
    <mergeCell ref="K26:M26"/>
    <mergeCell ref="B23:C23"/>
    <mergeCell ref="D23:F23"/>
    <mergeCell ref="H23:J23"/>
    <mergeCell ref="B24:C24"/>
    <mergeCell ref="D24:F24"/>
    <mergeCell ref="H24:J24"/>
    <mergeCell ref="B18:C18"/>
    <mergeCell ref="C32:K32"/>
    <mergeCell ref="M32:N32"/>
    <mergeCell ref="G31:L31"/>
    <mergeCell ref="A28:M28"/>
    <mergeCell ref="B2:G2"/>
    <mergeCell ref="K2:N2"/>
    <mergeCell ref="A39:N39"/>
    <mergeCell ref="K16:M16"/>
    <mergeCell ref="D18:F18"/>
    <mergeCell ref="H18:J18"/>
    <mergeCell ref="K18:M18"/>
    <mergeCell ref="B19:C19"/>
    <mergeCell ref="D19:F19"/>
    <mergeCell ref="H19:J19"/>
    <mergeCell ref="K19:M19"/>
    <mergeCell ref="B17:C17"/>
    <mergeCell ref="D17:F17"/>
    <mergeCell ref="H17:J17"/>
    <mergeCell ref="A40:N40"/>
    <mergeCell ref="G43:L43"/>
    <mergeCell ref="B34:C34"/>
    <mergeCell ref="C36:F36"/>
    <mergeCell ref="H36:K36"/>
    <mergeCell ref="B35:L35"/>
    <mergeCell ref="A38:G38"/>
    <mergeCell ref="C1:K1"/>
    <mergeCell ref="M1:N1"/>
    <mergeCell ref="B25:C25"/>
    <mergeCell ref="D25:F25"/>
    <mergeCell ref="H25:J25"/>
    <mergeCell ref="K25:M25"/>
    <mergeCell ref="B20:C20"/>
    <mergeCell ref="D20:F20"/>
    <mergeCell ref="H20:J20"/>
    <mergeCell ref="K20:M20"/>
    <mergeCell ref="K24:M24"/>
    <mergeCell ref="B21:C21"/>
    <mergeCell ref="D21:F21"/>
    <mergeCell ref="H21:J21"/>
    <mergeCell ref="K21:M21"/>
    <mergeCell ref="K23:N23"/>
    <mergeCell ref="K17:M17"/>
    <mergeCell ref="K13:N13"/>
    <mergeCell ref="B14:C14"/>
    <mergeCell ref="D14:F14"/>
    <mergeCell ref="H14:J14"/>
    <mergeCell ref="K14:M14"/>
    <mergeCell ref="B15:C15"/>
    <mergeCell ref="D15:F15"/>
    <mergeCell ref="H15:J15"/>
    <mergeCell ref="K15:M15"/>
    <mergeCell ref="B16:C16"/>
    <mergeCell ref="D16:F16"/>
    <mergeCell ref="H16:J16"/>
    <mergeCell ref="A10:B10"/>
    <mergeCell ref="A11:B11"/>
    <mergeCell ref="B13:C13"/>
    <mergeCell ref="H13:J13"/>
    <mergeCell ref="D13:F13"/>
    <mergeCell ref="C10:G10"/>
    <mergeCell ref="H10:I10"/>
    <mergeCell ref="J10:M10"/>
    <mergeCell ref="C11:G11"/>
    <mergeCell ref="H11:I11"/>
    <mergeCell ref="J11:M11"/>
    <mergeCell ref="E8:F8"/>
    <mergeCell ref="H6:I6"/>
    <mergeCell ref="H7:I7"/>
    <mergeCell ref="H8:I8"/>
    <mergeCell ref="B3:C3"/>
    <mergeCell ref="H5:K5"/>
    <mergeCell ref="C5:F5"/>
    <mergeCell ref="E6:F6"/>
    <mergeCell ref="E7:F7"/>
  </mergeCells>
  <phoneticPr fontId="12"/>
  <pageMargins left="0.86458333333333337" right="0.40625" top="0.75" bottom="0.75" header="0.3" footer="0.3"/>
  <pageSetup paperSize="9" orientation="portrait" horizontalDpi="300" verticalDpi="0" r:id="rId1"/>
  <headerFooter>
    <oddHeader>&amp;R（様式８-&amp;P）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view="pageLayout" zoomScaleNormal="100" zoomScaleSheetLayoutView="100" workbookViewId="0">
      <selection activeCell="C2" sqref="C2:F2"/>
    </sheetView>
  </sheetViews>
  <sheetFormatPr defaultColWidth="9" defaultRowHeight="12"/>
  <cols>
    <col min="1" max="1" width="3.73046875" style="329" bestFit="1" customWidth="1"/>
    <col min="2" max="2" width="6.59765625" style="348" customWidth="1"/>
    <col min="3" max="3" width="6.86328125" style="329" bestFit="1" customWidth="1"/>
    <col min="4" max="4" width="6.86328125" style="329" customWidth="1"/>
    <col min="5" max="5" width="6.59765625" style="329" customWidth="1"/>
    <col min="6" max="7" width="6.86328125" style="329" customWidth="1"/>
    <col min="8" max="8" width="3.1328125" style="329" bestFit="1" customWidth="1"/>
    <col min="9" max="9" width="3.1328125" style="329" customWidth="1"/>
    <col min="10" max="10" width="3.46484375" style="329" bestFit="1" customWidth="1"/>
    <col min="11" max="11" width="7.1328125" style="329" customWidth="1"/>
    <col min="12" max="15" width="3.86328125" style="329" customWidth="1"/>
    <col min="16" max="16" width="3.1328125" style="329" customWidth="1"/>
    <col min="17" max="17" width="3.46484375" style="329" customWidth="1"/>
    <col min="18" max="20" width="7.1328125" style="329" customWidth="1"/>
    <col min="21" max="21" width="0.73046875" style="329" customWidth="1"/>
    <col min="22" max="24" width="7.1328125" style="327" customWidth="1"/>
    <col min="25" max="29" width="9" style="327"/>
    <col min="30" max="16384" width="9" style="329"/>
  </cols>
  <sheetData>
    <row r="1" spans="1:29" s="327" customFormat="1" ht="19.5" customHeight="1" thickBot="1">
      <c r="A1" s="762" t="s">
        <v>334</v>
      </c>
      <c r="B1" s="762"/>
      <c r="C1" s="762"/>
      <c r="D1" s="762"/>
      <c r="E1" s="761" t="s">
        <v>485</v>
      </c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326"/>
      <c r="V1" s="326"/>
      <c r="W1" s="326"/>
      <c r="X1" s="326"/>
      <c r="Y1" s="326"/>
      <c r="Z1" s="326"/>
      <c r="AA1" s="326"/>
    </row>
    <row r="2" spans="1:29" ht="26.25" customHeight="1" thickBot="1">
      <c r="A2" s="770" t="s">
        <v>140</v>
      </c>
      <c r="B2" s="771"/>
      <c r="C2" s="778"/>
      <c r="D2" s="779"/>
      <c r="E2" s="779"/>
      <c r="F2" s="780"/>
      <c r="G2" s="775" t="s">
        <v>283</v>
      </c>
      <c r="H2" s="776"/>
      <c r="I2" s="777"/>
      <c r="J2" s="777"/>
      <c r="K2" s="777"/>
      <c r="L2" s="777"/>
      <c r="M2" s="777"/>
      <c r="N2" s="777"/>
      <c r="O2" s="772" t="s">
        <v>159</v>
      </c>
      <c r="P2" s="772"/>
      <c r="Q2" s="773"/>
      <c r="R2" s="773"/>
      <c r="S2" s="773"/>
      <c r="T2" s="774"/>
      <c r="U2" s="327"/>
      <c r="W2" s="327" t="s">
        <v>206</v>
      </c>
      <c r="AA2" s="329"/>
      <c r="AB2" s="329"/>
      <c r="AC2" s="329"/>
    </row>
    <row r="3" spans="1:29" ht="19.5" customHeight="1">
      <c r="A3" s="825" t="s">
        <v>160</v>
      </c>
      <c r="B3" s="831"/>
      <c r="C3" s="763"/>
      <c r="D3" s="764"/>
      <c r="E3" s="764"/>
      <c r="F3" s="764"/>
      <c r="G3" s="767"/>
      <c r="H3" s="768"/>
      <c r="I3" s="825" t="s">
        <v>161</v>
      </c>
      <c r="J3" s="826"/>
      <c r="K3" s="825"/>
      <c r="L3" s="826"/>
      <c r="M3" s="826"/>
      <c r="N3" s="827"/>
      <c r="O3" s="828" t="s">
        <v>162</v>
      </c>
      <c r="P3" s="829"/>
      <c r="Q3" s="823"/>
      <c r="R3" s="772"/>
      <c r="S3" s="772"/>
      <c r="T3" s="824"/>
      <c r="U3" s="327"/>
      <c r="W3" s="327" t="s">
        <v>207</v>
      </c>
      <c r="AA3" s="329"/>
      <c r="AB3" s="329"/>
      <c r="AC3" s="329"/>
    </row>
    <row r="4" spans="1:29" ht="19.5" customHeight="1">
      <c r="A4" s="823" t="s">
        <v>163</v>
      </c>
      <c r="B4" s="830"/>
      <c r="C4" s="765"/>
      <c r="D4" s="766"/>
      <c r="E4" s="766"/>
      <c r="F4" s="766"/>
      <c r="G4" s="765"/>
      <c r="H4" s="769"/>
      <c r="I4" s="823" t="s">
        <v>161</v>
      </c>
      <c r="J4" s="772"/>
      <c r="K4" s="823"/>
      <c r="L4" s="772"/>
      <c r="M4" s="772"/>
      <c r="N4" s="824"/>
      <c r="O4" s="832" t="s">
        <v>162</v>
      </c>
      <c r="P4" s="833"/>
      <c r="Q4" s="823"/>
      <c r="R4" s="772"/>
      <c r="S4" s="772"/>
      <c r="T4" s="824"/>
      <c r="U4" s="327"/>
      <c r="W4" s="327" t="s">
        <v>208</v>
      </c>
      <c r="AA4" s="329"/>
      <c r="AB4" s="329"/>
      <c r="AC4" s="329"/>
    </row>
    <row r="5" spans="1:29" ht="19.5" customHeight="1">
      <c r="A5" s="823" t="s">
        <v>164</v>
      </c>
      <c r="B5" s="830"/>
      <c r="C5" s="765"/>
      <c r="D5" s="766"/>
      <c r="E5" s="766"/>
      <c r="F5" s="766"/>
      <c r="G5" s="765"/>
      <c r="H5" s="769"/>
      <c r="I5" s="823" t="s">
        <v>161</v>
      </c>
      <c r="J5" s="772"/>
      <c r="K5" s="823"/>
      <c r="L5" s="772"/>
      <c r="M5" s="772"/>
      <c r="N5" s="824"/>
      <c r="O5" s="832" t="s">
        <v>162</v>
      </c>
      <c r="P5" s="833"/>
      <c r="Q5" s="823"/>
      <c r="R5" s="772"/>
      <c r="S5" s="772"/>
      <c r="T5" s="824"/>
      <c r="U5" s="327"/>
      <c r="W5" s="327" t="s">
        <v>209</v>
      </c>
      <c r="AB5" s="329"/>
      <c r="AC5" s="329"/>
    </row>
    <row r="6" spans="1:29" ht="11.25" customHeight="1">
      <c r="B6" s="326"/>
      <c r="C6" s="327"/>
      <c r="D6" s="327"/>
      <c r="E6" s="327"/>
      <c r="F6" s="327"/>
      <c r="G6" s="330" t="s">
        <v>212</v>
      </c>
      <c r="H6" s="330"/>
      <c r="I6" s="330"/>
      <c r="J6" s="330"/>
      <c r="K6" s="330"/>
      <c r="L6" s="330"/>
      <c r="M6" s="331"/>
      <c r="N6" s="331"/>
      <c r="W6" s="327" t="s">
        <v>210</v>
      </c>
    </row>
    <row r="7" spans="1:29" ht="13.15" thickBot="1">
      <c r="A7" s="821" t="s">
        <v>197</v>
      </c>
      <c r="B7" s="821"/>
      <c r="C7" s="821"/>
      <c r="D7" s="821"/>
      <c r="E7" s="327" t="s">
        <v>213</v>
      </c>
      <c r="F7" s="327"/>
      <c r="G7" s="332"/>
      <c r="H7" s="332"/>
      <c r="I7" s="822" t="s">
        <v>166</v>
      </c>
      <c r="J7" s="822"/>
      <c r="K7" s="822"/>
      <c r="L7" s="822"/>
      <c r="M7" s="822"/>
      <c r="N7" s="822"/>
      <c r="O7" s="822"/>
      <c r="P7" s="822"/>
      <c r="Q7" s="822"/>
      <c r="R7" s="822"/>
      <c r="S7" s="822"/>
      <c r="T7" s="822"/>
      <c r="W7" s="327" t="s">
        <v>211</v>
      </c>
    </row>
    <row r="8" spans="1:29" ht="21" customHeight="1" thickBot="1">
      <c r="B8" s="333" t="s">
        <v>196</v>
      </c>
      <c r="C8" s="801" t="s">
        <v>214</v>
      </c>
      <c r="D8" s="801"/>
      <c r="E8" s="333" t="s">
        <v>196</v>
      </c>
      <c r="F8" s="801" t="s">
        <v>214</v>
      </c>
      <c r="G8" s="801"/>
      <c r="H8" s="327"/>
      <c r="I8" s="809" t="s">
        <v>169</v>
      </c>
      <c r="J8" s="334"/>
      <c r="K8" s="335" t="s">
        <v>170</v>
      </c>
      <c r="L8" s="812" t="s">
        <v>171</v>
      </c>
      <c r="M8" s="813"/>
      <c r="N8" s="812" t="s">
        <v>172</v>
      </c>
      <c r="O8" s="814"/>
      <c r="P8" s="815" t="s">
        <v>173</v>
      </c>
      <c r="Q8" s="335"/>
      <c r="R8" s="335" t="s">
        <v>170</v>
      </c>
      <c r="S8" s="335" t="s">
        <v>171</v>
      </c>
      <c r="T8" s="336" t="s">
        <v>172</v>
      </c>
      <c r="U8" s="327"/>
    </row>
    <row r="9" spans="1:29" ht="21" customHeight="1" thickTop="1">
      <c r="B9" s="333" t="s">
        <v>198</v>
      </c>
      <c r="C9" s="801" t="s">
        <v>214</v>
      </c>
      <c r="D9" s="801"/>
      <c r="E9" s="333" t="s">
        <v>196</v>
      </c>
      <c r="F9" s="801" t="s">
        <v>214</v>
      </c>
      <c r="G9" s="801"/>
      <c r="H9" s="327"/>
      <c r="I9" s="810"/>
      <c r="J9" s="337" t="s">
        <v>174</v>
      </c>
      <c r="K9" s="337"/>
      <c r="L9" s="818"/>
      <c r="M9" s="819"/>
      <c r="N9" s="818"/>
      <c r="O9" s="820"/>
      <c r="P9" s="816"/>
      <c r="Q9" s="337" t="s">
        <v>174</v>
      </c>
      <c r="R9" s="338"/>
      <c r="S9" s="338"/>
      <c r="T9" s="339"/>
      <c r="U9" s="327"/>
    </row>
    <row r="10" spans="1:29" ht="21" customHeight="1" thickBot="1">
      <c r="B10" s="333" t="s">
        <v>168</v>
      </c>
      <c r="C10" s="801" t="s">
        <v>214</v>
      </c>
      <c r="D10" s="801"/>
      <c r="E10" s="333" t="s">
        <v>199</v>
      </c>
      <c r="F10" s="801" t="s">
        <v>214</v>
      </c>
      <c r="G10" s="801"/>
      <c r="H10" s="327"/>
      <c r="I10" s="811"/>
      <c r="J10" s="340" t="s">
        <v>175</v>
      </c>
      <c r="K10" s="341"/>
      <c r="L10" s="802"/>
      <c r="M10" s="803"/>
      <c r="N10" s="802"/>
      <c r="O10" s="804"/>
      <c r="P10" s="817"/>
      <c r="Q10" s="340" t="s">
        <v>175</v>
      </c>
      <c r="R10" s="341"/>
      <c r="S10" s="341"/>
      <c r="T10" s="342"/>
      <c r="U10" s="327"/>
    </row>
    <row r="11" spans="1:29" ht="21" customHeight="1">
      <c r="B11" s="333" t="s">
        <v>168</v>
      </c>
      <c r="C11" s="801" t="s">
        <v>214</v>
      </c>
      <c r="D11" s="801"/>
      <c r="E11" s="333" t="s">
        <v>196</v>
      </c>
      <c r="F11" s="801" t="s">
        <v>214</v>
      </c>
      <c r="G11" s="801"/>
      <c r="H11" s="327"/>
      <c r="I11" s="343"/>
      <c r="J11" s="326"/>
      <c r="K11" s="344"/>
      <c r="L11" s="344"/>
      <c r="M11" s="344"/>
      <c r="N11" s="344"/>
      <c r="O11" s="344"/>
      <c r="P11" s="345"/>
      <c r="Q11" s="326"/>
      <c r="R11" s="344"/>
      <c r="S11" s="344"/>
      <c r="T11" s="344"/>
      <c r="U11" s="327"/>
    </row>
    <row r="12" spans="1:29" s="327" customFormat="1" ht="9.75" customHeight="1">
      <c r="A12" s="329"/>
      <c r="B12" s="344"/>
      <c r="C12" s="346"/>
      <c r="D12" s="346"/>
      <c r="E12" s="344"/>
      <c r="F12" s="346"/>
      <c r="G12" s="346"/>
      <c r="I12" s="343"/>
      <c r="J12" s="326"/>
      <c r="K12" s="344"/>
      <c r="L12" s="344"/>
      <c r="M12" s="344"/>
      <c r="N12" s="344"/>
      <c r="O12" s="344"/>
      <c r="P12" s="345"/>
      <c r="Q12" s="326"/>
      <c r="R12" s="344"/>
      <c r="S12" s="344"/>
      <c r="T12" s="344"/>
    </row>
    <row r="13" spans="1:29" ht="16.5" customHeight="1">
      <c r="A13" s="347" t="s">
        <v>176</v>
      </c>
      <c r="C13" s="326"/>
      <c r="D13" s="326"/>
      <c r="E13" s="349" t="s">
        <v>326</v>
      </c>
      <c r="F13" s="326"/>
      <c r="G13" s="327"/>
      <c r="H13" s="327"/>
      <c r="I13" s="327"/>
      <c r="J13" s="327"/>
      <c r="K13" s="327"/>
      <c r="L13" s="327"/>
      <c r="M13" s="326"/>
      <c r="N13" s="326"/>
      <c r="O13" s="327"/>
      <c r="P13" s="327"/>
      <c r="Q13" s="327"/>
      <c r="R13" s="327"/>
      <c r="S13" s="327"/>
      <c r="T13" s="327"/>
      <c r="U13" s="327"/>
      <c r="AB13" s="329"/>
      <c r="AC13" s="329"/>
    </row>
    <row r="14" spans="1:29" ht="19.5" customHeight="1" thickBot="1">
      <c r="A14" s="350"/>
      <c r="B14" s="351" t="s">
        <v>177</v>
      </c>
      <c r="C14" s="351" t="s">
        <v>178</v>
      </c>
      <c r="D14" s="352" t="s">
        <v>152</v>
      </c>
      <c r="E14" s="805" t="s">
        <v>179</v>
      </c>
      <c r="F14" s="805"/>
      <c r="G14" s="805"/>
      <c r="H14" s="798" t="s">
        <v>180</v>
      </c>
      <c r="I14" s="806"/>
      <c r="J14" s="806"/>
      <c r="K14" s="806"/>
      <c r="L14" s="799"/>
      <c r="M14" s="807" t="s">
        <v>181</v>
      </c>
      <c r="N14" s="807"/>
      <c r="O14" s="808"/>
      <c r="P14" s="798" t="s">
        <v>182</v>
      </c>
      <c r="Q14" s="799"/>
      <c r="R14" s="798" t="s">
        <v>183</v>
      </c>
      <c r="S14" s="799"/>
      <c r="T14" s="353" t="s">
        <v>184</v>
      </c>
      <c r="U14" s="327"/>
      <c r="AB14" s="329"/>
      <c r="AC14" s="329"/>
    </row>
    <row r="15" spans="1:29" ht="25.5" customHeight="1" thickTop="1">
      <c r="A15" s="354">
        <v>1</v>
      </c>
      <c r="B15" s="337"/>
      <c r="C15" s="337"/>
      <c r="D15" s="355"/>
      <c r="E15" s="800" t="s">
        <v>185</v>
      </c>
      <c r="F15" s="800"/>
      <c r="G15" s="800"/>
      <c r="H15" s="783"/>
      <c r="I15" s="784"/>
      <c r="J15" s="784"/>
      <c r="K15" s="784"/>
      <c r="L15" s="785"/>
      <c r="M15" s="792"/>
      <c r="N15" s="793"/>
      <c r="O15" s="794"/>
      <c r="P15" s="789"/>
      <c r="Q15" s="790"/>
      <c r="R15" s="795"/>
      <c r="S15" s="796"/>
      <c r="T15" s="356"/>
      <c r="U15" s="327"/>
      <c r="AB15" s="329"/>
      <c r="AC15" s="329"/>
    </row>
    <row r="16" spans="1:29" ht="25.5" customHeight="1">
      <c r="A16" s="357">
        <v>2</v>
      </c>
      <c r="B16" s="328"/>
      <c r="C16" s="328"/>
      <c r="D16" s="358"/>
      <c r="E16" s="782" t="s">
        <v>185</v>
      </c>
      <c r="F16" s="782"/>
      <c r="G16" s="782"/>
      <c r="H16" s="783"/>
      <c r="I16" s="784"/>
      <c r="J16" s="784"/>
      <c r="K16" s="784"/>
      <c r="L16" s="785"/>
      <c r="M16" s="792"/>
      <c r="N16" s="793"/>
      <c r="O16" s="794"/>
      <c r="P16" s="789"/>
      <c r="Q16" s="790"/>
      <c r="R16" s="795"/>
      <c r="S16" s="796"/>
      <c r="T16" s="359"/>
      <c r="U16" s="327"/>
      <c r="AB16" s="329"/>
      <c r="AC16" s="329"/>
    </row>
    <row r="17" spans="1:29" ht="25.5" customHeight="1">
      <c r="A17" s="360">
        <v>3</v>
      </c>
      <c r="B17" s="328"/>
      <c r="C17" s="328"/>
      <c r="D17" s="358"/>
      <c r="E17" s="782" t="s">
        <v>185</v>
      </c>
      <c r="F17" s="782"/>
      <c r="G17" s="782"/>
      <c r="H17" s="783"/>
      <c r="I17" s="784"/>
      <c r="J17" s="784"/>
      <c r="K17" s="784"/>
      <c r="L17" s="785"/>
      <c r="M17" s="792"/>
      <c r="N17" s="793"/>
      <c r="O17" s="794"/>
      <c r="P17" s="789"/>
      <c r="Q17" s="790"/>
      <c r="R17" s="795"/>
      <c r="S17" s="796"/>
      <c r="T17" s="356"/>
      <c r="U17" s="326"/>
      <c r="V17" s="326"/>
      <c r="W17" s="326"/>
      <c r="X17" s="326"/>
      <c r="Y17" s="326"/>
      <c r="AB17" s="329"/>
      <c r="AC17" s="329"/>
    </row>
    <row r="18" spans="1:29" ht="25.5" customHeight="1">
      <c r="A18" s="357">
        <v>4</v>
      </c>
      <c r="B18" s="328"/>
      <c r="C18" s="328"/>
      <c r="D18" s="358"/>
      <c r="E18" s="782" t="s">
        <v>185</v>
      </c>
      <c r="F18" s="782"/>
      <c r="G18" s="782"/>
      <c r="H18" s="783"/>
      <c r="I18" s="784"/>
      <c r="J18" s="784"/>
      <c r="K18" s="784"/>
      <c r="L18" s="785"/>
      <c r="M18" s="792"/>
      <c r="N18" s="793"/>
      <c r="O18" s="794"/>
      <c r="P18" s="789"/>
      <c r="Q18" s="790"/>
      <c r="R18" s="795"/>
      <c r="S18" s="796"/>
      <c r="T18" s="356"/>
      <c r="U18" s="327"/>
      <c r="AB18" s="329"/>
      <c r="AC18" s="329"/>
    </row>
    <row r="19" spans="1:29" ht="25.5" customHeight="1">
      <c r="A19" s="360">
        <v>5</v>
      </c>
      <c r="B19" s="328"/>
      <c r="C19" s="328"/>
      <c r="D19" s="358"/>
      <c r="E19" s="782" t="s">
        <v>185</v>
      </c>
      <c r="F19" s="782"/>
      <c r="G19" s="782"/>
      <c r="H19" s="783"/>
      <c r="I19" s="784"/>
      <c r="J19" s="784"/>
      <c r="K19" s="784"/>
      <c r="L19" s="785"/>
      <c r="M19" s="792"/>
      <c r="N19" s="793"/>
      <c r="O19" s="794"/>
      <c r="P19" s="789"/>
      <c r="Q19" s="790"/>
      <c r="R19" s="795"/>
      <c r="S19" s="796"/>
      <c r="T19" s="356"/>
      <c r="U19" s="327"/>
      <c r="AB19" s="329"/>
      <c r="AC19" s="329"/>
    </row>
    <row r="20" spans="1:29" ht="25.5" customHeight="1">
      <c r="A20" s="357">
        <v>6</v>
      </c>
      <c r="B20" s="328"/>
      <c r="C20" s="328"/>
      <c r="D20" s="358"/>
      <c r="E20" s="782" t="s">
        <v>185</v>
      </c>
      <c r="F20" s="782"/>
      <c r="G20" s="782"/>
      <c r="H20" s="783"/>
      <c r="I20" s="784"/>
      <c r="J20" s="784"/>
      <c r="K20" s="784"/>
      <c r="L20" s="785"/>
      <c r="M20" s="792"/>
      <c r="N20" s="793"/>
      <c r="O20" s="794"/>
      <c r="P20" s="789"/>
      <c r="Q20" s="790"/>
      <c r="R20" s="795"/>
      <c r="S20" s="796"/>
      <c r="T20" s="356"/>
      <c r="U20" s="327"/>
      <c r="AB20" s="329"/>
      <c r="AC20" s="329"/>
    </row>
    <row r="21" spans="1:29" ht="25.5" customHeight="1">
      <c r="A21" s="360">
        <v>7</v>
      </c>
      <c r="B21" s="328"/>
      <c r="C21" s="328"/>
      <c r="D21" s="358"/>
      <c r="E21" s="782" t="s">
        <v>185</v>
      </c>
      <c r="F21" s="782"/>
      <c r="G21" s="782"/>
      <c r="H21" s="783"/>
      <c r="I21" s="784"/>
      <c r="J21" s="784"/>
      <c r="K21" s="784"/>
      <c r="L21" s="785"/>
      <c r="M21" s="792"/>
      <c r="N21" s="793"/>
      <c r="O21" s="794"/>
      <c r="P21" s="789"/>
      <c r="Q21" s="790"/>
      <c r="R21" s="795"/>
      <c r="S21" s="796"/>
      <c r="T21" s="356"/>
      <c r="U21" s="327"/>
      <c r="AB21" s="329"/>
      <c r="AC21" s="329"/>
    </row>
    <row r="22" spans="1:29" ht="25.5" customHeight="1">
      <c r="A22" s="357">
        <v>8</v>
      </c>
      <c r="B22" s="328"/>
      <c r="C22" s="328"/>
      <c r="D22" s="358"/>
      <c r="E22" s="782" t="s">
        <v>185</v>
      </c>
      <c r="F22" s="782"/>
      <c r="G22" s="782"/>
      <c r="H22" s="783"/>
      <c r="I22" s="784"/>
      <c r="J22" s="784"/>
      <c r="K22" s="784"/>
      <c r="L22" s="785"/>
      <c r="M22" s="792"/>
      <c r="N22" s="793"/>
      <c r="O22" s="794"/>
      <c r="P22" s="789"/>
      <c r="Q22" s="790"/>
      <c r="R22" s="795"/>
      <c r="S22" s="796"/>
      <c r="T22" s="356"/>
      <c r="U22" s="327"/>
      <c r="AB22" s="329"/>
      <c r="AC22" s="329"/>
    </row>
    <row r="23" spans="1:29" ht="25.5" customHeight="1">
      <c r="A23" s="360">
        <v>9</v>
      </c>
      <c r="B23" s="328"/>
      <c r="C23" s="328"/>
      <c r="D23" s="358"/>
      <c r="E23" s="782" t="s">
        <v>185</v>
      </c>
      <c r="F23" s="782"/>
      <c r="G23" s="782"/>
      <c r="H23" s="783"/>
      <c r="I23" s="784"/>
      <c r="J23" s="784"/>
      <c r="K23" s="784"/>
      <c r="L23" s="785"/>
      <c r="M23" s="792"/>
      <c r="N23" s="793"/>
      <c r="O23" s="794"/>
      <c r="P23" s="789"/>
      <c r="Q23" s="790"/>
      <c r="R23" s="795"/>
      <c r="S23" s="796"/>
      <c r="T23" s="356"/>
      <c r="U23" s="327"/>
      <c r="AB23" s="329"/>
      <c r="AC23" s="329"/>
    </row>
    <row r="24" spans="1:29" ht="25.5" customHeight="1">
      <c r="A24" s="357">
        <v>10</v>
      </c>
      <c r="B24" s="328"/>
      <c r="C24" s="328"/>
      <c r="D24" s="358"/>
      <c r="E24" s="782" t="s">
        <v>185</v>
      </c>
      <c r="F24" s="782"/>
      <c r="G24" s="782"/>
      <c r="H24" s="783"/>
      <c r="I24" s="784"/>
      <c r="J24" s="784"/>
      <c r="K24" s="784"/>
      <c r="L24" s="785"/>
      <c r="M24" s="792"/>
      <c r="N24" s="793"/>
      <c r="O24" s="794"/>
      <c r="P24" s="789"/>
      <c r="Q24" s="790"/>
      <c r="R24" s="795"/>
      <c r="S24" s="796"/>
      <c r="T24" s="356"/>
      <c r="U24" s="327"/>
      <c r="AB24" s="329"/>
      <c r="AC24" s="329"/>
    </row>
    <row r="25" spans="1:29" ht="25.5" customHeight="1">
      <c r="A25" s="360">
        <v>11</v>
      </c>
      <c r="B25" s="328"/>
      <c r="C25" s="328"/>
      <c r="D25" s="358"/>
      <c r="E25" s="782" t="s">
        <v>185</v>
      </c>
      <c r="F25" s="782"/>
      <c r="G25" s="782"/>
      <c r="H25" s="783"/>
      <c r="I25" s="784"/>
      <c r="J25" s="784"/>
      <c r="K25" s="784"/>
      <c r="L25" s="785"/>
      <c r="M25" s="792"/>
      <c r="N25" s="793"/>
      <c r="O25" s="794"/>
      <c r="P25" s="789"/>
      <c r="Q25" s="790"/>
      <c r="R25" s="795"/>
      <c r="S25" s="796"/>
      <c r="T25" s="356"/>
      <c r="U25" s="327"/>
      <c r="AB25" s="329"/>
      <c r="AC25" s="329"/>
    </row>
    <row r="26" spans="1:29" ht="25.5" customHeight="1">
      <c r="A26" s="357">
        <v>12</v>
      </c>
      <c r="B26" s="328"/>
      <c r="C26" s="328"/>
      <c r="D26" s="358"/>
      <c r="E26" s="782" t="s">
        <v>185</v>
      </c>
      <c r="F26" s="782"/>
      <c r="G26" s="782"/>
      <c r="H26" s="783"/>
      <c r="I26" s="784"/>
      <c r="J26" s="784"/>
      <c r="K26" s="784"/>
      <c r="L26" s="785"/>
      <c r="M26" s="792"/>
      <c r="N26" s="793"/>
      <c r="O26" s="794"/>
      <c r="P26" s="789"/>
      <c r="Q26" s="790"/>
      <c r="R26" s="795"/>
      <c r="S26" s="796"/>
      <c r="T26" s="356"/>
      <c r="U26" s="327"/>
      <c r="AB26" s="329"/>
      <c r="AC26" s="329"/>
    </row>
    <row r="27" spans="1:29" ht="25.5" customHeight="1">
      <c r="A27" s="360">
        <v>13</v>
      </c>
      <c r="B27" s="328"/>
      <c r="C27" s="328"/>
      <c r="D27" s="358"/>
      <c r="E27" s="782" t="s">
        <v>185</v>
      </c>
      <c r="F27" s="782"/>
      <c r="G27" s="782"/>
      <c r="H27" s="783"/>
      <c r="I27" s="784"/>
      <c r="J27" s="784"/>
      <c r="K27" s="784"/>
      <c r="L27" s="785"/>
      <c r="M27" s="792"/>
      <c r="N27" s="793"/>
      <c r="O27" s="794"/>
      <c r="P27" s="789"/>
      <c r="Q27" s="790"/>
      <c r="R27" s="795"/>
      <c r="S27" s="796"/>
      <c r="T27" s="356"/>
      <c r="U27" s="327"/>
      <c r="Y27" s="797"/>
      <c r="Z27" s="797"/>
      <c r="AB27" s="329"/>
      <c r="AC27" s="329"/>
    </row>
    <row r="28" spans="1:29" ht="25.5" customHeight="1">
      <c r="A28" s="357">
        <v>14</v>
      </c>
      <c r="B28" s="328"/>
      <c r="C28" s="328"/>
      <c r="D28" s="358"/>
      <c r="E28" s="782" t="s">
        <v>185</v>
      </c>
      <c r="F28" s="782"/>
      <c r="G28" s="782"/>
      <c r="H28" s="783"/>
      <c r="I28" s="784"/>
      <c r="J28" s="784"/>
      <c r="K28" s="784"/>
      <c r="L28" s="785"/>
      <c r="M28" s="792"/>
      <c r="N28" s="793"/>
      <c r="O28" s="794"/>
      <c r="P28" s="789"/>
      <c r="Q28" s="790"/>
      <c r="R28" s="795"/>
      <c r="S28" s="796"/>
      <c r="T28" s="356"/>
      <c r="U28" s="327"/>
      <c r="AB28" s="329"/>
      <c r="AC28" s="329"/>
    </row>
    <row r="29" spans="1:29" ht="25.5" customHeight="1">
      <c r="A29" s="360">
        <v>15</v>
      </c>
      <c r="B29" s="328"/>
      <c r="C29" s="328"/>
      <c r="D29" s="358"/>
      <c r="E29" s="782" t="s">
        <v>185</v>
      </c>
      <c r="F29" s="782"/>
      <c r="G29" s="782"/>
      <c r="H29" s="783"/>
      <c r="I29" s="784"/>
      <c r="J29" s="784"/>
      <c r="K29" s="784"/>
      <c r="L29" s="785"/>
      <c r="M29" s="792"/>
      <c r="N29" s="793"/>
      <c r="O29" s="794"/>
      <c r="P29" s="789"/>
      <c r="Q29" s="790"/>
      <c r="R29" s="795"/>
      <c r="S29" s="796"/>
      <c r="T29" s="356"/>
      <c r="U29" s="327"/>
      <c r="AB29" s="329"/>
      <c r="AC29" s="329"/>
    </row>
    <row r="30" spans="1:29" ht="25.5" customHeight="1">
      <c r="A30" s="357">
        <v>16</v>
      </c>
      <c r="B30" s="328"/>
      <c r="C30" s="328"/>
      <c r="D30" s="358"/>
      <c r="E30" s="782" t="s">
        <v>185</v>
      </c>
      <c r="F30" s="782"/>
      <c r="G30" s="782"/>
      <c r="H30" s="783"/>
      <c r="I30" s="784"/>
      <c r="J30" s="784"/>
      <c r="K30" s="784"/>
      <c r="L30" s="785"/>
      <c r="M30" s="792"/>
      <c r="N30" s="793"/>
      <c r="O30" s="794"/>
      <c r="P30" s="789"/>
      <c r="Q30" s="790"/>
      <c r="R30" s="795"/>
      <c r="S30" s="796"/>
      <c r="T30" s="356"/>
      <c r="U30" s="327"/>
      <c r="AB30" s="329"/>
      <c r="AC30" s="329"/>
    </row>
    <row r="31" spans="1:29" ht="25.5" customHeight="1">
      <c r="A31" s="360">
        <v>17</v>
      </c>
      <c r="B31" s="328"/>
      <c r="C31" s="328"/>
      <c r="D31" s="358"/>
      <c r="E31" s="782" t="s">
        <v>185</v>
      </c>
      <c r="F31" s="782"/>
      <c r="G31" s="782"/>
      <c r="H31" s="783"/>
      <c r="I31" s="784"/>
      <c r="J31" s="784"/>
      <c r="K31" s="784"/>
      <c r="L31" s="785"/>
      <c r="M31" s="792"/>
      <c r="N31" s="793"/>
      <c r="O31" s="794"/>
      <c r="P31" s="789"/>
      <c r="Q31" s="790"/>
      <c r="R31" s="765"/>
      <c r="S31" s="769"/>
      <c r="T31" s="356"/>
      <c r="U31" s="327"/>
      <c r="AB31" s="329"/>
      <c r="AC31" s="329"/>
    </row>
    <row r="32" spans="1:29" ht="25.5" customHeight="1">
      <c r="A32" s="357">
        <v>18</v>
      </c>
      <c r="B32" s="328"/>
      <c r="C32" s="328"/>
      <c r="D32" s="358"/>
      <c r="E32" s="782" t="s">
        <v>185</v>
      </c>
      <c r="F32" s="782"/>
      <c r="G32" s="782"/>
      <c r="H32" s="783"/>
      <c r="I32" s="784"/>
      <c r="J32" s="784"/>
      <c r="K32" s="784"/>
      <c r="L32" s="785"/>
      <c r="M32" s="792"/>
      <c r="N32" s="793"/>
      <c r="O32" s="794"/>
      <c r="P32" s="789"/>
      <c r="Q32" s="790"/>
      <c r="R32" s="765"/>
      <c r="S32" s="769"/>
      <c r="T32" s="356"/>
      <c r="U32" s="327"/>
      <c r="AB32" s="329"/>
      <c r="AC32" s="329"/>
    </row>
    <row r="33" spans="1:29" ht="25.5" customHeight="1">
      <c r="A33" s="360">
        <v>19</v>
      </c>
      <c r="B33" s="328"/>
      <c r="C33" s="328"/>
      <c r="D33" s="358"/>
      <c r="E33" s="782" t="s">
        <v>185</v>
      </c>
      <c r="F33" s="782"/>
      <c r="G33" s="782"/>
      <c r="H33" s="783"/>
      <c r="I33" s="784"/>
      <c r="J33" s="784"/>
      <c r="K33" s="784"/>
      <c r="L33" s="785"/>
      <c r="M33" s="786"/>
      <c r="N33" s="787"/>
      <c r="O33" s="788"/>
      <c r="P33" s="789"/>
      <c r="Q33" s="790"/>
      <c r="R33" s="765"/>
      <c r="S33" s="769"/>
      <c r="T33" s="356"/>
      <c r="U33" s="327"/>
      <c r="AB33" s="329"/>
      <c r="AC33" s="329"/>
    </row>
    <row r="34" spans="1:29" ht="25.5" customHeight="1">
      <c r="A34" s="357">
        <v>20</v>
      </c>
      <c r="B34" s="328"/>
      <c r="C34" s="328"/>
      <c r="D34" s="358"/>
      <c r="E34" s="782" t="s">
        <v>185</v>
      </c>
      <c r="F34" s="782"/>
      <c r="G34" s="782"/>
      <c r="H34" s="783"/>
      <c r="I34" s="784"/>
      <c r="J34" s="784"/>
      <c r="K34" s="784"/>
      <c r="L34" s="785"/>
      <c r="M34" s="786"/>
      <c r="N34" s="787"/>
      <c r="O34" s="788"/>
      <c r="P34" s="789"/>
      <c r="Q34" s="790"/>
      <c r="R34" s="765"/>
      <c r="S34" s="769"/>
      <c r="T34" s="356"/>
      <c r="U34" s="327"/>
      <c r="AB34" s="329"/>
      <c r="AC34" s="329"/>
    </row>
    <row r="35" spans="1:29" ht="25.5" customHeight="1">
      <c r="A35" s="360">
        <v>21</v>
      </c>
      <c r="B35" s="328"/>
      <c r="C35" s="328"/>
      <c r="D35" s="358"/>
      <c r="E35" s="782" t="s">
        <v>185</v>
      </c>
      <c r="F35" s="782"/>
      <c r="G35" s="782"/>
      <c r="H35" s="783"/>
      <c r="I35" s="784"/>
      <c r="J35" s="784"/>
      <c r="K35" s="784"/>
      <c r="L35" s="785"/>
      <c r="M35" s="786"/>
      <c r="N35" s="787"/>
      <c r="O35" s="788"/>
      <c r="P35" s="789"/>
      <c r="Q35" s="790"/>
      <c r="R35" s="765"/>
      <c r="S35" s="769"/>
      <c r="T35" s="356"/>
      <c r="U35" s="327"/>
      <c r="AB35" s="329"/>
      <c r="AC35" s="329"/>
    </row>
    <row r="36" spans="1:29" ht="25.5" customHeight="1">
      <c r="A36" s="357">
        <v>22</v>
      </c>
      <c r="B36" s="328"/>
      <c r="C36" s="328"/>
      <c r="D36" s="358"/>
      <c r="E36" s="782" t="s">
        <v>185</v>
      </c>
      <c r="F36" s="782"/>
      <c r="G36" s="782"/>
      <c r="H36" s="783"/>
      <c r="I36" s="784"/>
      <c r="J36" s="784"/>
      <c r="K36" s="784"/>
      <c r="L36" s="785"/>
      <c r="M36" s="786"/>
      <c r="N36" s="787"/>
      <c r="O36" s="788"/>
      <c r="P36" s="789"/>
      <c r="Q36" s="790"/>
      <c r="R36" s="765"/>
      <c r="S36" s="769"/>
      <c r="T36" s="356"/>
      <c r="U36" s="327"/>
      <c r="AB36" s="329"/>
      <c r="AC36" s="329"/>
    </row>
    <row r="37" spans="1:29" ht="26.25" customHeight="1">
      <c r="A37" s="360">
        <v>23</v>
      </c>
      <c r="B37" s="328"/>
      <c r="C37" s="328"/>
      <c r="D37" s="358"/>
      <c r="E37" s="782" t="s">
        <v>185</v>
      </c>
      <c r="F37" s="782"/>
      <c r="G37" s="782"/>
      <c r="H37" s="783"/>
      <c r="I37" s="784"/>
      <c r="J37" s="784"/>
      <c r="K37" s="784"/>
      <c r="L37" s="785"/>
      <c r="M37" s="786"/>
      <c r="N37" s="787"/>
      <c r="O37" s="788"/>
      <c r="P37" s="789"/>
      <c r="Q37" s="790"/>
      <c r="R37" s="765"/>
      <c r="S37" s="769"/>
      <c r="T37" s="356"/>
      <c r="U37" s="327"/>
      <c r="AB37" s="329"/>
      <c r="AC37" s="329"/>
    </row>
    <row r="38" spans="1:29" ht="26.25" customHeight="1">
      <c r="A38" s="357">
        <v>24</v>
      </c>
      <c r="B38" s="328"/>
      <c r="C38" s="328"/>
      <c r="D38" s="358"/>
      <c r="E38" s="782" t="s">
        <v>185</v>
      </c>
      <c r="F38" s="782"/>
      <c r="G38" s="782"/>
      <c r="H38" s="783"/>
      <c r="I38" s="784"/>
      <c r="J38" s="784"/>
      <c r="K38" s="784"/>
      <c r="L38" s="785"/>
      <c r="M38" s="786"/>
      <c r="N38" s="787"/>
      <c r="O38" s="788"/>
      <c r="P38" s="789"/>
      <c r="Q38" s="790"/>
      <c r="R38" s="765"/>
      <c r="S38" s="769"/>
      <c r="T38" s="356"/>
      <c r="U38" s="327"/>
      <c r="AB38" s="329"/>
      <c r="AC38" s="329"/>
    </row>
    <row r="39" spans="1:29" ht="26.25" customHeight="1">
      <c r="A39" s="360">
        <v>25</v>
      </c>
      <c r="B39" s="328"/>
      <c r="C39" s="328"/>
      <c r="D39" s="358"/>
      <c r="E39" s="782" t="s">
        <v>185</v>
      </c>
      <c r="F39" s="782"/>
      <c r="G39" s="782"/>
      <c r="H39" s="783"/>
      <c r="I39" s="784"/>
      <c r="J39" s="784"/>
      <c r="K39" s="784"/>
      <c r="L39" s="785"/>
      <c r="M39" s="786"/>
      <c r="N39" s="787"/>
      <c r="O39" s="788"/>
      <c r="P39" s="789"/>
      <c r="Q39" s="790"/>
      <c r="R39" s="765"/>
      <c r="S39" s="769"/>
      <c r="T39" s="356"/>
    </row>
    <row r="40" spans="1:29" ht="13.5" customHeight="1">
      <c r="A40" s="326"/>
      <c r="B40" s="361" t="s">
        <v>280</v>
      </c>
      <c r="K40" s="326"/>
      <c r="L40" s="326"/>
      <c r="M40" s="326"/>
      <c r="N40" s="326"/>
      <c r="O40" s="326"/>
      <c r="P40" s="326"/>
      <c r="Q40" s="791" t="s">
        <v>188</v>
      </c>
      <c r="R40" s="791"/>
      <c r="S40" s="791"/>
      <c r="T40" s="362"/>
    </row>
    <row r="41" spans="1:29" ht="12.75">
      <c r="A41" s="326"/>
      <c r="B41" s="326" t="s">
        <v>186</v>
      </c>
      <c r="C41" s="349" t="s">
        <v>187</v>
      </c>
      <c r="D41" s="349"/>
      <c r="I41" s="326"/>
      <c r="J41" s="326"/>
      <c r="K41" s="326"/>
      <c r="L41" s="326"/>
      <c r="M41" s="326"/>
      <c r="N41" s="326"/>
      <c r="O41" s="326"/>
      <c r="P41" s="326"/>
      <c r="Q41" s="781" t="s">
        <v>189</v>
      </c>
      <c r="R41" s="781"/>
      <c r="S41" s="781"/>
      <c r="T41" s="349" t="s">
        <v>190</v>
      </c>
    </row>
  </sheetData>
  <mergeCells count="181">
    <mergeCell ref="A7:D7"/>
    <mergeCell ref="I7:T7"/>
    <mergeCell ref="Q4:T4"/>
    <mergeCell ref="K3:N3"/>
    <mergeCell ref="O3:P3"/>
    <mergeCell ref="Q5:T5"/>
    <mergeCell ref="Q3:T3"/>
    <mergeCell ref="A4:B4"/>
    <mergeCell ref="A3:B3"/>
    <mergeCell ref="I3:J3"/>
    <mergeCell ref="I4:J4"/>
    <mergeCell ref="K4:N4"/>
    <mergeCell ref="O4:P4"/>
    <mergeCell ref="A5:B5"/>
    <mergeCell ref="I5:J5"/>
    <mergeCell ref="K5:N5"/>
    <mergeCell ref="O5:P5"/>
    <mergeCell ref="C5:F5"/>
    <mergeCell ref="G5:H5"/>
    <mergeCell ref="C8:D8"/>
    <mergeCell ref="F8:G8"/>
    <mergeCell ref="I8:I10"/>
    <mergeCell ref="L8:M8"/>
    <mergeCell ref="N8:O8"/>
    <mergeCell ref="P8:P10"/>
    <mergeCell ref="C10:D10"/>
    <mergeCell ref="F10:G10"/>
    <mergeCell ref="L9:M9"/>
    <mergeCell ref="N9:O9"/>
    <mergeCell ref="C11:D11"/>
    <mergeCell ref="F11:G11"/>
    <mergeCell ref="L10:M10"/>
    <mergeCell ref="N10:O10"/>
    <mergeCell ref="C9:D9"/>
    <mergeCell ref="F9:G9"/>
    <mergeCell ref="E14:G14"/>
    <mergeCell ref="H14:L14"/>
    <mergeCell ref="M14:O14"/>
    <mergeCell ref="R17:S17"/>
    <mergeCell ref="P14:Q14"/>
    <mergeCell ref="R14:S14"/>
    <mergeCell ref="E15:G15"/>
    <mergeCell ref="H15:L15"/>
    <mergeCell ref="M15:O15"/>
    <mergeCell ref="P15:Q15"/>
    <mergeCell ref="R15:S15"/>
    <mergeCell ref="R19:S19"/>
    <mergeCell ref="E16:G16"/>
    <mergeCell ref="H16:L16"/>
    <mergeCell ref="M16:O16"/>
    <mergeCell ref="P16:Q16"/>
    <mergeCell ref="R16:S16"/>
    <mergeCell ref="E17:G17"/>
    <mergeCell ref="H17:L17"/>
    <mergeCell ref="M17:O17"/>
    <mergeCell ref="P17:Q17"/>
    <mergeCell ref="E18:G18"/>
    <mergeCell ref="H18:L18"/>
    <mergeCell ref="M18:O18"/>
    <mergeCell ref="P18:Q18"/>
    <mergeCell ref="R18:S18"/>
    <mergeCell ref="E19:G19"/>
    <mergeCell ref="H19:L19"/>
    <mergeCell ref="M19:O19"/>
    <mergeCell ref="P19:Q19"/>
    <mergeCell ref="E20:G20"/>
    <mergeCell ref="H20:L20"/>
    <mergeCell ref="M20:O20"/>
    <mergeCell ref="P20:Q20"/>
    <mergeCell ref="R20:S20"/>
    <mergeCell ref="E21:G21"/>
    <mergeCell ref="H21:L21"/>
    <mergeCell ref="M21:O21"/>
    <mergeCell ref="P21:Q21"/>
    <mergeCell ref="R21:S21"/>
    <mergeCell ref="E22:G22"/>
    <mergeCell ref="H22:L22"/>
    <mergeCell ref="M22:O22"/>
    <mergeCell ref="P22:Q22"/>
    <mergeCell ref="R22:S22"/>
    <mergeCell ref="E23:G23"/>
    <mergeCell ref="H23:L23"/>
    <mergeCell ref="M23:O23"/>
    <mergeCell ref="P23:Q23"/>
    <mergeCell ref="R23:S23"/>
    <mergeCell ref="E24:G24"/>
    <mergeCell ref="H24:L24"/>
    <mergeCell ref="M24:O24"/>
    <mergeCell ref="P24:Q24"/>
    <mergeCell ref="R24:S24"/>
    <mergeCell ref="E25:G25"/>
    <mergeCell ref="H25:L25"/>
    <mergeCell ref="M25:O25"/>
    <mergeCell ref="R25:S25"/>
    <mergeCell ref="P25:Q25"/>
    <mergeCell ref="E32:G32"/>
    <mergeCell ref="H32:L32"/>
    <mergeCell ref="Y27:Z27"/>
    <mergeCell ref="E26:G26"/>
    <mergeCell ref="H26:L26"/>
    <mergeCell ref="M26:O26"/>
    <mergeCell ref="P26:Q26"/>
    <mergeCell ref="R26:S26"/>
    <mergeCell ref="E27:G27"/>
    <mergeCell ref="H27:L27"/>
    <mergeCell ref="M27:O27"/>
    <mergeCell ref="R27:S27"/>
    <mergeCell ref="P27:Q27"/>
    <mergeCell ref="P29:Q29"/>
    <mergeCell ref="R29:S29"/>
    <mergeCell ref="P30:Q30"/>
    <mergeCell ref="R30:S30"/>
    <mergeCell ref="E30:G30"/>
    <mergeCell ref="H30:L30"/>
    <mergeCell ref="M30:O30"/>
    <mergeCell ref="E31:G31"/>
    <mergeCell ref="H31:L31"/>
    <mergeCell ref="M31:O31"/>
    <mergeCell ref="P31:Q31"/>
    <mergeCell ref="R31:S31"/>
    <mergeCell ref="E28:G28"/>
    <mergeCell ref="H28:L28"/>
    <mergeCell ref="M28:O28"/>
    <mergeCell ref="P28:Q28"/>
    <mergeCell ref="R28:S28"/>
    <mergeCell ref="M36:O36"/>
    <mergeCell ref="P36:Q36"/>
    <mergeCell ref="R36:S36"/>
    <mergeCell ref="E33:G33"/>
    <mergeCell ref="H33:L33"/>
    <mergeCell ref="M33:O33"/>
    <mergeCell ref="P33:Q33"/>
    <mergeCell ref="R33:S33"/>
    <mergeCell ref="E34:G34"/>
    <mergeCell ref="H34:L34"/>
    <mergeCell ref="M34:O34"/>
    <mergeCell ref="P34:Q34"/>
    <mergeCell ref="R34:S34"/>
    <mergeCell ref="M32:O32"/>
    <mergeCell ref="P32:Q32"/>
    <mergeCell ref="R32:S32"/>
    <mergeCell ref="E29:G29"/>
    <mergeCell ref="H29:L29"/>
    <mergeCell ref="M29:O29"/>
    <mergeCell ref="Q41:S41"/>
    <mergeCell ref="E39:G39"/>
    <mergeCell ref="R35:S35"/>
    <mergeCell ref="H39:L39"/>
    <mergeCell ref="M39:O39"/>
    <mergeCell ref="P39:Q39"/>
    <mergeCell ref="R39:S39"/>
    <mergeCell ref="Q40:S40"/>
    <mergeCell ref="E38:G38"/>
    <mergeCell ref="H38:L38"/>
    <mergeCell ref="E37:G37"/>
    <mergeCell ref="H37:L37"/>
    <mergeCell ref="M37:O37"/>
    <mergeCell ref="P37:Q37"/>
    <mergeCell ref="M38:O38"/>
    <mergeCell ref="P38:Q38"/>
    <mergeCell ref="R38:S38"/>
    <mergeCell ref="E35:G35"/>
    <mergeCell ref="H35:L35"/>
    <mergeCell ref="M35:O35"/>
    <mergeCell ref="P35:Q35"/>
    <mergeCell ref="R37:S37"/>
    <mergeCell ref="E36:G36"/>
    <mergeCell ref="H36:L36"/>
    <mergeCell ref="E1:T1"/>
    <mergeCell ref="A1:B1"/>
    <mergeCell ref="C1:D1"/>
    <mergeCell ref="C3:F3"/>
    <mergeCell ref="C4:F4"/>
    <mergeCell ref="G3:H3"/>
    <mergeCell ref="G4:H4"/>
    <mergeCell ref="A2:B2"/>
    <mergeCell ref="O2:P2"/>
    <mergeCell ref="Q2:T2"/>
    <mergeCell ref="G2:H2"/>
    <mergeCell ref="I2:N2"/>
    <mergeCell ref="C2:F2"/>
  </mergeCells>
  <phoneticPr fontId="12"/>
  <dataValidations count="3">
    <dataValidation type="list" allowBlank="1" showInputMessage="1" showErrorMessage="1" sqref="T15:T39">
      <formula1>"○"</formula1>
    </dataValidation>
    <dataValidation type="list" allowBlank="1" showInputMessage="1" showErrorMessage="1" sqref="P15:Q39">
      <formula1>"６,５,４,３,２,１"</formula1>
    </dataValidation>
    <dataValidation type="list" allowBlank="1" showInputMessage="1" showErrorMessage="1" sqref="G3:H5">
      <formula1>$W$3:$W$7</formula1>
    </dataValidation>
  </dataValidations>
  <printOptions horizontalCentered="1"/>
  <pageMargins left="0.27559055118110237" right="0.27559055118110237" top="0.47244094488188981" bottom="0.15748031496062992" header="0.51181102362204722" footer="0.51181102362204722"/>
  <pageSetup paperSize="9" scale="93" orientation="portrait" r:id="rId1"/>
  <headerFooter alignWithMargins="0">
    <oddFooter xml:space="preserve">&amp;C
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view="pageBreakPreview" topLeftCell="A4" zoomScaleNormal="100" zoomScaleSheetLayoutView="100" workbookViewId="0">
      <selection activeCell="Q6" sqref="Q6:T6"/>
    </sheetView>
  </sheetViews>
  <sheetFormatPr defaultColWidth="9" defaultRowHeight="12"/>
  <cols>
    <col min="1" max="1" width="3.73046875" style="176" bestFit="1" customWidth="1"/>
    <col min="2" max="2" width="6.59765625" style="177" customWidth="1"/>
    <col min="3" max="3" width="6.86328125" style="176" bestFit="1" customWidth="1"/>
    <col min="4" max="4" width="6.86328125" style="176" customWidth="1"/>
    <col min="5" max="5" width="6.59765625" style="176" customWidth="1"/>
    <col min="6" max="7" width="6.86328125" style="176" customWidth="1"/>
    <col min="8" max="8" width="3.1328125" style="176" bestFit="1" customWidth="1"/>
    <col min="9" max="9" width="3.1328125" style="176" customWidth="1"/>
    <col min="10" max="10" width="3.46484375" style="176" bestFit="1" customWidth="1"/>
    <col min="11" max="11" width="7.1328125" style="176" customWidth="1"/>
    <col min="12" max="15" width="3.86328125" style="176" customWidth="1"/>
    <col min="16" max="16" width="3.1328125" style="176" customWidth="1"/>
    <col min="17" max="17" width="3.46484375" style="176" customWidth="1"/>
    <col min="18" max="20" width="7.1328125" style="176" customWidth="1"/>
    <col min="21" max="21" width="0.73046875" style="176" customWidth="1"/>
    <col min="22" max="24" width="7.1328125" style="178" customWidth="1"/>
    <col min="25" max="29" width="9" style="178"/>
    <col min="30" max="16384" width="9" style="176"/>
  </cols>
  <sheetData>
    <row r="1" spans="1:29" s="178" customFormat="1" ht="19.5" customHeight="1">
      <c r="A1" s="904" t="s">
        <v>486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179"/>
      <c r="V1" s="179"/>
      <c r="W1" s="179"/>
      <c r="X1" s="179"/>
      <c r="Y1" s="179"/>
      <c r="Z1" s="179"/>
      <c r="AA1" s="179"/>
    </row>
    <row r="2" spans="1:29" s="178" customFormat="1" ht="7.5" customHeight="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79"/>
      <c r="V2" s="179"/>
      <c r="W2" s="179"/>
      <c r="X2" s="179"/>
      <c r="Y2" s="179"/>
      <c r="Z2" s="179"/>
      <c r="AA2" s="179"/>
    </row>
    <row r="3" spans="1:29" s="218" customFormat="1" ht="19.5" customHeight="1">
      <c r="A3" s="845" t="s">
        <v>203</v>
      </c>
      <c r="B3" s="845"/>
      <c r="C3" s="843"/>
      <c r="D3" s="844"/>
      <c r="E3" s="844"/>
      <c r="F3" s="215" t="s">
        <v>202</v>
      </c>
      <c r="G3" s="216"/>
      <c r="H3" s="219" t="s">
        <v>202</v>
      </c>
      <c r="I3" s="845" t="s">
        <v>204</v>
      </c>
      <c r="J3" s="845"/>
      <c r="K3" s="843"/>
      <c r="L3" s="844"/>
      <c r="M3" s="844"/>
      <c r="N3" s="846"/>
      <c r="O3" s="845" t="s">
        <v>205</v>
      </c>
      <c r="P3" s="845"/>
      <c r="Q3" s="845"/>
      <c r="R3" s="843"/>
      <c r="S3" s="844"/>
      <c r="T3" s="846"/>
      <c r="U3" s="217"/>
      <c r="V3" s="217"/>
      <c r="W3" s="217"/>
      <c r="X3" s="217"/>
      <c r="Y3" s="217"/>
      <c r="Z3" s="217"/>
      <c r="AA3" s="217"/>
    </row>
    <row r="4" spans="1:29" s="178" customFormat="1" ht="7.5" customHeight="1" thickBo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179"/>
      <c r="V4" s="179"/>
      <c r="W4" s="179"/>
      <c r="X4" s="179"/>
      <c r="Y4" s="179"/>
      <c r="Z4" s="179"/>
      <c r="AA4" s="179"/>
    </row>
    <row r="5" spans="1:29" ht="26.25" customHeight="1" thickBot="1">
      <c r="A5" s="906" t="s">
        <v>140</v>
      </c>
      <c r="B5" s="907"/>
      <c r="C5" s="908">
        <f>'エントリー登録用紙（様式9）'!C2</f>
        <v>0</v>
      </c>
      <c r="D5" s="909"/>
      <c r="E5" s="909"/>
      <c r="F5" s="909"/>
      <c r="G5" s="909"/>
      <c r="H5" s="910"/>
      <c r="I5" s="892" t="s">
        <v>159</v>
      </c>
      <c r="J5" s="892"/>
      <c r="K5" s="889">
        <f>'エントリー登録用紙（様式9）'!K2</f>
        <v>0</v>
      </c>
      <c r="L5" s="890"/>
      <c r="M5" s="890"/>
      <c r="N5" s="890"/>
      <c r="O5" s="890"/>
      <c r="P5" s="890"/>
      <c r="Q5" s="890"/>
      <c r="R5" s="890"/>
      <c r="S5" s="890"/>
      <c r="T5" s="891"/>
      <c r="U5" s="178"/>
      <c r="AA5" s="176"/>
      <c r="AB5" s="176"/>
      <c r="AC5" s="176"/>
    </row>
    <row r="6" spans="1:29" ht="19.5" customHeight="1">
      <c r="A6" s="911" t="s">
        <v>160</v>
      </c>
      <c r="B6" s="912"/>
      <c r="C6" s="871">
        <f>'エントリー登録用紙（様式9）'!C3</f>
        <v>0</v>
      </c>
      <c r="D6" s="913"/>
      <c r="E6" s="913"/>
      <c r="F6" s="913"/>
      <c r="G6" s="913"/>
      <c r="H6" s="872"/>
      <c r="I6" s="887" t="s">
        <v>191</v>
      </c>
      <c r="J6" s="892"/>
      <c r="K6" s="893">
        <f>'エントリー登録用紙（様式9）'!K3</f>
        <v>0</v>
      </c>
      <c r="L6" s="894"/>
      <c r="M6" s="894"/>
      <c r="N6" s="895"/>
      <c r="O6" s="914" t="s">
        <v>162</v>
      </c>
      <c r="P6" s="915"/>
      <c r="Q6" s="893">
        <f>'エントリー登録用紙（様式9）'!Q3</f>
        <v>0</v>
      </c>
      <c r="R6" s="894"/>
      <c r="S6" s="894"/>
      <c r="T6" s="895"/>
      <c r="U6" s="178"/>
      <c r="AA6" s="176"/>
      <c r="AB6" s="176"/>
      <c r="AC6" s="176"/>
    </row>
    <row r="7" spans="1:29" ht="19.5" customHeight="1">
      <c r="A7" s="887" t="s">
        <v>163</v>
      </c>
      <c r="B7" s="888"/>
      <c r="C7" s="889">
        <f>'エントリー登録用紙（様式9）'!C4</f>
        <v>0</v>
      </c>
      <c r="D7" s="890"/>
      <c r="E7" s="890"/>
      <c r="F7" s="890"/>
      <c r="G7" s="890"/>
      <c r="H7" s="891"/>
      <c r="I7" s="887" t="s">
        <v>191</v>
      </c>
      <c r="J7" s="892"/>
      <c r="K7" s="893">
        <f>'エントリー登録用紙（様式9）'!K4</f>
        <v>0</v>
      </c>
      <c r="L7" s="894"/>
      <c r="M7" s="894"/>
      <c r="N7" s="895"/>
      <c r="O7" s="896" t="s">
        <v>162</v>
      </c>
      <c r="P7" s="897"/>
      <c r="Q7" s="893">
        <f>'エントリー登録用紙（様式9）'!Q4</f>
        <v>0</v>
      </c>
      <c r="R7" s="894"/>
      <c r="S7" s="894"/>
      <c r="T7" s="895"/>
      <c r="U7" s="178"/>
      <c r="AA7" s="176"/>
      <c r="AB7" s="176"/>
      <c r="AC7" s="176"/>
    </row>
    <row r="8" spans="1:29" ht="19.5" customHeight="1">
      <c r="A8" s="893" t="s">
        <v>195</v>
      </c>
      <c r="B8" s="898"/>
      <c r="C8" s="899"/>
      <c r="D8" s="900"/>
      <c r="E8" s="900"/>
      <c r="F8" s="900"/>
      <c r="G8" s="900"/>
      <c r="H8" s="901"/>
      <c r="I8" s="893" t="s">
        <v>191</v>
      </c>
      <c r="J8" s="894"/>
      <c r="K8" s="893"/>
      <c r="L8" s="894"/>
      <c r="M8" s="894"/>
      <c r="N8" s="895"/>
      <c r="O8" s="902" t="s">
        <v>162</v>
      </c>
      <c r="P8" s="903"/>
      <c r="Q8" s="893"/>
      <c r="R8" s="894"/>
      <c r="S8" s="894"/>
      <c r="T8" s="895"/>
      <c r="U8" s="178"/>
      <c r="AB8" s="176"/>
      <c r="AC8" s="176"/>
    </row>
    <row r="9" spans="1:29" ht="7.5" customHeight="1">
      <c r="B9" s="179"/>
      <c r="C9" s="178"/>
      <c r="D9" s="178"/>
      <c r="E9" s="178"/>
      <c r="F9" s="178"/>
      <c r="K9" s="180"/>
      <c r="L9" s="180"/>
      <c r="M9" s="180"/>
      <c r="N9" s="180"/>
    </row>
    <row r="10" spans="1:29" ht="13.15" thickBot="1">
      <c r="B10" s="181" t="s">
        <v>165</v>
      </c>
      <c r="C10" s="178"/>
      <c r="D10" s="178"/>
      <c r="E10" s="178"/>
      <c r="F10" s="178"/>
      <c r="G10" s="182"/>
      <c r="H10" s="182"/>
      <c r="I10" s="183" t="s">
        <v>166</v>
      </c>
      <c r="J10" s="184"/>
      <c r="K10" s="182"/>
      <c r="L10" s="182"/>
    </row>
    <row r="11" spans="1:29" ht="21" customHeight="1" thickBot="1">
      <c r="B11" s="185" t="s">
        <v>167</v>
      </c>
      <c r="C11" s="871" t="s">
        <v>346</v>
      </c>
      <c r="D11" s="872"/>
      <c r="E11" s="186" t="s">
        <v>168</v>
      </c>
      <c r="F11" s="871"/>
      <c r="G11" s="873"/>
      <c r="H11" s="178"/>
      <c r="I11" s="874" t="s">
        <v>169</v>
      </c>
      <c r="J11" s="207"/>
      <c r="K11" s="206" t="s">
        <v>170</v>
      </c>
      <c r="L11" s="877" t="s">
        <v>171</v>
      </c>
      <c r="M11" s="878"/>
      <c r="N11" s="877" t="s">
        <v>172</v>
      </c>
      <c r="O11" s="879"/>
      <c r="P11" s="874" t="s">
        <v>173</v>
      </c>
      <c r="Q11" s="206"/>
      <c r="R11" s="206" t="s">
        <v>170</v>
      </c>
      <c r="S11" s="206" t="s">
        <v>171</v>
      </c>
      <c r="T11" s="208" t="s">
        <v>172</v>
      </c>
      <c r="U11" s="178"/>
    </row>
    <row r="12" spans="1:29" ht="21" customHeight="1" thickTop="1">
      <c r="B12" s="187" t="s">
        <v>168</v>
      </c>
      <c r="C12" s="882" t="s">
        <v>347</v>
      </c>
      <c r="D12" s="882"/>
      <c r="E12" s="188"/>
      <c r="F12" s="882"/>
      <c r="G12" s="883"/>
      <c r="H12" s="178"/>
      <c r="I12" s="875"/>
      <c r="J12" s="189" t="s">
        <v>174</v>
      </c>
      <c r="K12" s="189">
        <f>'エントリー登録用紙（様式9）'!K9</f>
        <v>0</v>
      </c>
      <c r="L12" s="884">
        <f>'エントリー登録用紙（様式9）'!L9</f>
        <v>0</v>
      </c>
      <c r="M12" s="885"/>
      <c r="N12" s="884">
        <f>'エントリー登録用紙（様式9）'!N9</f>
        <v>0</v>
      </c>
      <c r="O12" s="886"/>
      <c r="P12" s="880"/>
      <c r="Q12" s="209" t="s">
        <v>174</v>
      </c>
      <c r="R12" s="189">
        <f>'エントリー登録用紙（様式9）'!R9</f>
        <v>0</v>
      </c>
      <c r="S12" s="189">
        <f>'エントリー登録用紙（様式9）'!S9</f>
        <v>0</v>
      </c>
      <c r="T12" s="211">
        <f>'エントリー登録用紙（様式9）'!T9</f>
        <v>0</v>
      </c>
      <c r="U12" s="178"/>
    </row>
    <row r="13" spans="1:29" ht="21" customHeight="1" thickBot="1">
      <c r="B13" s="190" t="s">
        <v>192</v>
      </c>
      <c r="C13" s="861" t="s">
        <v>348</v>
      </c>
      <c r="D13" s="861"/>
      <c r="E13" s="191"/>
      <c r="F13" s="861"/>
      <c r="G13" s="862"/>
      <c r="H13" s="178"/>
      <c r="I13" s="876"/>
      <c r="J13" s="192" t="s">
        <v>175</v>
      </c>
      <c r="K13" s="212">
        <f>'エントリー登録用紙（様式9）'!K10</f>
        <v>0</v>
      </c>
      <c r="L13" s="863">
        <f>'エントリー登録用紙（様式9）'!L10</f>
        <v>0</v>
      </c>
      <c r="M13" s="864"/>
      <c r="N13" s="863">
        <f>'エントリー登録用紙（様式9）'!N10</f>
        <v>0</v>
      </c>
      <c r="O13" s="865"/>
      <c r="P13" s="881"/>
      <c r="Q13" s="210" t="s">
        <v>175</v>
      </c>
      <c r="R13" s="212">
        <f>'エントリー登録用紙（様式9）'!R10</f>
        <v>0</v>
      </c>
      <c r="S13" s="212">
        <f>'エントリー登録用紙（様式9）'!S10</f>
        <v>0</v>
      </c>
      <c r="T13" s="213">
        <f>'エントリー登録用紙（様式9）'!T10</f>
        <v>0</v>
      </c>
      <c r="U13" s="178"/>
    </row>
    <row r="14" spans="1:29" s="178" customFormat="1" ht="9" customHeight="1">
      <c r="B14" s="179"/>
      <c r="C14" s="179"/>
      <c r="D14" s="179"/>
      <c r="F14" s="179"/>
      <c r="G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29" ht="12.75">
      <c r="A15" s="193" t="s">
        <v>193</v>
      </c>
      <c r="C15" s="179"/>
      <c r="D15" s="179"/>
      <c r="E15" s="179"/>
      <c r="F15" s="179"/>
      <c r="G15" s="178"/>
      <c r="H15" s="178"/>
      <c r="I15" s="178"/>
      <c r="J15" s="178"/>
      <c r="K15" s="178"/>
      <c r="L15" s="178"/>
      <c r="M15" s="179"/>
      <c r="N15" s="179"/>
      <c r="O15" s="178"/>
      <c r="P15" s="178"/>
      <c r="Q15" s="178"/>
      <c r="R15" s="178"/>
      <c r="S15" s="178"/>
      <c r="T15" s="178"/>
      <c r="U15" s="178"/>
    </row>
    <row r="16" spans="1:29" ht="16.5" customHeight="1">
      <c r="A16" s="866"/>
      <c r="B16" s="868" t="s">
        <v>200</v>
      </c>
      <c r="C16" s="868"/>
      <c r="D16" s="868"/>
      <c r="E16" s="868" t="s">
        <v>201</v>
      </c>
      <c r="F16" s="868"/>
      <c r="G16" s="868"/>
      <c r="H16" s="848" t="s">
        <v>180</v>
      </c>
      <c r="I16" s="848"/>
      <c r="J16" s="848"/>
      <c r="K16" s="848"/>
      <c r="L16" s="848"/>
      <c r="M16" s="869" t="s">
        <v>181</v>
      </c>
      <c r="N16" s="869"/>
      <c r="O16" s="869"/>
      <c r="P16" s="848" t="s">
        <v>182</v>
      </c>
      <c r="Q16" s="848"/>
      <c r="R16" s="848" t="s">
        <v>183</v>
      </c>
      <c r="S16" s="848"/>
      <c r="T16" s="178"/>
      <c r="U16" s="178"/>
    </row>
    <row r="17" spans="1:29" ht="16.5" customHeight="1" thickBot="1">
      <c r="A17" s="867"/>
      <c r="B17" s="200" t="s">
        <v>177</v>
      </c>
      <c r="C17" s="200" t="s">
        <v>178</v>
      </c>
      <c r="D17" s="201" t="s">
        <v>152</v>
      </c>
      <c r="E17" s="200" t="s">
        <v>177</v>
      </c>
      <c r="F17" s="200" t="s">
        <v>178</v>
      </c>
      <c r="G17" s="201" t="s">
        <v>152</v>
      </c>
      <c r="H17" s="849"/>
      <c r="I17" s="849"/>
      <c r="J17" s="849"/>
      <c r="K17" s="849"/>
      <c r="L17" s="849"/>
      <c r="M17" s="870"/>
      <c r="N17" s="870"/>
      <c r="O17" s="870"/>
      <c r="P17" s="849"/>
      <c r="Q17" s="849"/>
      <c r="R17" s="849"/>
      <c r="S17" s="849"/>
      <c r="T17" s="178"/>
      <c r="U17" s="178"/>
      <c r="AB17" s="176"/>
      <c r="AC17" s="176"/>
    </row>
    <row r="18" spans="1:29" ht="25.5" customHeight="1" thickTop="1">
      <c r="A18" s="194">
        <v>1</v>
      </c>
      <c r="B18" s="189"/>
      <c r="C18" s="189"/>
      <c r="D18" s="202"/>
      <c r="E18" s="203"/>
      <c r="F18" s="203"/>
      <c r="G18" s="203"/>
      <c r="H18" s="850">
        <f>'エントリー登録用紙（様式9）'!H15</f>
        <v>0</v>
      </c>
      <c r="I18" s="851"/>
      <c r="J18" s="851"/>
      <c r="K18" s="851"/>
      <c r="L18" s="852"/>
      <c r="M18" s="853">
        <f>'エントリー登録用紙（様式9）'!M15</f>
        <v>0</v>
      </c>
      <c r="N18" s="854"/>
      <c r="O18" s="855"/>
      <c r="P18" s="847">
        <f>'エントリー登録用紙（様式9）'!P15</f>
        <v>0</v>
      </c>
      <c r="Q18" s="847"/>
      <c r="R18" s="841">
        <f>'エントリー登録用紙（様式9）'!R15</f>
        <v>0</v>
      </c>
      <c r="S18" s="842"/>
      <c r="T18" s="178"/>
      <c r="U18" s="178"/>
      <c r="AB18" s="176"/>
      <c r="AC18" s="176"/>
    </row>
    <row r="19" spans="1:29" ht="25.5" customHeight="1">
      <c r="A19" s="195">
        <v>2</v>
      </c>
      <c r="B19" s="199"/>
      <c r="C19" s="199"/>
      <c r="D19" s="204"/>
      <c r="E19" s="205"/>
      <c r="F19" s="205"/>
      <c r="G19" s="205"/>
      <c r="H19" s="834">
        <f>'エントリー登録用紙（様式9）'!H16</f>
        <v>0</v>
      </c>
      <c r="I19" s="835"/>
      <c r="J19" s="835"/>
      <c r="K19" s="835"/>
      <c r="L19" s="836"/>
      <c r="M19" s="837">
        <f>'エントリー登録用紙（様式9）'!M16</f>
        <v>0</v>
      </c>
      <c r="N19" s="838"/>
      <c r="O19" s="839"/>
      <c r="P19" s="847">
        <f>'エントリー登録用紙（様式9）'!P16</f>
        <v>0</v>
      </c>
      <c r="Q19" s="847"/>
      <c r="R19" s="841">
        <f>'エントリー登録用紙（様式9）'!R16</f>
        <v>0</v>
      </c>
      <c r="S19" s="842"/>
      <c r="T19" s="178"/>
      <c r="U19" s="178"/>
      <c r="AB19" s="176"/>
      <c r="AC19" s="176"/>
    </row>
    <row r="20" spans="1:29" ht="25.5" customHeight="1">
      <c r="A20" s="196">
        <v>3</v>
      </c>
      <c r="B20" s="199"/>
      <c r="C20" s="199"/>
      <c r="D20" s="204"/>
      <c r="E20" s="205"/>
      <c r="F20" s="205"/>
      <c r="G20" s="205"/>
      <c r="H20" s="834">
        <f>'エントリー登録用紙（様式9）'!H17</f>
        <v>0</v>
      </c>
      <c r="I20" s="835"/>
      <c r="J20" s="835"/>
      <c r="K20" s="835"/>
      <c r="L20" s="836"/>
      <c r="M20" s="837">
        <f>'エントリー登録用紙（様式9）'!M17</f>
        <v>0</v>
      </c>
      <c r="N20" s="838"/>
      <c r="O20" s="839"/>
      <c r="P20" s="847">
        <f>'エントリー登録用紙（様式9）'!P17</f>
        <v>0</v>
      </c>
      <c r="Q20" s="847"/>
      <c r="R20" s="841">
        <f>'エントリー登録用紙（様式9）'!R17</f>
        <v>0</v>
      </c>
      <c r="S20" s="842"/>
      <c r="T20" s="178"/>
      <c r="U20" s="178"/>
      <c r="AB20" s="176"/>
      <c r="AC20" s="176"/>
    </row>
    <row r="21" spans="1:29" ht="25.5" customHeight="1">
      <c r="A21" s="195">
        <v>4</v>
      </c>
      <c r="B21" s="199"/>
      <c r="C21" s="199"/>
      <c r="D21" s="204"/>
      <c r="E21" s="205"/>
      <c r="F21" s="205"/>
      <c r="G21" s="205"/>
      <c r="H21" s="834">
        <f>'エントリー登録用紙（様式9）'!H18</f>
        <v>0</v>
      </c>
      <c r="I21" s="835"/>
      <c r="J21" s="835"/>
      <c r="K21" s="835"/>
      <c r="L21" s="836"/>
      <c r="M21" s="837">
        <f>'エントリー登録用紙（様式9）'!M18</f>
        <v>0</v>
      </c>
      <c r="N21" s="838"/>
      <c r="O21" s="839"/>
      <c r="P21" s="847">
        <f>'エントリー登録用紙（様式9）'!P18</f>
        <v>0</v>
      </c>
      <c r="Q21" s="847"/>
      <c r="R21" s="841">
        <f>'エントリー登録用紙（様式9）'!R18</f>
        <v>0</v>
      </c>
      <c r="S21" s="842"/>
      <c r="T21" s="178"/>
      <c r="U21" s="179"/>
      <c r="V21" s="179"/>
      <c r="W21" s="179"/>
      <c r="X21" s="179"/>
      <c r="Y21" s="179"/>
      <c r="AB21" s="176"/>
      <c r="AC21" s="176"/>
    </row>
    <row r="22" spans="1:29" ht="25.5" customHeight="1">
      <c r="A22" s="196">
        <v>5</v>
      </c>
      <c r="B22" s="199"/>
      <c r="C22" s="199"/>
      <c r="D22" s="204"/>
      <c r="E22" s="205"/>
      <c r="F22" s="205"/>
      <c r="G22" s="205"/>
      <c r="H22" s="834">
        <f>'エントリー登録用紙（様式9）'!H19</f>
        <v>0</v>
      </c>
      <c r="I22" s="835"/>
      <c r="J22" s="835"/>
      <c r="K22" s="835"/>
      <c r="L22" s="836"/>
      <c r="M22" s="837">
        <f>'エントリー登録用紙（様式9）'!M19</f>
        <v>0</v>
      </c>
      <c r="N22" s="838"/>
      <c r="O22" s="839"/>
      <c r="P22" s="847">
        <f>'エントリー登録用紙（様式9）'!P19</f>
        <v>0</v>
      </c>
      <c r="Q22" s="847"/>
      <c r="R22" s="841">
        <f>'エントリー登録用紙（様式9）'!R19</f>
        <v>0</v>
      </c>
      <c r="S22" s="842"/>
      <c r="T22" s="178"/>
      <c r="U22" s="178"/>
      <c r="AB22" s="176"/>
      <c r="AC22" s="176"/>
    </row>
    <row r="23" spans="1:29" ht="25.5" customHeight="1">
      <c r="A23" s="195">
        <v>6</v>
      </c>
      <c r="B23" s="199"/>
      <c r="C23" s="199"/>
      <c r="D23" s="204"/>
      <c r="E23" s="205"/>
      <c r="F23" s="205"/>
      <c r="G23" s="205"/>
      <c r="H23" s="834">
        <f>'エントリー登録用紙（様式9）'!H20</f>
        <v>0</v>
      </c>
      <c r="I23" s="835"/>
      <c r="J23" s="835"/>
      <c r="K23" s="835"/>
      <c r="L23" s="836"/>
      <c r="M23" s="837">
        <f>'エントリー登録用紙（様式9）'!M20</f>
        <v>0</v>
      </c>
      <c r="N23" s="838"/>
      <c r="O23" s="839"/>
      <c r="P23" s="847">
        <f>'エントリー登録用紙（様式9）'!P20</f>
        <v>0</v>
      </c>
      <c r="Q23" s="847"/>
      <c r="R23" s="841">
        <f>'エントリー登録用紙（様式9）'!R20</f>
        <v>0</v>
      </c>
      <c r="S23" s="842"/>
      <c r="T23" s="178"/>
      <c r="U23" s="178"/>
      <c r="AB23" s="176"/>
      <c r="AC23" s="176"/>
    </row>
    <row r="24" spans="1:29" ht="25.5" customHeight="1">
      <c r="A24" s="196">
        <v>7</v>
      </c>
      <c r="B24" s="199"/>
      <c r="C24" s="199"/>
      <c r="D24" s="204"/>
      <c r="E24" s="205"/>
      <c r="F24" s="205"/>
      <c r="G24" s="205"/>
      <c r="H24" s="834">
        <f>'エントリー登録用紙（様式9）'!H21</f>
        <v>0</v>
      </c>
      <c r="I24" s="835"/>
      <c r="J24" s="835"/>
      <c r="K24" s="835"/>
      <c r="L24" s="836"/>
      <c r="M24" s="837">
        <f>'エントリー登録用紙（様式9）'!M21</f>
        <v>0</v>
      </c>
      <c r="N24" s="838"/>
      <c r="O24" s="839"/>
      <c r="P24" s="847">
        <f>'エントリー登録用紙（様式9）'!P21</f>
        <v>0</v>
      </c>
      <c r="Q24" s="847"/>
      <c r="R24" s="841">
        <f>'エントリー登録用紙（様式9）'!R21</f>
        <v>0</v>
      </c>
      <c r="S24" s="842"/>
      <c r="T24" s="178"/>
      <c r="U24" s="178"/>
      <c r="AB24" s="176"/>
      <c r="AC24" s="176"/>
    </row>
    <row r="25" spans="1:29" ht="25.5" customHeight="1">
      <c r="A25" s="195">
        <v>8</v>
      </c>
      <c r="B25" s="199"/>
      <c r="C25" s="199"/>
      <c r="D25" s="204"/>
      <c r="E25" s="205"/>
      <c r="F25" s="205"/>
      <c r="G25" s="205"/>
      <c r="H25" s="834">
        <f>'エントリー登録用紙（様式9）'!H22</f>
        <v>0</v>
      </c>
      <c r="I25" s="835"/>
      <c r="J25" s="835"/>
      <c r="K25" s="835"/>
      <c r="L25" s="836"/>
      <c r="M25" s="837">
        <f>'エントリー登録用紙（様式9）'!M22</f>
        <v>0</v>
      </c>
      <c r="N25" s="838"/>
      <c r="O25" s="839"/>
      <c r="P25" s="847">
        <f>'エントリー登録用紙（様式9）'!P22</f>
        <v>0</v>
      </c>
      <c r="Q25" s="847"/>
      <c r="R25" s="841">
        <f>'エントリー登録用紙（様式9）'!R22</f>
        <v>0</v>
      </c>
      <c r="S25" s="842"/>
      <c r="T25" s="178"/>
      <c r="U25" s="178"/>
      <c r="AB25" s="176"/>
      <c r="AC25" s="176"/>
    </row>
    <row r="26" spans="1:29" ht="25.5" customHeight="1">
      <c r="A26" s="196">
        <v>9</v>
      </c>
      <c r="B26" s="199"/>
      <c r="C26" s="199"/>
      <c r="D26" s="204"/>
      <c r="E26" s="205"/>
      <c r="F26" s="205"/>
      <c r="G26" s="205"/>
      <c r="H26" s="834">
        <f>'エントリー登録用紙（様式9）'!H23</f>
        <v>0</v>
      </c>
      <c r="I26" s="835"/>
      <c r="J26" s="835"/>
      <c r="K26" s="835"/>
      <c r="L26" s="836"/>
      <c r="M26" s="837">
        <f>'エントリー登録用紙（様式9）'!M23</f>
        <v>0</v>
      </c>
      <c r="N26" s="838"/>
      <c r="O26" s="839"/>
      <c r="P26" s="847">
        <f>'エントリー登録用紙（様式9）'!P23</f>
        <v>0</v>
      </c>
      <c r="Q26" s="847"/>
      <c r="R26" s="841">
        <f>'エントリー登録用紙（様式9）'!R23</f>
        <v>0</v>
      </c>
      <c r="S26" s="842"/>
      <c r="T26" s="178"/>
      <c r="U26" s="178"/>
      <c r="AB26" s="176"/>
      <c r="AC26" s="176"/>
    </row>
    <row r="27" spans="1:29" ht="25.5" customHeight="1">
      <c r="A27" s="195">
        <v>10</v>
      </c>
      <c r="B27" s="199"/>
      <c r="C27" s="199"/>
      <c r="D27" s="204"/>
      <c r="E27" s="205"/>
      <c r="F27" s="205"/>
      <c r="G27" s="205"/>
      <c r="H27" s="834">
        <f>'エントリー登録用紙（様式9）'!H24</f>
        <v>0</v>
      </c>
      <c r="I27" s="835"/>
      <c r="J27" s="835"/>
      <c r="K27" s="835"/>
      <c r="L27" s="836"/>
      <c r="M27" s="837">
        <f>'エントリー登録用紙（様式9）'!M24</f>
        <v>0</v>
      </c>
      <c r="N27" s="838"/>
      <c r="O27" s="839"/>
      <c r="P27" s="847">
        <f>'エントリー登録用紙（様式9）'!P24</f>
        <v>0</v>
      </c>
      <c r="Q27" s="847"/>
      <c r="R27" s="841">
        <f>'エントリー登録用紙（様式9）'!R24</f>
        <v>0</v>
      </c>
      <c r="S27" s="842"/>
      <c r="T27" s="178"/>
      <c r="U27" s="178"/>
      <c r="AB27" s="176"/>
      <c r="AC27" s="176"/>
    </row>
    <row r="28" spans="1:29" ht="25.5" customHeight="1">
      <c r="A28" s="196">
        <v>11</v>
      </c>
      <c r="B28" s="199"/>
      <c r="C28" s="199"/>
      <c r="D28" s="204"/>
      <c r="E28" s="205"/>
      <c r="F28" s="205"/>
      <c r="G28" s="205"/>
      <c r="H28" s="834">
        <f>'エントリー登録用紙（様式9）'!H25</f>
        <v>0</v>
      </c>
      <c r="I28" s="835"/>
      <c r="J28" s="835"/>
      <c r="K28" s="835"/>
      <c r="L28" s="836"/>
      <c r="M28" s="837">
        <f>'エントリー登録用紙（様式9）'!M25</f>
        <v>0</v>
      </c>
      <c r="N28" s="838"/>
      <c r="O28" s="839"/>
      <c r="P28" s="847">
        <f>'エントリー登録用紙（様式9）'!P25</f>
        <v>0</v>
      </c>
      <c r="Q28" s="847"/>
      <c r="R28" s="841">
        <f>'エントリー登録用紙（様式9）'!R25</f>
        <v>0</v>
      </c>
      <c r="S28" s="842"/>
      <c r="T28" s="178"/>
      <c r="U28" s="178"/>
      <c r="AB28" s="176"/>
      <c r="AC28" s="176"/>
    </row>
    <row r="29" spans="1:29" ht="25.5" customHeight="1">
      <c r="A29" s="195">
        <v>12</v>
      </c>
      <c r="B29" s="199"/>
      <c r="C29" s="199"/>
      <c r="D29" s="204"/>
      <c r="E29" s="205"/>
      <c r="F29" s="205"/>
      <c r="G29" s="205"/>
      <c r="H29" s="834">
        <f>'エントリー登録用紙（様式9）'!H26</f>
        <v>0</v>
      </c>
      <c r="I29" s="835"/>
      <c r="J29" s="835"/>
      <c r="K29" s="835"/>
      <c r="L29" s="836"/>
      <c r="M29" s="837">
        <f>'エントリー登録用紙（様式9）'!M26</f>
        <v>0</v>
      </c>
      <c r="N29" s="838"/>
      <c r="O29" s="839"/>
      <c r="P29" s="847">
        <f>'エントリー登録用紙（様式9）'!P26</f>
        <v>0</v>
      </c>
      <c r="Q29" s="847"/>
      <c r="R29" s="841">
        <f>'エントリー登録用紙（様式9）'!R26</f>
        <v>0</v>
      </c>
      <c r="S29" s="842"/>
      <c r="T29" s="178"/>
      <c r="U29" s="178"/>
      <c r="AB29" s="176"/>
      <c r="AC29" s="176"/>
    </row>
    <row r="30" spans="1:29" ht="25.5" customHeight="1">
      <c r="A30" s="196">
        <v>13</v>
      </c>
      <c r="B30" s="199"/>
      <c r="C30" s="199"/>
      <c r="D30" s="204"/>
      <c r="E30" s="205"/>
      <c r="F30" s="205"/>
      <c r="G30" s="205"/>
      <c r="H30" s="834">
        <f>'エントリー登録用紙（様式9）'!H27</f>
        <v>0</v>
      </c>
      <c r="I30" s="835"/>
      <c r="J30" s="835"/>
      <c r="K30" s="835"/>
      <c r="L30" s="836"/>
      <c r="M30" s="837">
        <f>'エントリー登録用紙（様式9）'!M27</f>
        <v>0</v>
      </c>
      <c r="N30" s="838"/>
      <c r="O30" s="839"/>
      <c r="P30" s="847">
        <f>'エントリー登録用紙（様式9）'!P27</f>
        <v>0</v>
      </c>
      <c r="Q30" s="847"/>
      <c r="R30" s="841">
        <f>'エントリー登録用紙（様式9）'!R27</f>
        <v>0</v>
      </c>
      <c r="S30" s="842"/>
      <c r="T30" s="178"/>
      <c r="U30" s="178"/>
      <c r="AB30" s="176"/>
      <c r="AC30" s="176"/>
    </row>
    <row r="31" spans="1:29" ht="25.5" customHeight="1">
      <c r="A31" s="195">
        <v>14</v>
      </c>
      <c r="B31" s="199"/>
      <c r="C31" s="199"/>
      <c r="D31" s="204"/>
      <c r="E31" s="205"/>
      <c r="F31" s="205"/>
      <c r="G31" s="205"/>
      <c r="H31" s="834">
        <f>'エントリー登録用紙（様式9）'!H28</f>
        <v>0</v>
      </c>
      <c r="I31" s="835"/>
      <c r="J31" s="835"/>
      <c r="K31" s="835"/>
      <c r="L31" s="836"/>
      <c r="M31" s="837">
        <f>'エントリー登録用紙（様式9）'!M28</f>
        <v>0</v>
      </c>
      <c r="N31" s="838"/>
      <c r="O31" s="839"/>
      <c r="P31" s="847">
        <f>'エントリー登録用紙（様式9）'!P28</f>
        <v>0</v>
      </c>
      <c r="Q31" s="847"/>
      <c r="R31" s="841">
        <f>'エントリー登録用紙（様式9）'!R28</f>
        <v>0</v>
      </c>
      <c r="S31" s="842"/>
      <c r="T31" s="178"/>
      <c r="U31" s="178"/>
      <c r="Y31" s="856"/>
      <c r="Z31" s="856"/>
      <c r="AB31" s="176"/>
      <c r="AC31" s="176"/>
    </row>
    <row r="32" spans="1:29" ht="25.5" customHeight="1">
      <c r="A32" s="196">
        <v>15</v>
      </c>
      <c r="B32" s="199"/>
      <c r="C32" s="199"/>
      <c r="D32" s="204"/>
      <c r="E32" s="205"/>
      <c r="F32" s="205"/>
      <c r="G32" s="205"/>
      <c r="H32" s="834">
        <f>'エントリー登録用紙（様式9）'!H29</f>
        <v>0</v>
      </c>
      <c r="I32" s="835"/>
      <c r="J32" s="835"/>
      <c r="K32" s="835"/>
      <c r="L32" s="836"/>
      <c r="M32" s="837">
        <f>'エントリー登録用紙（様式9）'!M29</f>
        <v>0</v>
      </c>
      <c r="N32" s="838"/>
      <c r="O32" s="839"/>
      <c r="P32" s="857">
        <f>'エントリー登録用紙（様式9）'!P29</f>
        <v>0</v>
      </c>
      <c r="Q32" s="858"/>
      <c r="R32" s="859">
        <f>'エントリー登録用紙（様式9）'!R29</f>
        <v>0</v>
      </c>
      <c r="S32" s="860"/>
      <c r="T32" s="178"/>
      <c r="U32" s="178"/>
      <c r="AB32" s="176"/>
      <c r="AC32" s="176"/>
    </row>
    <row r="33" spans="1:29" ht="25.5" customHeight="1">
      <c r="A33" s="195">
        <v>16</v>
      </c>
      <c r="B33" s="199"/>
      <c r="C33" s="199"/>
      <c r="D33" s="204"/>
      <c r="E33" s="205"/>
      <c r="F33" s="205"/>
      <c r="G33" s="205"/>
      <c r="H33" s="834">
        <f>'エントリー登録用紙（様式9）'!H30</f>
        <v>0</v>
      </c>
      <c r="I33" s="835"/>
      <c r="J33" s="835"/>
      <c r="K33" s="835"/>
      <c r="L33" s="836"/>
      <c r="M33" s="837">
        <f>'エントリー登録用紙（様式9）'!M30</f>
        <v>0</v>
      </c>
      <c r="N33" s="838"/>
      <c r="O33" s="839"/>
      <c r="P33" s="847">
        <f>'エントリー登録用紙（様式9）'!P30</f>
        <v>0</v>
      </c>
      <c r="Q33" s="847"/>
      <c r="R33" s="841">
        <f>'エントリー登録用紙（様式9）'!R30</f>
        <v>0</v>
      </c>
      <c r="S33" s="842"/>
      <c r="T33" s="178"/>
      <c r="U33" s="178"/>
      <c r="AB33" s="176"/>
      <c r="AC33" s="176"/>
    </row>
    <row r="34" spans="1:29" ht="25.5" customHeight="1">
      <c r="A34" s="196">
        <v>17</v>
      </c>
      <c r="B34" s="199"/>
      <c r="C34" s="199"/>
      <c r="D34" s="204"/>
      <c r="E34" s="205"/>
      <c r="F34" s="205"/>
      <c r="G34" s="205"/>
      <c r="H34" s="834">
        <f>'エントリー登録用紙（様式9）'!H31</f>
        <v>0</v>
      </c>
      <c r="I34" s="835"/>
      <c r="J34" s="835"/>
      <c r="K34" s="835"/>
      <c r="L34" s="836"/>
      <c r="M34" s="837">
        <f>'エントリー登録用紙（様式9）'!M31</f>
        <v>0</v>
      </c>
      <c r="N34" s="838"/>
      <c r="O34" s="839"/>
      <c r="P34" s="847">
        <f>'エントリー登録用紙（様式9）'!P31</f>
        <v>0</v>
      </c>
      <c r="Q34" s="847"/>
      <c r="R34" s="841">
        <f>'エントリー登録用紙（様式9）'!R31</f>
        <v>0</v>
      </c>
      <c r="S34" s="842"/>
      <c r="T34" s="178"/>
      <c r="U34" s="178"/>
      <c r="AB34" s="176"/>
      <c r="AC34" s="176"/>
    </row>
    <row r="35" spans="1:29" ht="25.5" customHeight="1">
      <c r="A35" s="195">
        <v>18</v>
      </c>
      <c r="B35" s="199"/>
      <c r="C35" s="199"/>
      <c r="D35" s="204"/>
      <c r="E35" s="205"/>
      <c r="F35" s="205"/>
      <c r="G35" s="205"/>
      <c r="H35" s="834">
        <f>'エントリー登録用紙（様式9）'!H32</f>
        <v>0</v>
      </c>
      <c r="I35" s="835"/>
      <c r="J35" s="835"/>
      <c r="K35" s="835"/>
      <c r="L35" s="836"/>
      <c r="M35" s="837">
        <f>'エントリー登録用紙（様式9）'!M32</f>
        <v>0</v>
      </c>
      <c r="N35" s="838"/>
      <c r="O35" s="839"/>
      <c r="P35" s="847">
        <f>'エントリー登録用紙（様式9）'!P32</f>
        <v>0</v>
      </c>
      <c r="Q35" s="847"/>
      <c r="R35" s="841">
        <f>'エントリー登録用紙（様式9）'!R32</f>
        <v>0</v>
      </c>
      <c r="S35" s="842"/>
      <c r="T35" s="178"/>
      <c r="U35" s="178"/>
      <c r="AB35" s="176"/>
      <c r="AC35" s="176"/>
    </row>
    <row r="36" spans="1:29" ht="25.5" customHeight="1">
      <c r="A36" s="196">
        <v>19</v>
      </c>
      <c r="B36" s="199"/>
      <c r="C36" s="199"/>
      <c r="D36" s="204"/>
      <c r="E36" s="205"/>
      <c r="F36" s="205"/>
      <c r="G36" s="205"/>
      <c r="H36" s="834">
        <f>'エントリー登録用紙（様式9）'!H33</f>
        <v>0</v>
      </c>
      <c r="I36" s="835"/>
      <c r="J36" s="835"/>
      <c r="K36" s="835"/>
      <c r="L36" s="836"/>
      <c r="M36" s="837">
        <f>'エントリー登録用紙（様式9）'!M33</f>
        <v>0</v>
      </c>
      <c r="N36" s="838"/>
      <c r="O36" s="839"/>
      <c r="P36" s="847">
        <f>'エントリー登録用紙（様式9）'!P33</f>
        <v>0</v>
      </c>
      <c r="Q36" s="847"/>
      <c r="R36" s="841">
        <f>'エントリー登録用紙（様式9）'!R33</f>
        <v>0</v>
      </c>
      <c r="S36" s="842"/>
      <c r="T36" s="178"/>
      <c r="U36" s="178"/>
      <c r="AB36" s="176"/>
      <c r="AC36" s="176"/>
    </row>
    <row r="37" spans="1:29" ht="25.5" customHeight="1">
      <c r="A37" s="195">
        <v>20</v>
      </c>
      <c r="B37" s="199"/>
      <c r="C37" s="199"/>
      <c r="D37" s="204"/>
      <c r="E37" s="205"/>
      <c r="F37" s="205"/>
      <c r="G37" s="205"/>
      <c r="H37" s="834">
        <f>'エントリー登録用紙（様式9）'!H34</f>
        <v>0</v>
      </c>
      <c r="I37" s="835"/>
      <c r="J37" s="835"/>
      <c r="K37" s="835"/>
      <c r="L37" s="836"/>
      <c r="M37" s="837">
        <f>'エントリー登録用紙（様式9）'!M34</f>
        <v>0</v>
      </c>
      <c r="N37" s="838"/>
      <c r="O37" s="839"/>
      <c r="P37" s="847">
        <f>'エントリー登録用紙（様式9）'!P34</f>
        <v>0</v>
      </c>
      <c r="Q37" s="847"/>
      <c r="R37" s="841">
        <f>'エントリー登録用紙（様式9）'!R34</f>
        <v>0</v>
      </c>
      <c r="S37" s="842"/>
      <c r="T37" s="178"/>
      <c r="U37" s="178"/>
      <c r="AB37" s="176"/>
      <c r="AC37" s="176"/>
    </row>
    <row r="38" spans="1:29" ht="25.5" customHeight="1">
      <c r="A38" s="196">
        <v>21</v>
      </c>
      <c r="B38" s="199"/>
      <c r="C38" s="199"/>
      <c r="D38" s="204"/>
      <c r="E38" s="205"/>
      <c r="F38" s="205"/>
      <c r="G38" s="205"/>
      <c r="H38" s="834">
        <f>'エントリー登録用紙（様式9）'!H35</f>
        <v>0</v>
      </c>
      <c r="I38" s="835"/>
      <c r="J38" s="835"/>
      <c r="K38" s="835"/>
      <c r="L38" s="836"/>
      <c r="M38" s="837">
        <f>'エントリー登録用紙（様式9）'!M35</f>
        <v>0</v>
      </c>
      <c r="N38" s="838"/>
      <c r="O38" s="839"/>
      <c r="P38" s="847">
        <f>'エントリー登録用紙（様式9）'!P35</f>
        <v>0</v>
      </c>
      <c r="Q38" s="847"/>
      <c r="R38" s="841">
        <f>'エントリー登録用紙（様式9）'!R35</f>
        <v>0</v>
      </c>
      <c r="S38" s="842"/>
      <c r="T38" s="178"/>
      <c r="U38" s="178"/>
      <c r="AB38" s="176"/>
      <c r="AC38" s="176"/>
    </row>
    <row r="39" spans="1:29" ht="25.5" customHeight="1">
      <c r="A39" s="195">
        <v>22</v>
      </c>
      <c r="B39" s="199"/>
      <c r="C39" s="199"/>
      <c r="D39" s="204"/>
      <c r="E39" s="205"/>
      <c r="F39" s="205"/>
      <c r="G39" s="205"/>
      <c r="H39" s="834">
        <f>'エントリー登録用紙（様式9）'!H36</f>
        <v>0</v>
      </c>
      <c r="I39" s="835"/>
      <c r="J39" s="835"/>
      <c r="K39" s="835"/>
      <c r="L39" s="836"/>
      <c r="M39" s="837">
        <f>'エントリー登録用紙（様式9）'!M36</f>
        <v>0</v>
      </c>
      <c r="N39" s="838"/>
      <c r="O39" s="839"/>
      <c r="P39" s="847">
        <f>'エントリー登録用紙（様式9）'!P36</f>
        <v>0</v>
      </c>
      <c r="Q39" s="847"/>
      <c r="R39" s="841">
        <f>'エントリー登録用紙（様式9）'!R36</f>
        <v>0</v>
      </c>
      <c r="S39" s="842"/>
      <c r="T39" s="178"/>
      <c r="U39" s="178"/>
      <c r="AB39" s="176"/>
      <c r="AC39" s="176"/>
    </row>
    <row r="40" spans="1:29" ht="25.5" customHeight="1">
      <c r="A40" s="196">
        <v>23</v>
      </c>
      <c r="B40" s="199"/>
      <c r="C40" s="199"/>
      <c r="D40" s="204"/>
      <c r="E40" s="205"/>
      <c r="F40" s="205"/>
      <c r="G40" s="205"/>
      <c r="H40" s="834">
        <f>'エントリー登録用紙（様式9）'!H37</f>
        <v>0</v>
      </c>
      <c r="I40" s="835"/>
      <c r="J40" s="835"/>
      <c r="K40" s="835"/>
      <c r="L40" s="836"/>
      <c r="M40" s="837">
        <f>'エントリー登録用紙（様式9）'!M37</f>
        <v>0</v>
      </c>
      <c r="N40" s="838"/>
      <c r="O40" s="839"/>
      <c r="P40" s="847">
        <f>'エントリー登録用紙（様式9）'!P37</f>
        <v>0</v>
      </c>
      <c r="Q40" s="847"/>
      <c r="R40" s="841">
        <f>'エントリー登録用紙（様式9）'!R37</f>
        <v>0</v>
      </c>
      <c r="S40" s="842"/>
      <c r="T40" s="178"/>
      <c r="U40" s="178"/>
      <c r="AB40" s="176"/>
      <c r="AC40" s="176"/>
    </row>
    <row r="41" spans="1:29" ht="25.5" customHeight="1">
      <c r="A41" s="195">
        <v>24</v>
      </c>
      <c r="B41" s="199"/>
      <c r="C41" s="199"/>
      <c r="D41" s="204"/>
      <c r="E41" s="205"/>
      <c r="F41" s="205"/>
      <c r="G41" s="205"/>
      <c r="H41" s="834">
        <f>'エントリー登録用紙（様式9）'!H38</f>
        <v>0</v>
      </c>
      <c r="I41" s="835"/>
      <c r="J41" s="835"/>
      <c r="K41" s="835"/>
      <c r="L41" s="836"/>
      <c r="M41" s="837">
        <f>'エントリー登録用紙（様式9）'!M38</f>
        <v>0</v>
      </c>
      <c r="N41" s="838"/>
      <c r="O41" s="839"/>
      <c r="P41" s="847">
        <f>'エントリー登録用紙（様式9）'!P38</f>
        <v>0</v>
      </c>
      <c r="Q41" s="847"/>
      <c r="R41" s="841">
        <f>'エントリー登録用紙（様式9）'!R38</f>
        <v>0</v>
      </c>
      <c r="S41" s="842"/>
      <c r="T41" s="178"/>
      <c r="U41" s="178"/>
      <c r="AB41" s="176"/>
      <c r="AC41" s="176"/>
    </row>
    <row r="42" spans="1:29" ht="25.5" customHeight="1">
      <c r="A42" s="196">
        <v>25</v>
      </c>
      <c r="B42" s="199"/>
      <c r="C42" s="199"/>
      <c r="D42" s="204"/>
      <c r="E42" s="205"/>
      <c r="F42" s="205"/>
      <c r="G42" s="205"/>
      <c r="H42" s="834">
        <f>'エントリー登録用紙（様式9）'!H39</f>
        <v>0</v>
      </c>
      <c r="I42" s="835"/>
      <c r="J42" s="835"/>
      <c r="K42" s="835"/>
      <c r="L42" s="836"/>
      <c r="M42" s="837">
        <f>'エントリー登録用紙（様式9）'!M39</f>
        <v>0</v>
      </c>
      <c r="N42" s="838"/>
      <c r="O42" s="839"/>
      <c r="P42" s="840">
        <f>'エントリー登録用紙（様式9）'!P39</f>
        <v>0</v>
      </c>
      <c r="Q42" s="840"/>
      <c r="R42" s="841">
        <f>'エントリー登録用紙（様式9）'!R39</f>
        <v>0</v>
      </c>
      <c r="S42" s="842"/>
      <c r="T42" s="178"/>
      <c r="U42" s="178"/>
      <c r="AB42" s="176"/>
      <c r="AC42" s="176"/>
    </row>
    <row r="43" spans="1:29" ht="13.5" customHeight="1">
      <c r="A43" s="179"/>
      <c r="B43" s="179" t="s">
        <v>194</v>
      </c>
      <c r="C43" s="197" t="s">
        <v>323</v>
      </c>
      <c r="D43" s="197"/>
      <c r="I43" s="179"/>
      <c r="J43" s="179" t="s">
        <v>324</v>
      </c>
      <c r="K43" s="197" t="s">
        <v>325</v>
      </c>
      <c r="L43" s="179"/>
      <c r="M43" s="179"/>
      <c r="N43" s="179"/>
      <c r="O43" s="179"/>
    </row>
    <row r="44" spans="1:29" ht="13.5" customHeight="1">
      <c r="A44" s="179"/>
      <c r="B44" s="179"/>
      <c r="C44" s="198"/>
      <c r="D44" s="197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</row>
  </sheetData>
  <mergeCells count="151">
    <mergeCell ref="A1:T1"/>
    <mergeCell ref="A5:B5"/>
    <mergeCell ref="C5:H5"/>
    <mergeCell ref="I5:J5"/>
    <mergeCell ref="K5:T5"/>
    <mergeCell ref="A6:B6"/>
    <mergeCell ref="C6:H6"/>
    <mergeCell ref="I6:J6"/>
    <mergeCell ref="K6:N6"/>
    <mergeCell ref="O6:P6"/>
    <mergeCell ref="Q6:T6"/>
    <mergeCell ref="A3:B3"/>
    <mergeCell ref="A7:B7"/>
    <mergeCell ref="C7:H7"/>
    <mergeCell ref="I7:J7"/>
    <mergeCell ref="K7:N7"/>
    <mergeCell ref="O7:P7"/>
    <mergeCell ref="Q7:T7"/>
    <mergeCell ref="A8:B8"/>
    <mergeCell ref="C8:H8"/>
    <mergeCell ref="I8:J8"/>
    <mergeCell ref="K8:N8"/>
    <mergeCell ref="O8:P8"/>
    <mergeCell ref="Q8:T8"/>
    <mergeCell ref="C11:D11"/>
    <mergeCell ref="F11:G11"/>
    <mergeCell ref="I11:I13"/>
    <mergeCell ref="L11:M11"/>
    <mergeCell ref="N11:O11"/>
    <mergeCell ref="P11:P13"/>
    <mergeCell ref="C12:D12"/>
    <mergeCell ref="F12:G12"/>
    <mergeCell ref="L12:M12"/>
    <mergeCell ref="N12:O12"/>
    <mergeCell ref="R18:S18"/>
    <mergeCell ref="C13:D13"/>
    <mergeCell ref="F13:G13"/>
    <mergeCell ref="L13:M13"/>
    <mergeCell ref="N13:O13"/>
    <mergeCell ref="A16:A17"/>
    <mergeCell ref="B16:D16"/>
    <mergeCell ref="E16:G16"/>
    <mergeCell ref="H16:L17"/>
    <mergeCell ref="M16:O17"/>
    <mergeCell ref="H19:L19"/>
    <mergeCell ref="M19:O19"/>
    <mergeCell ref="P19:Q19"/>
    <mergeCell ref="R19:S19"/>
    <mergeCell ref="H20:L20"/>
    <mergeCell ref="M20:O20"/>
    <mergeCell ref="P20:Q20"/>
    <mergeCell ref="R20:S20"/>
    <mergeCell ref="H21:L21"/>
    <mergeCell ref="M21:O21"/>
    <mergeCell ref="P21:Q21"/>
    <mergeCell ref="R21:S21"/>
    <mergeCell ref="H22:L22"/>
    <mergeCell ref="M22:O22"/>
    <mergeCell ref="P22:Q22"/>
    <mergeCell ref="R22:S22"/>
    <mergeCell ref="H23:L23"/>
    <mergeCell ref="M23:O23"/>
    <mergeCell ref="P23:Q23"/>
    <mergeCell ref="R23:S23"/>
    <mergeCell ref="H24:L24"/>
    <mergeCell ref="M24:O24"/>
    <mergeCell ref="P24:Q24"/>
    <mergeCell ref="R24:S24"/>
    <mergeCell ref="H25:L25"/>
    <mergeCell ref="M25:O25"/>
    <mergeCell ref="P25:Q25"/>
    <mergeCell ref="R25:S25"/>
    <mergeCell ref="H26:L26"/>
    <mergeCell ref="M26:O26"/>
    <mergeCell ref="P26:Q26"/>
    <mergeCell ref="R26:S26"/>
    <mergeCell ref="H27:L27"/>
    <mergeCell ref="M27:O27"/>
    <mergeCell ref="P27:Q27"/>
    <mergeCell ref="R27:S27"/>
    <mergeCell ref="H28:L28"/>
    <mergeCell ref="M28:O28"/>
    <mergeCell ref="P28:Q28"/>
    <mergeCell ref="R28:S28"/>
    <mergeCell ref="H29:L29"/>
    <mergeCell ref="M29:O29"/>
    <mergeCell ref="P29:Q29"/>
    <mergeCell ref="R29:S29"/>
    <mergeCell ref="H30:L30"/>
    <mergeCell ref="M30:O30"/>
    <mergeCell ref="P30:Q30"/>
    <mergeCell ref="R30:S30"/>
    <mergeCell ref="M35:O35"/>
    <mergeCell ref="P35:Q35"/>
    <mergeCell ref="R35:S35"/>
    <mergeCell ref="H31:L31"/>
    <mergeCell ref="M31:O31"/>
    <mergeCell ref="P31:Q31"/>
    <mergeCell ref="R31:S31"/>
    <mergeCell ref="Y31:Z31"/>
    <mergeCell ref="H32:L32"/>
    <mergeCell ref="M32:O32"/>
    <mergeCell ref="P32:Q32"/>
    <mergeCell ref="R32:S32"/>
    <mergeCell ref="H33:L33"/>
    <mergeCell ref="M33:O33"/>
    <mergeCell ref="P33:Q33"/>
    <mergeCell ref="R33:S33"/>
    <mergeCell ref="H34:L34"/>
    <mergeCell ref="M34:O34"/>
    <mergeCell ref="P34:Q34"/>
    <mergeCell ref="H41:L41"/>
    <mergeCell ref="M41:O41"/>
    <mergeCell ref="P41:Q41"/>
    <mergeCell ref="R41:S41"/>
    <mergeCell ref="H36:L36"/>
    <mergeCell ref="M36:O36"/>
    <mergeCell ref="P36:Q36"/>
    <mergeCell ref="R36:S36"/>
    <mergeCell ref="H37:L37"/>
    <mergeCell ref="M37:O37"/>
    <mergeCell ref="P37:Q37"/>
    <mergeCell ref="R37:S37"/>
    <mergeCell ref="H38:L38"/>
    <mergeCell ref="M38:O38"/>
    <mergeCell ref="P38:Q38"/>
    <mergeCell ref="R38:S38"/>
    <mergeCell ref="H42:L42"/>
    <mergeCell ref="M42:O42"/>
    <mergeCell ref="P42:Q42"/>
    <mergeCell ref="R42:S42"/>
    <mergeCell ref="H39:L39"/>
    <mergeCell ref="C3:E3"/>
    <mergeCell ref="I3:J3"/>
    <mergeCell ref="K3:N3"/>
    <mergeCell ref="O3:Q3"/>
    <mergeCell ref="R3:T3"/>
    <mergeCell ref="P18:Q18"/>
    <mergeCell ref="P16:Q17"/>
    <mergeCell ref="R16:S17"/>
    <mergeCell ref="H18:L18"/>
    <mergeCell ref="M18:O18"/>
    <mergeCell ref="M39:O39"/>
    <mergeCell ref="P39:Q39"/>
    <mergeCell ref="R39:S39"/>
    <mergeCell ref="H40:L40"/>
    <mergeCell ref="M40:O40"/>
    <mergeCell ref="P40:Q40"/>
    <mergeCell ref="R40:S40"/>
    <mergeCell ref="R34:S34"/>
    <mergeCell ref="H35:L35"/>
  </mergeCells>
  <phoneticPr fontId="12"/>
  <dataValidations count="1">
    <dataValidation type="list" allowBlank="1" showInputMessage="1" showErrorMessage="1" sqref="C3:E3">
      <formula1>"Ｇ－ウインド,Ｇ－フォレスト,Ｇ－マウント,Ｐ－ウインド,Ｐ－フォレスト,Ｐ－マウント,Ｓ－ウインド,Ｓ－フォレスト,Ｓ－マウント"</formula1>
    </dataValidation>
  </dataValidations>
  <printOptions horizontalCentered="1"/>
  <pageMargins left="0.27559055118110237" right="0.27559055118110237" top="0.47244094488188981" bottom="0.15748031496062992" header="0.51181102362204722" footer="0.51181102362204722"/>
  <pageSetup paperSize="9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H85"/>
  <sheetViews>
    <sheetView view="pageLayout" topLeftCell="AN1" zoomScale="97" zoomScaleNormal="100" zoomScaleSheetLayoutView="100" zoomScalePageLayoutView="97" workbookViewId="0">
      <selection activeCell="AU3" sqref="AU3:AU4"/>
    </sheetView>
  </sheetViews>
  <sheetFormatPr defaultColWidth="6.265625" defaultRowHeight="12.75"/>
  <cols>
    <col min="1" max="1" width="14.73046875" customWidth="1"/>
    <col min="2" max="11" width="8" customWidth="1"/>
    <col min="12" max="19" width="6" customWidth="1"/>
    <col min="20" max="20" width="13.59765625" customWidth="1"/>
    <col min="21" max="32" width="7.46484375" customWidth="1"/>
    <col min="33" max="39" width="6.1328125" customWidth="1"/>
    <col min="40" max="40" width="13.46484375" customWidth="1"/>
    <col min="41" max="52" width="7.3984375" customWidth="1"/>
    <col min="53" max="59" width="5.3984375" customWidth="1"/>
    <col min="60" max="60" width="5.1328125" customWidth="1"/>
  </cols>
  <sheetData>
    <row r="1" spans="1:60" s="10" customFormat="1" ht="21.75" customHeight="1">
      <c r="B1" s="10" t="s">
        <v>89</v>
      </c>
      <c r="U1" s="10" t="s">
        <v>89</v>
      </c>
      <c r="AO1" s="10" t="s">
        <v>89</v>
      </c>
    </row>
    <row r="2" spans="1:60" ht="24.75" customHeight="1">
      <c r="A2" s="272" t="s">
        <v>20</v>
      </c>
      <c r="B2" s="461"/>
      <c r="C2" s="461"/>
      <c r="D2" s="461"/>
      <c r="E2" s="461"/>
      <c r="F2" s="461"/>
      <c r="K2" s="224" t="s">
        <v>355</v>
      </c>
      <c r="L2" s="224"/>
      <c r="M2" s="224"/>
      <c r="N2" s="224"/>
      <c r="O2" s="224"/>
      <c r="P2" s="224"/>
      <c r="Q2" s="224"/>
      <c r="T2" s="27" t="s">
        <v>20</v>
      </c>
      <c r="U2" s="461"/>
      <c r="V2" s="461"/>
      <c r="W2" s="461"/>
      <c r="X2" s="461"/>
      <c r="Y2" s="461"/>
      <c r="AD2" s="470" t="s">
        <v>97</v>
      </c>
      <c r="AE2" s="470"/>
      <c r="AF2" s="470"/>
      <c r="AG2" s="470"/>
      <c r="AH2" s="470"/>
      <c r="AI2" s="470"/>
      <c r="AJ2" s="470"/>
      <c r="AK2" s="470"/>
      <c r="AL2" s="470"/>
      <c r="AN2" s="27" t="s">
        <v>20</v>
      </c>
      <c r="AO2" s="461"/>
      <c r="AP2" s="461"/>
      <c r="AQ2" s="461"/>
      <c r="AR2" s="461"/>
      <c r="AS2" s="461"/>
      <c r="AX2" s="470" t="s">
        <v>436</v>
      </c>
      <c r="AY2" s="470"/>
      <c r="AZ2" s="470"/>
      <c r="BA2" s="470"/>
      <c r="BB2" s="470"/>
      <c r="BC2" s="470"/>
      <c r="BD2" s="470"/>
      <c r="BE2" s="470"/>
      <c r="BF2" s="470"/>
    </row>
    <row r="3" spans="1:60" ht="24.75" customHeight="1">
      <c r="A3" s="466" t="s">
        <v>40</v>
      </c>
      <c r="B3" s="468" t="str">
        <f>A5</f>
        <v>a</v>
      </c>
      <c r="C3" s="462" t="str">
        <f>A6</f>
        <v>b</v>
      </c>
      <c r="D3" s="462" t="str">
        <f>A7</f>
        <v>c</v>
      </c>
      <c r="E3" s="462" t="str">
        <f>A8</f>
        <v>d</v>
      </c>
      <c r="F3" s="462" t="str">
        <f>A9</f>
        <v>e</v>
      </c>
      <c r="G3" s="462" t="str">
        <f>A10</f>
        <v>f</v>
      </c>
      <c r="H3" s="462" t="str">
        <f>A11</f>
        <v>g</v>
      </c>
      <c r="I3" s="462" t="str">
        <f>A12</f>
        <v>h</v>
      </c>
      <c r="J3" s="462" t="str">
        <f>A13</f>
        <v>i</v>
      </c>
      <c r="K3" s="464" t="str">
        <f>A14</f>
        <v>j</v>
      </c>
      <c r="L3" s="471" t="s">
        <v>32</v>
      </c>
      <c r="M3" s="461" t="s">
        <v>33</v>
      </c>
      <c r="N3" s="474" t="s">
        <v>34</v>
      </c>
      <c r="O3" s="478" t="s">
        <v>35</v>
      </c>
      <c r="P3" s="471" t="s">
        <v>36</v>
      </c>
      <c r="Q3" s="461" t="s">
        <v>37</v>
      </c>
      <c r="R3" s="474" t="s">
        <v>38</v>
      </c>
      <c r="S3" s="471" t="s">
        <v>39</v>
      </c>
      <c r="T3" s="466" t="s">
        <v>90</v>
      </c>
      <c r="U3" s="468" t="str">
        <f>T5</f>
        <v>a</v>
      </c>
      <c r="V3" s="462" t="str">
        <f>T6</f>
        <v>b</v>
      </c>
      <c r="W3" s="462" t="str">
        <f>T7</f>
        <v>c</v>
      </c>
      <c r="X3" s="462" t="str">
        <f>T8</f>
        <v>d</v>
      </c>
      <c r="Y3" s="462" t="str">
        <f>T9</f>
        <v>e</v>
      </c>
      <c r="Z3" s="462" t="str">
        <f>T10</f>
        <v>f</v>
      </c>
      <c r="AA3" s="462" t="str">
        <f>T11</f>
        <v>g</v>
      </c>
      <c r="AB3" s="462" t="str">
        <f>T12</f>
        <v>h</v>
      </c>
      <c r="AC3" s="462" t="str">
        <f>T13</f>
        <v>i</v>
      </c>
      <c r="AD3" s="476" t="str">
        <f>T14</f>
        <v>j</v>
      </c>
      <c r="AE3" s="464" t="str">
        <f>T15</f>
        <v>ｋ</v>
      </c>
      <c r="AF3" s="471" t="s">
        <v>32</v>
      </c>
      <c r="AG3" s="461" t="s">
        <v>33</v>
      </c>
      <c r="AH3" s="474" t="s">
        <v>34</v>
      </c>
      <c r="AI3" s="478" t="s">
        <v>35</v>
      </c>
      <c r="AJ3" s="471" t="s">
        <v>36</v>
      </c>
      <c r="AK3" s="461" t="s">
        <v>37</v>
      </c>
      <c r="AL3" s="474" t="s">
        <v>38</v>
      </c>
      <c r="AM3" s="471" t="s">
        <v>39</v>
      </c>
      <c r="AN3" s="466" t="s">
        <v>90</v>
      </c>
      <c r="AO3" s="468" t="str">
        <f>AN5</f>
        <v>a</v>
      </c>
      <c r="AP3" s="462" t="str">
        <f>AN6</f>
        <v>b</v>
      </c>
      <c r="AQ3" s="462" t="str">
        <f>AN7</f>
        <v>c</v>
      </c>
      <c r="AR3" s="462" t="str">
        <f>AN8</f>
        <v>d</v>
      </c>
      <c r="AS3" s="462" t="str">
        <f>AN9</f>
        <v>e</v>
      </c>
      <c r="AT3" s="462" t="str">
        <f>AN10</f>
        <v>f</v>
      </c>
      <c r="AU3" s="462" t="str">
        <f>AN11</f>
        <v>g</v>
      </c>
      <c r="AV3" s="462" t="str">
        <f>AN12</f>
        <v>h</v>
      </c>
      <c r="AW3" s="462" t="str">
        <f>AN13</f>
        <v>i</v>
      </c>
      <c r="AX3" s="476" t="str">
        <f>AN14</f>
        <v>j</v>
      </c>
      <c r="AY3" s="462" t="str">
        <f>AN15</f>
        <v>ｋ</v>
      </c>
      <c r="AZ3" s="464" t="str">
        <f>AN16</f>
        <v>ｌ</v>
      </c>
      <c r="BA3" s="471" t="s">
        <v>32</v>
      </c>
      <c r="BB3" s="461" t="s">
        <v>33</v>
      </c>
      <c r="BC3" s="474" t="s">
        <v>34</v>
      </c>
      <c r="BD3" s="478" t="s">
        <v>35</v>
      </c>
      <c r="BE3" s="471" t="s">
        <v>36</v>
      </c>
      <c r="BF3" s="461" t="s">
        <v>37</v>
      </c>
      <c r="BG3" s="474" t="s">
        <v>38</v>
      </c>
      <c r="BH3" s="471" t="s">
        <v>39</v>
      </c>
    </row>
    <row r="4" spans="1:60" ht="24.75" customHeight="1" thickBot="1">
      <c r="A4" s="467"/>
      <c r="B4" s="469"/>
      <c r="C4" s="463"/>
      <c r="D4" s="463"/>
      <c r="E4" s="463"/>
      <c r="F4" s="463"/>
      <c r="G4" s="463"/>
      <c r="H4" s="463"/>
      <c r="I4" s="463"/>
      <c r="J4" s="463"/>
      <c r="K4" s="465"/>
      <c r="L4" s="472"/>
      <c r="M4" s="473"/>
      <c r="N4" s="475"/>
      <c r="O4" s="479"/>
      <c r="P4" s="472"/>
      <c r="Q4" s="473"/>
      <c r="R4" s="475"/>
      <c r="S4" s="472"/>
      <c r="T4" s="467"/>
      <c r="U4" s="469"/>
      <c r="V4" s="463"/>
      <c r="W4" s="463"/>
      <c r="X4" s="463"/>
      <c r="Y4" s="463"/>
      <c r="Z4" s="463"/>
      <c r="AA4" s="463"/>
      <c r="AB4" s="463"/>
      <c r="AC4" s="463"/>
      <c r="AD4" s="477"/>
      <c r="AE4" s="465"/>
      <c r="AF4" s="472"/>
      <c r="AG4" s="473"/>
      <c r="AH4" s="475"/>
      <c r="AI4" s="479"/>
      <c r="AJ4" s="472"/>
      <c r="AK4" s="473"/>
      <c r="AL4" s="475"/>
      <c r="AM4" s="472"/>
      <c r="AN4" s="467"/>
      <c r="AO4" s="469"/>
      <c r="AP4" s="463"/>
      <c r="AQ4" s="463"/>
      <c r="AR4" s="463"/>
      <c r="AS4" s="463"/>
      <c r="AT4" s="463"/>
      <c r="AU4" s="463"/>
      <c r="AV4" s="463"/>
      <c r="AW4" s="463"/>
      <c r="AX4" s="477"/>
      <c r="AY4" s="463"/>
      <c r="AZ4" s="484"/>
      <c r="BA4" s="472"/>
      <c r="BB4" s="473"/>
      <c r="BC4" s="475"/>
      <c r="BD4" s="479"/>
      <c r="BE4" s="472"/>
      <c r="BF4" s="473"/>
      <c r="BG4" s="475"/>
      <c r="BH4" s="472"/>
    </row>
    <row r="5" spans="1:60" ht="24.75" customHeight="1">
      <c r="A5" s="29" t="s">
        <v>327</v>
      </c>
      <c r="B5" s="46"/>
      <c r="C5" s="64" t="s">
        <v>49</v>
      </c>
      <c r="D5" s="69" t="s">
        <v>75</v>
      </c>
      <c r="E5" s="57">
        <v>29</v>
      </c>
      <c r="F5" s="60">
        <v>39</v>
      </c>
      <c r="G5" s="37" t="s">
        <v>70</v>
      </c>
      <c r="H5" s="91">
        <v>44</v>
      </c>
      <c r="I5" s="89">
        <v>31</v>
      </c>
      <c r="J5" s="76">
        <v>23</v>
      </c>
      <c r="K5" s="42" t="s">
        <v>67</v>
      </c>
      <c r="L5" s="9"/>
      <c r="M5" s="17"/>
      <c r="N5" s="30"/>
      <c r="O5" s="31"/>
      <c r="P5" s="9"/>
      <c r="Q5" s="17"/>
      <c r="R5" s="30"/>
      <c r="S5" s="9"/>
      <c r="T5" s="29" t="s">
        <v>22</v>
      </c>
      <c r="U5" s="46"/>
      <c r="V5" s="64" t="s">
        <v>49</v>
      </c>
      <c r="W5" s="100" t="s">
        <v>67</v>
      </c>
      <c r="X5" s="37" t="s">
        <v>71</v>
      </c>
      <c r="Y5" s="69" t="s">
        <v>75</v>
      </c>
      <c r="Z5" s="60">
        <v>36</v>
      </c>
      <c r="AA5" s="112">
        <v>47</v>
      </c>
      <c r="AB5" s="101">
        <v>21</v>
      </c>
      <c r="AC5" s="108">
        <v>27</v>
      </c>
      <c r="AD5" s="111">
        <v>34</v>
      </c>
      <c r="AE5" s="63">
        <v>44</v>
      </c>
      <c r="AF5" s="95"/>
      <c r="AG5" s="17"/>
      <c r="AH5" s="30"/>
      <c r="AI5" s="31"/>
      <c r="AJ5" s="9"/>
      <c r="AK5" s="17"/>
      <c r="AL5" s="30"/>
      <c r="AM5" s="9"/>
      <c r="AN5" s="29" t="s">
        <v>22</v>
      </c>
      <c r="AO5" s="46"/>
      <c r="AP5" s="119" t="s">
        <v>118</v>
      </c>
      <c r="AQ5" s="138">
        <v>24</v>
      </c>
      <c r="AR5" s="101">
        <v>26</v>
      </c>
      <c r="AS5" s="125">
        <v>37</v>
      </c>
      <c r="AT5" s="91">
        <v>51</v>
      </c>
      <c r="AU5" s="137">
        <v>62</v>
      </c>
      <c r="AV5" s="112">
        <v>57</v>
      </c>
      <c r="AW5" s="60">
        <v>45</v>
      </c>
      <c r="AX5" s="108">
        <v>35</v>
      </c>
      <c r="AY5" s="39" t="s">
        <v>102</v>
      </c>
      <c r="AZ5" s="152" t="s">
        <v>68</v>
      </c>
      <c r="BA5" s="95"/>
      <c r="BB5" s="17"/>
      <c r="BC5" s="30"/>
      <c r="BD5" s="31"/>
      <c r="BE5" s="9"/>
      <c r="BF5" s="17"/>
      <c r="BG5" s="30"/>
      <c r="BH5" s="9"/>
    </row>
    <row r="6" spans="1:60" ht="24.75" customHeight="1">
      <c r="A6" s="28" t="s">
        <v>328</v>
      </c>
      <c r="B6" s="83" t="str">
        <f>C5</f>
        <v>①</v>
      </c>
      <c r="C6" s="34"/>
      <c r="D6" s="44" t="s">
        <v>63</v>
      </c>
      <c r="E6" s="68" t="s">
        <v>76</v>
      </c>
      <c r="F6" s="78">
        <v>30</v>
      </c>
      <c r="G6" s="80">
        <v>33</v>
      </c>
      <c r="H6" s="38" t="s">
        <v>71</v>
      </c>
      <c r="I6" s="59">
        <v>37</v>
      </c>
      <c r="J6" s="73">
        <v>43</v>
      </c>
      <c r="K6" s="77">
        <v>24</v>
      </c>
      <c r="L6" s="22"/>
      <c r="M6" s="2"/>
      <c r="N6" s="25"/>
      <c r="O6" s="26"/>
      <c r="P6" s="22"/>
      <c r="Q6" s="2"/>
      <c r="R6" s="23"/>
      <c r="S6" s="22"/>
      <c r="T6" s="28" t="s">
        <v>23</v>
      </c>
      <c r="U6" s="83" t="str">
        <f>V5</f>
        <v>①</v>
      </c>
      <c r="V6" s="34"/>
      <c r="W6" s="38" t="s">
        <v>101</v>
      </c>
      <c r="X6" s="44" t="s">
        <v>100</v>
      </c>
      <c r="Y6" s="104">
        <v>52</v>
      </c>
      <c r="Z6" s="102">
        <v>22</v>
      </c>
      <c r="AA6" s="72">
        <v>45</v>
      </c>
      <c r="AB6" s="109">
        <v>32</v>
      </c>
      <c r="AC6" s="62">
        <v>37</v>
      </c>
      <c r="AD6" s="105">
        <v>26</v>
      </c>
      <c r="AE6" s="70" t="s">
        <v>76</v>
      </c>
      <c r="AF6" s="97"/>
      <c r="AG6" s="2"/>
      <c r="AH6" s="25"/>
      <c r="AI6" s="26"/>
      <c r="AJ6" s="22"/>
      <c r="AK6" s="2"/>
      <c r="AL6" s="23"/>
      <c r="AM6" s="22"/>
      <c r="AN6" s="28" t="s">
        <v>23</v>
      </c>
      <c r="AO6" s="120" t="str">
        <f>AP5</f>
        <v>①</v>
      </c>
      <c r="AP6" s="34"/>
      <c r="AQ6" s="121" t="s">
        <v>69</v>
      </c>
      <c r="AR6" s="38" t="s">
        <v>116</v>
      </c>
      <c r="AS6" s="144">
        <v>34</v>
      </c>
      <c r="AT6" s="62">
        <v>44</v>
      </c>
      <c r="AU6" s="114">
        <v>56</v>
      </c>
      <c r="AV6" s="136">
        <v>66</v>
      </c>
      <c r="AW6" s="109">
        <v>41</v>
      </c>
      <c r="AX6" s="72">
        <v>53</v>
      </c>
      <c r="AY6" s="141">
        <v>28</v>
      </c>
      <c r="AZ6" s="70">
        <v>21</v>
      </c>
      <c r="BA6" s="97"/>
      <c r="BB6" s="2"/>
      <c r="BC6" s="25"/>
      <c r="BD6" s="26"/>
      <c r="BE6" s="22"/>
      <c r="BF6" s="2"/>
      <c r="BG6" s="23"/>
      <c r="BH6" s="22"/>
    </row>
    <row r="7" spans="1:60" ht="24.75" customHeight="1">
      <c r="A7" s="28" t="s">
        <v>329</v>
      </c>
      <c r="B7" s="85" t="str">
        <f>D5</f>
        <v>⑱</v>
      </c>
      <c r="C7" s="44" t="str">
        <f>D6</f>
        <v>⑥</v>
      </c>
      <c r="D7" s="34"/>
      <c r="E7" s="65" t="s">
        <v>50</v>
      </c>
      <c r="F7" s="72">
        <v>41</v>
      </c>
      <c r="G7" s="62">
        <v>38</v>
      </c>
      <c r="H7" s="74">
        <v>25</v>
      </c>
      <c r="I7" s="39" t="s">
        <v>72</v>
      </c>
      <c r="J7" s="56">
        <v>28</v>
      </c>
      <c r="K7" s="79">
        <v>32</v>
      </c>
      <c r="L7" s="22"/>
      <c r="M7" s="2"/>
      <c r="N7" s="23"/>
      <c r="O7" s="24"/>
      <c r="P7" s="22"/>
      <c r="Q7" s="2"/>
      <c r="R7" s="23"/>
      <c r="S7" s="22"/>
      <c r="T7" s="28" t="s">
        <v>24</v>
      </c>
      <c r="U7" s="43" t="str">
        <f>W5</f>
        <v>⑩</v>
      </c>
      <c r="V7" s="38" t="str">
        <f>W6</f>
        <v>⑮</v>
      </c>
      <c r="W7" s="34"/>
      <c r="X7" s="65" t="s">
        <v>50</v>
      </c>
      <c r="Y7" s="114">
        <v>48</v>
      </c>
      <c r="Z7" s="104">
        <v>53</v>
      </c>
      <c r="AA7" s="105">
        <v>29</v>
      </c>
      <c r="AB7" s="62">
        <v>40</v>
      </c>
      <c r="AC7" s="102">
        <v>24</v>
      </c>
      <c r="AD7" s="68" t="s">
        <v>77</v>
      </c>
      <c r="AE7" s="145">
        <v>33</v>
      </c>
      <c r="AF7" s="97"/>
      <c r="AG7" s="2"/>
      <c r="AH7" s="23"/>
      <c r="AI7" s="24"/>
      <c r="AJ7" s="22"/>
      <c r="AK7" s="2"/>
      <c r="AL7" s="23"/>
      <c r="AM7" s="22"/>
      <c r="AN7" s="28" t="s">
        <v>24</v>
      </c>
      <c r="AO7" s="139">
        <f>AQ5</f>
        <v>24</v>
      </c>
      <c r="AP7" s="121" t="str">
        <f>AQ6</f>
        <v>⑫</v>
      </c>
      <c r="AQ7" s="34"/>
      <c r="AR7" s="65" t="s">
        <v>50</v>
      </c>
      <c r="AS7" s="38" t="s">
        <v>101</v>
      </c>
      <c r="AT7" s="102">
        <v>27</v>
      </c>
      <c r="AU7" s="109">
        <v>39</v>
      </c>
      <c r="AV7" s="62">
        <v>47</v>
      </c>
      <c r="AW7" s="114">
        <v>59</v>
      </c>
      <c r="AX7" s="136">
        <v>61</v>
      </c>
      <c r="AY7" s="73">
        <v>54</v>
      </c>
      <c r="AZ7" s="153">
        <v>36</v>
      </c>
      <c r="BA7" s="97"/>
      <c r="BB7" s="2"/>
      <c r="BC7" s="23"/>
      <c r="BD7" s="24"/>
      <c r="BE7" s="22"/>
      <c r="BF7" s="2"/>
      <c r="BG7" s="23"/>
      <c r="BH7" s="22"/>
    </row>
    <row r="8" spans="1:60" ht="24.75" customHeight="1">
      <c r="A8" s="28" t="s">
        <v>330</v>
      </c>
      <c r="B8" s="86">
        <f>E5</f>
        <v>29</v>
      </c>
      <c r="C8" s="68" t="str">
        <f>E6</f>
        <v>⑲</v>
      </c>
      <c r="D8" s="65" t="str">
        <f>E7</f>
        <v>②</v>
      </c>
      <c r="E8" s="34"/>
      <c r="F8" s="44" t="s">
        <v>64</v>
      </c>
      <c r="G8" s="74">
        <v>22</v>
      </c>
      <c r="H8" s="80">
        <v>35</v>
      </c>
      <c r="I8" s="73">
        <v>42</v>
      </c>
      <c r="J8" s="39" t="s">
        <v>68</v>
      </c>
      <c r="K8" s="61">
        <v>36</v>
      </c>
      <c r="L8" s="22"/>
      <c r="M8" s="2"/>
      <c r="N8" s="23"/>
      <c r="O8" s="24"/>
      <c r="P8" s="22"/>
      <c r="Q8" s="2"/>
      <c r="R8" s="23"/>
      <c r="S8" s="22"/>
      <c r="T8" s="28" t="s">
        <v>25</v>
      </c>
      <c r="U8" s="40" t="str">
        <f>X5</f>
        <v>⑭</v>
      </c>
      <c r="V8" s="44" t="str">
        <f>X6</f>
        <v>⑨</v>
      </c>
      <c r="W8" s="65" t="str">
        <f>X7</f>
        <v>②</v>
      </c>
      <c r="X8" s="34"/>
      <c r="Y8" s="105">
        <v>28</v>
      </c>
      <c r="Z8" s="68" t="s">
        <v>74</v>
      </c>
      <c r="AA8" s="109">
        <v>35</v>
      </c>
      <c r="AB8" s="72">
        <v>41</v>
      </c>
      <c r="AC8" s="114">
        <v>49</v>
      </c>
      <c r="AD8" s="102">
        <v>25</v>
      </c>
      <c r="AE8" s="146">
        <v>51</v>
      </c>
      <c r="AF8" s="97"/>
      <c r="AG8" s="2"/>
      <c r="AH8" s="23"/>
      <c r="AI8" s="24"/>
      <c r="AJ8" s="22"/>
      <c r="AK8" s="2"/>
      <c r="AL8" s="23"/>
      <c r="AM8" s="22"/>
      <c r="AN8" s="28" t="s">
        <v>25</v>
      </c>
      <c r="AO8" s="103">
        <f>AR5</f>
        <v>26</v>
      </c>
      <c r="AP8" s="38" t="str">
        <f>AR6</f>
        <v>⑯</v>
      </c>
      <c r="AQ8" s="65" t="str">
        <f>AR7</f>
        <v>②</v>
      </c>
      <c r="AR8" s="34"/>
      <c r="AS8" s="121" t="s">
        <v>64</v>
      </c>
      <c r="AT8" s="68">
        <v>23</v>
      </c>
      <c r="AU8" s="105">
        <v>33</v>
      </c>
      <c r="AV8" s="129">
        <v>49</v>
      </c>
      <c r="AW8" s="104">
        <v>63</v>
      </c>
      <c r="AX8" s="135">
        <v>60</v>
      </c>
      <c r="AY8" s="133">
        <v>42</v>
      </c>
      <c r="AZ8" s="61">
        <v>46</v>
      </c>
      <c r="BA8" s="97"/>
      <c r="BB8" s="2"/>
      <c r="BC8" s="23"/>
      <c r="BD8" s="24"/>
      <c r="BE8" s="22"/>
      <c r="BF8" s="2"/>
      <c r="BG8" s="23"/>
      <c r="BH8" s="22"/>
    </row>
    <row r="9" spans="1:60" ht="24.75" customHeight="1">
      <c r="A9" s="28" t="s">
        <v>331</v>
      </c>
      <c r="B9" s="82">
        <f>F5</f>
        <v>39</v>
      </c>
      <c r="C9" s="78">
        <f>F6</f>
        <v>30</v>
      </c>
      <c r="D9" s="72">
        <f>F7</f>
        <v>41</v>
      </c>
      <c r="E9" s="44" t="str">
        <f>F8</f>
        <v>⑦</v>
      </c>
      <c r="F9" s="34"/>
      <c r="G9" s="65" t="s">
        <v>51</v>
      </c>
      <c r="H9" s="68" t="s">
        <v>73</v>
      </c>
      <c r="I9" s="75">
        <v>21</v>
      </c>
      <c r="J9" s="81">
        <v>34</v>
      </c>
      <c r="K9" s="41" t="s">
        <v>69</v>
      </c>
      <c r="L9" s="22"/>
      <c r="M9" s="2"/>
      <c r="N9" s="23"/>
      <c r="O9" s="24"/>
      <c r="P9" s="22"/>
      <c r="Q9" s="2"/>
      <c r="R9" s="23"/>
      <c r="S9" s="22"/>
      <c r="T9" s="28" t="s">
        <v>26</v>
      </c>
      <c r="U9" s="85" t="str">
        <f>Y5</f>
        <v>⑱</v>
      </c>
      <c r="V9" s="104">
        <f>Y6</f>
        <v>52</v>
      </c>
      <c r="W9" s="114">
        <f>Y7</f>
        <v>48</v>
      </c>
      <c r="X9" s="105">
        <f>Y8</f>
        <v>28</v>
      </c>
      <c r="Y9" s="34"/>
      <c r="Z9" s="65" t="s">
        <v>51</v>
      </c>
      <c r="AA9" s="44" t="s">
        <v>65</v>
      </c>
      <c r="AB9" s="38" t="s">
        <v>69</v>
      </c>
      <c r="AC9" s="72">
        <v>42</v>
      </c>
      <c r="AD9" s="62">
        <v>39</v>
      </c>
      <c r="AE9" s="147">
        <v>23</v>
      </c>
      <c r="AF9" s="97"/>
      <c r="AG9" s="2"/>
      <c r="AH9" s="23"/>
      <c r="AI9" s="24"/>
      <c r="AJ9" s="22"/>
      <c r="AK9" s="2"/>
      <c r="AL9" s="23"/>
      <c r="AM9" s="22"/>
      <c r="AN9" s="28" t="s">
        <v>26</v>
      </c>
      <c r="AO9" s="126">
        <f>AS5</f>
        <v>37</v>
      </c>
      <c r="AP9" s="144">
        <f>AS6</f>
        <v>34</v>
      </c>
      <c r="AQ9" s="38" t="str">
        <f>AS7</f>
        <v>⑮</v>
      </c>
      <c r="AR9" s="121" t="str">
        <f>AS8</f>
        <v>⑦</v>
      </c>
      <c r="AS9" s="34"/>
      <c r="AT9" s="65" t="s">
        <v>51</v>
      </c>
      <c r="AU9" s="140">
        <v>22</v>
      </c>
      <c r="AV9" s="102">
        <v>29</v>
      </c>
      <c r="AW9" s="72">
        <v>50</v>
      </c>
      <c r="AX9" s="134">
        <v>48</v>
      </c>
      <c r="AY9" s="116">
        <v>64</v>
      </c>
      <c r="AZ9" s="148">
        <v>58</v>
      </c>
      <c r="BA9" s="97"/>
      <c r="BB9" s="2"/>
      <c r="BC9" s="23"/>
      <c r="BD9" s="24"/>
      <c r="BE9" s="22"/>
      <c r="BF9" s="2"/>
      <c r="BG9" s="23"/>
      <c r="BH9" s="22"/>
    </row>
    <row r="10" spans="1:60" ht="24.75" customHeight="1">
      <c r="A10" s="28" t="s">
        <v>332</v>
      </c>
      <c r="B10" s="40" t="str">
        <f>G5</f>
        <v>⑬</v>
      </c>
      <c r="C10" s="80">
        <f>G6</f>
        <v>33</v>
      </c>
      <c r="D10" s="62">
        <f>G7</f>
        <v>38</v>
      </c>
      <c r="E10" s="74">
        <f>G8</f>
        <v>22</v>
      </c>
      <c r="F10" s="65" t="str">
        <f>G9</f>
        <v>③</v>
      </c>
      <c r="G10" s="34"/>
      <c r="H10" s="44" t="s">
        <v>65</v>
      </c>
      <c r="I10" s="56">
        <v>26</v>
      </c>
      <c r="J10" s="71" t="s">
        <v>77</v>
      </c>
      <c r="K10" s="63">
        <v>45</v>
      </c>
      <c r="L10" s="22"/>
      <c r="M10" s="2"/>
      <c r="N10" s="23"/>
      <c r="O10" s="24"/>
      <c r="P10" s="22"/>
      <c r="Q10" s="2"/>
      <c r="R10" s="23"/>
      <c r="S10" s="22"/>
      <c r="T10" s="28" t="s">
        <v>27</v>
      </c>
      <c r="U10" s="82">
        <f>Z5</f>
        <v>36</v>
      </c>
      <c r="V10" s="102">
        <f>Z6</f>
        <v>22</v>
      </c>
      <c r="W10" s="104">
        <f>Z7</f>
        <v>53</v>
      </c>
      <c r="X10" s="68" t="str">
        <f>Z8</f>
        <v>⑰</v>
      </c>
      <c r="Y10" s="65" t="str">
        <f>Z9</f>
        <v>③</v>
      </c>
      <c r="Z10" s="34"/>
      <c r="AA10" s="38" t="s">
        <v>70</v>
      </c>
      <c r="AB10" s="44" t="s">
        <v>64</v>
      </c>
      <c r="AC10" s="109">
        <v>31</v>
      </c>
      <c r="AD10" s="72">
        <v>43</v>
      </c>
      <c r="AE10" s="148">
        <v>46</v>
      </c>
      <c r="AF10" s="97"/>
      <c r="AG10" s="2"/>
      <c r="AH10" s="23"/>
      <c r="AI10" s="24"/>
      <c r="AJ10" s="22"/>
      <c r="AK10" s="2"/>
      <c r="AL10" s="23"/>
      <c r="AM10" s="22"/>
      <c r="AN10" s="28" t="s">
        <v>27</v>
      </c>
      <c r="AO10" s="90">
        <f>AT5</f>
        <v>51</v>
      </c>
      <c r="AP10" s="62">
        <f>AT6</f>
        <v>44</v>
      </c>
      <c r="AQ10" s="102">
        <f>AT7</f>
        <v>27</v>
      </c>
      <c r="AR10" s="68">
        <f>AT8</f>
        <v>23</v>
      </c>
      <c r="AS10" s="65" t="str">
        <f>AT9</f>
        <v>③</v>
      </c>
      <c r="AT10" s="34"/>
      <c r="AU10" s="44" t="s">
        <v>65</v>
      </c>
      <c r="AV10" s="122" t="s">
        <v>70</v>
      </c>
      <c r="AW10" s="124">
        <v>31</v>
      </c>
      <c r="AX10" s="109">
        <v>40</v>
      </c>
      <c r="AY10" s="130">
        <v>55</v>
      </c>
      <c r="AZ10" s="154"/>
      <c r="BA10" s="97"/>
      <c r="BB10" s="2"/>
      <c r="BC10" s="23"/>
      <c r="BD10" s="24"/>
      <c r="BE10" s="22"/>
      <c r="BF10" s="2"/>
      <c r="BG10" s="23"/>
      <c r="BH10" s="22"/>
    </row>
    <row r="11" spans="1:60" ht="24.75" customHeight="1">
      <c r="A11" s="28" t="s">
        <v>333</v>
      </c>
      <c r="B11" s="90">
        <f>H5</f>
        <v>44</v>
      </c>
      <c r="C11" s="38" t="str">
        <f>H6</f>
        <v>⑭</v>
      </c>
      <c r="D11" s="74">
        <f>H7</f>
        <v>25</v>
      </c>
      <c r="E11" s="80">
        <f>H8</f>
        <v>35</v>
      </c>
      <c r="F11" s="68" t="str">
        <f>H9</f>
        <v>⑯</v>
      </c>
      <c r="G11" s="44" t="str">
        <f>H10</f>
        <v>⑧</v>
      </c>
      <c r="H11" s="34"/>
      <c r="I11" s="66" t="s">
        <v>52</v>
      </c>
      <c r="J11" s="59">
        <v>40</v>
      </c>
      <c r="K11" s="58">
        <v>27</v>
      </c>
      <c r="L11" s="22"/>
      <c r="M11" s="2"/>
      <c r="N11" s="23"/>
      <c r="O11" s="24"/>
      <c r="P11" s="22"/>
      <c r="Q11" s="2"/>
      <c r="R11" s="23"/>
      <c r="S11" s="22"/>
      <c r="T11" s="28" t="s">
        <v>28</v>
      </c>
      <c r="U11" s="113">
        <f>AA5</f>
        <v>47</v>
      </c>
      <c r="V11" s="72">
        <f>AA6</f>
        <v>45</v>
      </c>
      <c r="W11" s="105">
        <f>AA7</f>
        <v>29</v>
      </c>
      <c r="X11" s="109">
        <f>AA8</f>
        <v>35</v>
      </c>
      <c r="Y11" s="44" t="str">
        <f>AA9</f>
        <v>⑧</v>
      </c>
      <c r="Z11" s="38" t="str">
        <f>AA10</f>
        <v>⑬</v>
      </c>
      <c r="AA11" s="34"/>
      <c r="AB11" s="65" t="s">
        <v>52</v>
      </c>
      <c r="AC11" s="68" t="s">
        <v>73</v>
      </c>
      <c r="AD11" s="104">
        <v>55</v>
      </c>
      <c r="AE11" s="61">
        <v>38</v>
      </c>
      <c r="AF11" s="97"/>
      <c r="AG11" s="2"/>
      <c r="AH11" s="23"/>
      <c r="AI11" s="24"/>
      <c r="AJ11" s="22"/>
      <c r="AK11" s="2"/>
      <c r="AL11" s="23"/>
      <c r="AM11" s="22"/>
      <c r="AN11" s="28" t="s">
        <v>28</v>
      </c>
      <c r="AO11" s="117">
        <f>AU5</f>
        <v>62</v>
      </c>
      <c r="AP11" s="114">
        <f>AU6</f>
        <v>56</v>
      </c>
      <c r="AQ11" s="109">
        <f>AU7</f>
        <v>39</v>
      </c>
      <c r="AR11" s="105">
        <f>AU8</f>
        <v>33</v>
      </c>
      <c r="AS11" s="140">
        <f>AU9</f>
        <v>22</v>
      </c>
      <c r="AT11" s="44" t="str">
        <f>AU10</f>
        <v>⑧</v>
      </c>
      <c r="AU11" s="34"/>
      <c r="AV11" s="65" t="s">
        <v>52</v>
      </c>
      <c r="AW11" s="122" t="s">
        <v>75</v>
      </c>
      <c r="AX11" s="143">
        <v>30</v>
      </c>
      <c r="AY11" s="127">
        <v>43</v>
      </c>
      <c r="AZ11" s="63">
        <v>52</v>
      </c>
      <c r="BA11" s="97"/>
      <c r="BB11" s="2"/>
      <c r="BC11" s="23"/>
      <c r="BD11" s="24"/>
      <c r="BE11" s="22"/>
      <c r="BF11" s="2"/>
      <c r="BG11" s="23"/>
      <c r="BH11" s="22"/>
    </row>
    <row r="12" spans="1:60" ht="24.75" customHeight="1">
      <c r="A12" s="28" t="s">
        <v>29</v>
      </c>
      <c r="B12" s="88">
        <f>I5</f>
        <v>31</v>
      </c>
      <c r="C12" s="62">
        <f>I6</f>
        <v>37</v>
      </c>
      <c r="D12" s="38" t="str">
        <f>I7</f>
        <v>⑮</v>
      </c>
      <c r="E12" s="72">
        <f>I8</f>
        <v>42</v>
      </c>
      <c r="F12" s="74">
        <f>I9</f>
        <v>21</v>
      </c>
      <c r="G12" s="78">
        <f>I10</f>
        <v>26</v>
      </c>
      <c r="H12" s="65" t="str">
        <f>I11</f>
        <v>④</v>
      </c>
      <c r="I12" s="35"/>
      <c r="J12" s="45" t="s">
        <v>66</v>
      </c>
      <c r="K12" s="70" t="s">
        <v>74</v>
      </c>
      <c r="L12" s="22"/>
      <c r="M12" s="2"/>
      <c r="N12" s="23"/>
      <c r="O12" s="24"/>
      <c r="P12" s="22"/>
      <c r="Q12" s="2"/>
      <c r="R12" s="23"/>
      <c r="S12" s="22"/>
      <c r="T12" s="28" t="s">
        <v>29</v>
      </c>
      <c r="U12" s="103">
        <f>AB5</f>
        <v>21</v>
      </c>
      <c r="V12" s="109">
        <f>AB6</f>
        <v>32</v>
      </c>
      <c r="W12" s="62">
        <f>AB7</f>
        <v>40</v>
      </c>
      <c r="X12" s="72">
        <f>AB8</f>
        <v>41</v>
      </c>
      <c r="Y12" s="38" t="str">
        <f>AB9</f>
        <v>⑫</v>
      </c>
      <c r="Z12" s="44" t="str">
        <f>AB10</f>
        <v>⑦</v>
      </c>
      <c r="AA12" s="65" t="str">
        <f>AB11</f>
        <v>④</v>
      </c>
      <c r="AB12" s="35"/>
      <c r="AC12" s="104">
        <v>54</v>
      </c>
      <c r="AD12" s="114">
        <v>50</v>
      </c>
      <c r="AE12" s="149">
        <v>30</v>
      </c>
      <c r="AF12" s="97"/>
      <c r="AG12" s="2"/>
      <c r="AH12" s="23"/>
      <c r="AI12" s="24"/>
      <c r="AJ12" s="22"/>
      <c r="AK12" s="2"/>
      <c r="AL12" s="23"/>
      <c r="AM12" s="22"/>
      <c r="AN12" s="28" t="s">
        <v>29</v>
      </c>
      <c r="AO12" s="113">
        <f>AV5</f>
        <v>57</v>
      </c>
      <c r="AP12" s="136">
        <f>AV6</f>
        <v>66</v>
      </c>
      <c r="AQ12" s="62">
        <f>AV7</f>
        <v>47</v>
      </c>
      <c r="AR12" s="129">
        <f>AV8</f>
        <v>49</v>
      </c>
      <c r="AS12" s="102">
        <f>AV9</f>
        <v>29</v>
      </c>
      <c r="AT12" s="122" t="str">
        <f>AV10</f>
        <v>⑬</v>
      </c>
      <c r="AU12" s="65" t="str">
        <f>AV11</f>
        <v>④</v>
      </c>
      <c r="AV12" s="35"/>
      <c r="AW12" s="44" t="s">
        <v>66</v>
      </c>
      <c r="AX12" s="68" t="s">
        <v>117</v>
      </c>
      <c r="AY12" s="106">
        <v>32</v>
      </c>
      <c r="AZ12" s="145">
        <v>38</v>
      </c>
      <c r="BA12" s="97"/>
      <c r="BB12" s="2"/>
      <c r="BC12" s="23"/>
      <c r="BD12" s="24"/>
      <c r="BE12" s="22"/>
      <c r="BF12" s="2"/>
      <c r="BG12" s="23"/>
      <c r="BH12" s="22"/>
    </row>
    <row r="13" spans="1:60" ht="24.75" customHeight="1">
      <c r="A13" s="28" t="s">
        <v>30</v>
      </c>
      <c r="B13" s="87">
        <f>J5</f>
        <v>23</v>
      </c>
      <c r="C13" s="72">
        <f>J6</f>
        <v>43</v>
      </c>
      <c r="D13" s="78">
        <f>J7</f>
        <v>28</v>
      </c>
      <c r="E13" s="38" t="str">
        <f>J8</f>
        <v>⑪</v>
      </c>
      <c r="F13" s="80">
        <f>J9</f>
        <v>34</v>
      </c>
      <c r="G13" s="68" t="str">
        <f>J10</f>
        <v>⑳</v>
      </c>
      <c r="H13" s="62">
        <f>J11</f>
        <v>40</v>
      </c>
      <c r="I13" s="45" t="str">
        <f>J12</f>
        <v>⑨</v>
      </c>
      <c r="J13" s="35"/>
      <c r="K13" s="67" t="s">
        <v>53</v>
      </c>
      <c r="L13" s="22"/>
      <c r="M13" s="2"/>
      <c r="N13" s="23"/>
      <c r="O13" s="24"/>
      <c r="P13" s="22"/>
      <c r="Q13" s="2"/>
      <c r="R13" s="23"/>
      <c r="S13" s="22"/>
      <c r="T13" s="28" t="s">
        <v>30</v>
      </c>
      <c r="U13" s="107">
        <f>AC5</f>
        <v>27</v>
      </c>
      <c r="V13" s="62">
        <f>AC6</f>
        <v>37</v>
      </c>
      <c r="W13" s="102">
        <f>AC7</f>
        <v>24</v>
      </c>
      <c r="X13" s="114">
        <f>AC8</f>
        <v>49</v>
      </c>
      <c r="Y13" s="72">
        <f>AC9</f>
        <v>42</v>
      </c>
      <c r="Z13" s="109">
        <f>AC10</f>
        <v>31</v>
      </c>
      <c r="AA13" s="68" t="str">
        <f>AC11</f>
        <v>⑯</v>
      </c>
      <c r="AB13" s="116">
        <f>AC12</f>
        <v>54</v>
      </c>
      <c r="AC13" s="35"/>
      <c r="AD13" s="65" t="s">
        <v>53</v>
      </c>
      <c r="AE13" s="150" t="s">
        <v>63</v>
      </c>
      <c r="AF13" s="97"/>
      <c r="AG13" s="2"/>
      <c r="AH13" s="23"/>
      <c r="AI13" s="24"/>
      <c r="AJ13" s="22"/>
      <c r="AK13" s="2"/>
      <c r="AL13" s="23"/>
      <c r="AM13" s="22"/>
      <c r="AN13" s="28" t="s">
        <v>30</v>
      </c>
      <c r="AO13" s="82">
        <f>AW5</f>
        <v>45</v>
      </c>
      <c r="AP13" s="109">
        <f>AW6</f>
        <v>41</v>
      </c>
      <c r="AQ13" s="114">
        <f>AW7</f>
        <v>59</v>
      </c>
      <c r="AR13" s="104">
        <f>AW8</f>
        <v>63</v>
      </c>
      <c r="AS13" s="72">
        <f>AW9</f>
        <v>50</v>
      </c>
      <c r="AT13" s="124">
        <f>AW10</f>
        <v>31</v>
      </c>
      <c r="AU13" s="122" t="str">
        <f>AW11</f>
        <v>⑱</v>
      </c>
      <c r="AV13" s="45" t="str">
        <f>AW12</f>
        <v>⑨</v>
      </c>
      <c r="AW13" s="35"/>
      <c r="AX13" s="65" t="s">
        <v>53</v>
      </c>
      <c r="AY13" s="71">
        <v>20</v>
      </c>
      <c r="AZ13" s="155">
        <v>25</v>
      </c>
      <c r="BA13" s="97"/>
      <c r="BB13" s="2"/>
      <c r="BC13" s="23"/>
      <c r="BD13" s="24"/>
      <c r="BE13" s="22"/>
      <c r="BF13" s="2"/>
      <c r="BG13" s="23"/>
      <c r="BH13" s="22"/>
    </row>
    <row r="14" spans="1:60" ht="24.75" customHeight="1">
      <c r="A14" s="28" t="s">
        <v>31</v>
      </c>
      <c r="B14" s="43" t="str">
        <f>K5</f>
        <v>⑩</v>
      </c>
      <c r="C14" s="74">
        <f>K6</f>
        <v>24</v>
      </c>
      <c r="D14" s="80">
        <f>K7</f>
        <v>32</v>
      </c>
      <c r="E14" s="62">
        <f>K8</f>
        <v>36</v>
      </c>
      <c r="F14" s="38" t="str">
        <f>K9</f>
        <v>⑫</v>
      </c>
      <c r="G14" s="72">
        <f>K10</f>
        <v>45</v>
      </c>
      <c r="H14" s="78">
        <f>K11</f>
        <v>27</v>
      </c>
      <c r="I14" s="71" t="str">
        <f>K12</f>
        <v>⑰</v>
      </c>
      <c r="J14" s="84" t="str">
        <f>K13</f>
        <v>⑤</v>
      </c>
      <c r="K14" s="36"/>
      <c r="L14" s="22"/>
      <c r="M14" s="2"/>
      <c r="N14" s="23"/>
      <c r="O14" s="24"/>
      <c r="P14" s="22"/>
      <c r="Q14" s="2"/>
      <c r="R14" s="23"/>
      <c r="S14" s="22"/>
      <c r="T14" s="28" t="s">
        <v>31</v>
      </c>
      <c r="U14" s="110">
        <f>AD5</f>
        <v>34</v>
      </c>
      <c r="V14" s="105">
        <f>AD6</f>
        <v>26</v>
      </c>
      <c r="W14" s="68" t="str">
        <f>AD7</f>
        <v>⑳</v>
      </c>
      <c r="X14" s="102">
        <f>AD8</f>
        <v>25</v>
      </c>
      <c r="Y14" s="62">
        <f>AD9</f>
        <v>39</v>
      </c>
      <c r="Z14" s="72">
        <f>AD10</f>
        <v>43</v>
      </c>
      <c r="AA14" s="104">
        <f>AD11</f>
        <v>55</v>
      </c>
      <c r="AB14" s="115">
        <f>AD12</f>
        <v>50</v>
      </c>
      <c r="AC14" s="66" t="str">
        <f>AD13</f>
        <v>⑤</v>
      </c>
      <c r="AD14" s="94"/>
      <c r="AE14" s="151" t="s">
        <v>68</v>
      </c>
      <c r="AF14" s="97"/>
      <c r="AG14" s="2"/>
      <c r="AH14" s="23"/>
      <c r="AI14" s="24"/>
      <c r="AJ14" s="22"/>
      <c r="AK14" s="2"/>
      <c r="AL14" s="23"/>
      <c r="AM14" s="22"/>
      <c r="AN14" s="28" t="s">
        <v>31</v>
      </c>
      <c r="AO14" s="107">
        <f>AX5</f>
        <v>35</v>
      </c>
      <c r="AP14" s="72">
        <f>AX6</f>
        <v>53</v>
      </c>
      <c r="AQ14" s="136">
        <f>AX7</f>
        <v>61</v>
      </c>
      <c r="AR14" s="135">
        <f>AX8</f>
        <v>60</v>
      </c>
      <c r="AS14" s="134">
        <f>AX9</f>
        <v>48</v>
      </c>
      <c r="AT14" s="109">
        <f>AX10</f>
        <v>40</v>
      </c>
      <c r="AU14" s="143">
        <f>AX11</f>
        <v>30</v>
      </c>
      <c r="AV14" s="71" t="str">
        <f>AX12</f>
        <v>⑲</v>
      </c>
      <c r="AW14" s="66" t="str">
        <f>AX13</f>
        <v>⑤</v>
      </c>
      <c r="AX14" s="94"/>
      <c r="AY14" s="118" t="s">
        <v>67</v>
      </c>
      <c r="AZ14" s="151" t="s">
        <v>71</v>
      </c>
      <c r="BA14" s="97"/>
      <c r="BB14" s="2"/>
      <c r="BC14" s="23"/>
      <c r="BD14" s="24"/>
      <c r="BE14" s="22"/>
      <c r="BF14" s="2"/>
      <c r="BG14" s="23"/>
      <c r="BH14" s="22"/>
    </row>
    <row r="15" spans="1:60" ht="24.75" customHeight="1">
      <c r="T15" s="28" t="s">
        <v>95</v>
      </c>
      <c r="U15" s="90">
        <f>AE5</f>
        <v>44</v>
      </c>
      <c r="V15" s="85" t="str">
        <f>AE6</f>
        <v>⑲</v>
      </c>
      <c r="W15" s="110">
        <f>AE7</f>
        <v>33</v>
      </c>
      <c r="X15" s="117">
        <f>AE8</f>
        <v>51</v>
      </c>
      <c r="Y15" s="103">
        <f>AE9</f>
        <v>23</v>
      </c>
      <c r="Z15" s="113">
        <f>AE10</f>
        <v>46</v>
      </c>
      <c r="AA15" s="82">
        <f>AE11</f>
        <v>38</v>
      </c>
      <c r="AB15" s="107">
        <f>AE12</f>
        <v>30</v>
      </c>
      <c r="AC15" s="43" t="str">
        <f>AE13</f>
        <v>⑥</v>
      </c>
      <c r="AD15" s="40" t="str">
        <f>AE14</f>
        <v>⑪</v>
      </c>
      <c r="AE15" s="36"/>
      <c r="AF15" s="97"/>
      <c r="AG15" s="2"/>
      <c r="AH15" s="23"/>
      <c r="AI15" s="24"/>
      <c r="AJ15" s="22"/>
      <c r="AK15" s="2"/>
      <c r="AL15" s="23"/>
      <c r="AM15" s="22"/>
      <c r="AN15" s="28" t="s">
        <v>95</v>
      </c>
      <c r="AO15" s="40" t="str">
        <f>AY5</f>
        <v>⑰</v>
      </c>
      <c r="AP15" s="142">
        <f>AY6</f>
        <v>28</v>
      </c>
      <c r="AQ15" s="90">
        <f>AY7</f>
        <v>54</v>
      </c>
      <c r="AR15" s="126">
        <f>AY8</f>
        <v>42</v>
      </c>
      <c r="AS15" s="117">
        <f>AY9</f>
        <v>64</v>
      </c>
      <c r="AT15" s="131">
        <f>AY10</f>
        <v>55</v>
      </c>
      <c r="AU15" s="128">
        <f>AY11</f>
        <v>43</v>
      </c>
      <c r="AV15" s="107">
        <f>AY12</f>
        <v>32</v>
      </c>
      <c r="AW15" s="85">
        <f>AY13</f>
        <v>20</v>
      </c>
      <c r="AX15" s="43" t="str">
        <f>AY14</f>
        <v>⑩</v>
      </c>
      <c r="AY15" s="94"/>
      <c r="AZ15" s="156" t="s">
        <v>63</v>
      </c>
      <c r="BA15" s="97"/>
      <c r="BB15" s="2"/>
      <c r="BC15" s="23"/>
      <c r="BD15" s="24"/>
      <c r="BE15" s="22"/>
      <c r="BF15" s="2"/>
      <c r="BG15" s="23"/>
      <c r="BH15" s="22"/>
    </row>
    <row r="16" spans="1:60" ht="24.75" customHeight="1">
      <c r="T16" s="14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3"/>
      <c r="AF16" s="93"/>
      <c r="AG16" s="7"/>
      <c r="AH16" s="4"/>
      <c r="AI16" s="4"/>
      <c r="AJ16" s="4"/>
      <c r="AK16" s="4"/>
      <c r="AL16" s="4"/>
      <c r="AM16" s="4"/>
      <c r="AN16" s="28" t="s">
        <v>96</v>
      </c>
      <c r="AO16" s="43" t="str">
        <f>AZ5</f>
        <v>⑪</v>
      </c>
      <c r="AP16" s="85">
        <f>AZ6</f>
        <v>21</v>
      </c>
      <c r="AQ16" s="132">
        <f>AZ7</f>
        <v>36</v>
      </c>
      <c r="AR16" s="82">
        <f>AZ8</f>
        <v>46</v>
      </c>
      <c r="AS16" s="113">
        <f>AZ9</f>
        <v>58</v>
      </c>
      <c r="AT16" s="96">
        <f>AZ10</f>
        <v>0</v>
      </c>
      <c r="AU16" s="90">
        <f>AZ11</f>
        <v>52</v>
      </c>
      <c r="AV16" s="110">
        <f>AZ12</f>
        <v>38</v>
      </c>
      <c r="AW16" s="123">
        <f>AZ13</f>
        <v>25</v>
      </c>
      <c r="AX16" s="40" t="str">
        <f>AZ14</f>
        <v>⑭</v>
      </c>
      <c r="AY16" s="120" t="str">
        <f>AZ15</f>
        <v>⑥</v>
      </c>
      <c r="AZ16" s="36"/>
      <c r="BA16" s="97"/>
      <c r="BB16" s="2"/>
      <c r="BC16" s="23"/>
      <c r="BD16" s="24"/>
      <c r="BE16" s="22"/>
      <c r="BF16" s="2"/>
      <c r="BG16" s="23"/>
      <c r="BH16" s="22"/>
    </row>
    <row r="17" spans="1:59">
      <c r="A17" s="12" t="s">
        <v>46</v>
      </c>
      <c r="B17" s="461" t="s">
        <v>62</v>
      </c>
      <c r="C17" s="461"/>
      <c r="L17" s="3" t="s">
        <v>49</v>
      </c>
      <c r="M17" t="s">
        <v>83</v>
      </c>
    </row>
    <row r="18" spans="1:59" ht="18" customHeight="1">
      <c r="A18" s="48" t="s">
        <v>1</v>
      </c>
      <c r="B18" s="460" t="s">
        <v>54</v>
      </c>
      <c r="C18" s="460"/>
      <c r="L18" s="3" t="s">
        <v>50</v>
      </c>
      <c r="M18" t="s">
        <v>84</v>
      </c>
      <c r="T18" s="13" t="s">
        <v>46</v>
      </c>
      <c r="U18" s="461" t="s">
        <v>62</v>
      </c>
      <c r="V18" s="461"/>
      <c r="W18" s="13" t="s">
        <v>98</v>
      </c>
      <c r="X18" s="461" t="s">
        <v>46</v>
      </c>
      <c r="Y18" s="461"/>
      <c r="Z18" s="461" t="s">
        <v>62</v>
      </c>
      <c r="AA18" s="461"/>
      <c r="AB18" s="13" t="s">
        <v>98</v>
      </c>
      <c r="AN18" s="13" t="s">
        <v>46</v>
      </c>
      <c r="AO18" s="461" t="s">
        <v>62</v>
      </c>
      <c r="AP18" s="461"/>
      <c r="AQ18" s="461" t="s">
        <v>46</v>
      </c>
      <c r="AR18" s="461"/>
      <c r="AS18" s="461" t="s">
        <v>62</v>
      </c>
      <c r="AT18" s="461"/>
    </row>
    <row r="19" spans="1:59" ht="18" customHeight="1">
      <c r="A19" s="50" t="s">
        <v>2</v>
      </c>
      <c r="B19" s="460" t="s">
        <v>55</v>
      </c>
      <c r="C19" s="460"/>
      <c r="L19" s="3" t="s">
        <v>51</v>
      </c>
      <c r="M19" t="s">
        <v>85</v>
      </c>
      <c r="T19" s="48" t="s">
        <v>1</v>
      </c>
      <c r="U19" s="460" t="s">
        <v>54</v>
      </c>
      <c r="V19" s="460"/>
      <c r="W19" s="13" t="s">
        <v>95</v>
      </c>
      <c r="X19" s="480" t="s">
        <v>93</v>
      </c>
      <c r="Y19" s="481"/>
      <c r="Z19" s="460" t="s">
        <v>91</v>
      </c>
      <c r="AA19" s="460"/>
      <c r="AB19" s="13" t="s">
        <v>23</v>
      </c>
      <c r="AN19" s="48" t="s">
        <v>1</v>
      </c>
      <c r="AO19" s="460" t="s">
        <v>105</v>
      </c>
      <c r="AP19" s="460"/>
      <c r="AQ19" s="481" t="s">
        <v>93</v>
      </c>
      <c r="AR19" s="481"/>
      <c r="AS19" s="460" t="s">
        <v>114</v>
      </c>
      <c r="AT19" s="460"/>
    </row>
    <row r="20" spans="1:59" ht="18" customHeight="1">
      <c r="A20" s="49" t="s">
        <v>3</v>
      </c>
      <c r="B20" s="460" t="s">
        <v>56</v>
      </c>
      <c r="C20" s="460"/>
      <c r="L20" s="3" t="s">
        <v>52</v>
      </c>
      <c r="M20" t="s">
        <v>86</v>
      </c>
      <c r="T20" s="50" t="s">
        <v>2</v>
      </c>
      <c r="U20" s="460" t="s">
        <v>55</v>
      </c>
      <c r="V20" s="460"/>
      <c r="W20" s="13" t="s">
        <v>99</v>
      </c>
      <c r="X20" s="482" t="s">
        <v>92</v>
      </c>
      <c r="Y20" s="483"/>
      <c r="Z20" s="460" t="s">
        <v>94</v>
      </c>
      <c r="AA20" s="460"/>
      <c r="AB20" s="13" t="s">
        <v>22</v>
      </c>
      <c r="AN20" s="50" t="s">
        <v>2</v>
      </c>
      <c r="AO20" s="460" t="s">
        <v>106</v>
      </c>
      <c r="AP20" s="460"/>
      <c r="AQ20" s="483" t="s">
        <v>92</v>
      </c>
      <c r="AR20" s="483"/>
      <c r="AS20" s="460" t="s">
        <v>115</v>
      </c>
      <c r="AT20" s="460"/>
    </row>
    <row r="21" spans="1:59" ht="18" customHeight="1">
      <c r="A21" s="52" t="s">
        <v>4</v>
      </c>
      <c r="B21" s="460" t="s">
        <v>57</v>
      </c>
      <c r="C21" s="460"/>
      <c r="L21" s="3" t="s">
        <v>53</v>
      </c>
      <c r="M21" t="s">
        <v>87</v>
      </c>
      <c r="N21" t="s">
        <v>88</v>
      </c>
      <c r="T21" s="49" t="s">
        <v>3</v>
      </c>
      <c r="U21" s="460" t="s">
        <v>56</v>
      </c>
      <c r="V21" s="460"/>
      <c r="W21" s="13" t="s">
        <v>30</v>
      </c>
      <c r="AN21" s="49" t="s">
        <v>3</v>
      </c>
      <c r="AO21" s="460" t="s">
        <v>107</v>
      </c>
      <c r="AP21" s="460"/>
    </row>
    <row r="22" spans="1:59" ht="18" customHeight="1">
      <c r="A22" s="53" t="s">
        <v>41</v>
      </c>
      <c r="B22" s="460" t="s">
        <v>58</v>
      </c>
      <c r="C22" s="460"/>
      <c r="T22" s="52" t="s">
        <v>4</v>
      </c>
      <c r="U22" s="460" t="s">
        <v>57</v>
      </c>
      <c r="V22" s="460"/>
      <c r="W22" s="13" t="s">
        <v>29</v>
      </c>
      <c r="AN22" s="52" t="s">
        <v>4</v>
      </c>
      <c r="AO22" s="460" t="s">
        <v>108</v>
      </c>
      <c r="AP22" s="460"/>
    </row>
    <row r="23" spans="1:59" ht="18" customHeight="1">
      <c r="A23" s="54" t="s">
        <v>42</v>
      </c>
      <c r="B23" s="460" t="s">
        <v>59</v>
      </c>
      <c r="C23" s="460"/>
      <c r="T23" s="53" t="s">
        <v>41</v>
      </c>
      <c r="U23" s="460" t="s">
        <v>58</v>
      </c>
      <c r="V23" s="460"/>
      <c r="W23" s="13" t="s">
        <v>28</v>
      </c>
      <c r="AN23" s="53" t="s">
        <v>41</v>
      </c>
      <c r="AO23" s="460" t="s">
        <v>109</v>
      </c>
      <c r="AP23" s="460"/>
    </row>
    <row r="24" spans="1:59" ht="18" customHeight="1">
      <c r="A24" s="51" t="s">
        <v>43</v>
      </c>
      <c r="B24" s="460" t="s">
        <v>60</v>
      </c>
      <c r="C24" s="460"/>
      <c r="T24" s="54" t="s">
        <v>42</v>
      </c>
      <c r="U24" s="460" t="s">
        <v>59</v>
      </c>
      <c r="V24" s="460"/>
      <c r="W24" s="13" t="s">
        <v>27</v>
      </c>
      <c r="AN24" s="54" t="s">
        <v>42</v>
      </c>
      <c r="AO24" s="460" t="s">
        <v>110</v>
      </c>
      <c r="AP24" s="460"/>
    </row>
    <row r="25" spans="1:59" ht="18" customHeight="1">
      <c r="A25" s="55" t="s">
        <v>44</v>
      </c>
      <c r="B25" s="460" t="s">
        <v>61</v>
      </c>
      <c r="C25" s="460"/>
      <c r="T25" s="51" t="s">
        <v>43</v>
      </c>
      <c r="U25" s="460" t="s">
        <v>60</v>
      </c>
      <c r="V25" s="460"/>
      <c r="W25" s="13" t="s">
        <v>26</v>
      </c>
      <c r="AN25" s="51" t="s">
        <v>43</v>
      </c>
      <c r="AO25" s="460" t="s">
        <v>111</v>
      </c>
      <c r="AP25" s="460"/>
    </row>
    <row r="26" spans="1:59" ht="18" customHeight="1">
      <c r="A26" s="47" t="s">
        <v>45</v>
      </c>
      <c r="B26" s="460" t="s">
        <v>104</v>
      </c>
      <c r="C26" s="460"/>
      <c r="T26" s="55" t="s">
        <v>44</v>
      </c>
      <c r="U26" s="460" t="s">
        <v>61</v>
      </c>
      <c r="V26" s="460"/>
      <c r="W26" s="13" t="s">
        <v>25</v>
      </c>
      <c r="AN26" s="55" t="s">
        <v>44</v>
      </c>
      <c r="AO26" s="460" t="s">
        <v>112</v>
      </c>
      <c r="AP26" s="460"/>
    </row>
    <row r="27" spans="1:59" ht="18" customHeight="1">
      <c r="T27" s="47" t="s">
        <v>45</v>
      </c>
      <c r="U27" s="460" t="s">
        <v>103</v>
      </c>
      <c r="V27" s="460"/>
      <c r="W27" s="13" t="s">
        <v>24</v>
      </c>
      <c r="AN27" s="47" t="s">
        <v>45</v>
      </c>
      <c r="AO27" s="460" t="s">
        <v>113</v>
      </c>
      <c r="AP27" s="460"/>
    </row>
    <row r="28" spans="1:59" ht="18" customHeight="1">
      <c r="A28" s="10"/>
      <c r="B28" s="10" t="s">
        <v>89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</row>
    <row r="29" spans="1:59" ht="18" customHeight="1">
      <c r="A29" s="272" t="s">
        <v>20</v>
      </c>
      <c r="B29" s="461"/>
      <c r="C29" s="461"/>
      <c r="D29" s="461"/>
      <c r="E29" s="461"/>
      <c r="F29" s="461"/>
      <c r="K29" s="224" t="s">
        <v>417</v>
      </c>
      <c r="L29" s="224"/>
      <c r="M29" s="224"/>
      <c r="N29" s="224"/>
      <c r="O29" s="224"/>
      <c r="P29" s="224"/>
      <c r="Q29" s="224"/>
    </row>
    <row r="30" spans="1:59" ht="18" customHeight="1">
      <c r="A30" s="466" t="s">
        <v>40</v>
      </c>
      <c r="B30" s="468">
        <f>A32</f>
        <v>1</v>
      </c>
      <c r="C30" s="462">
        <f>A33</f>
        <v>2</v>
      </c>
      <c r="D30" s="462">
        <f>A34</f>
        <v>3</v>
      </c>
      <c r="E30" s="462">
        <f>A35</f>
        <v>4</v>
      </c>
      <c r="F30" s="462">
        <f>A36</f>
        <v>5</v>
      </c>
      <c r="G30" s="462">
        <f>A37</f>
        <v>6</v>
      </c>
      <c r="H30" s="462">
        <f>A38</f>
        <v>7</v>
      </c>
      <c r="I30" s="462">
        <f>A39</f>
        <v>8</v>
      </c>
      <c r="J30" s="471" t="s">
        <v>32</v>
      </c>
      <c r="K30" s="461" t="s">
        <v>33</v>
      </c>
      <c r="L30" s="474" t="s">
        <v>34</v>
      </c>
      <c r="M30" s="478" t="s">
        <v>35</v>
      </c>
      <c r="N30" s="471" t="s">
        <v>36</v>
      </c>
      <c r="O30" s="461" t="s">
        <v>37</v>
      </c>
      <c r="P30" s="474" t="s">
        <v>38</v>
      </c>
      <c r="Q30" s="471" t="s">
        <v>39</v>
      </c>
    </row>
    <row r="31" spans="1:59" s="10" customFormat="1" ht="21.75" customHeight="1" thickBot="1">
      <c r="A31" s="467"/>
      <c r="B31" s="469"/>
      <c r="C31" s="463"/>
      <c r="D31" s="463"/>
      <c r="E31" s="463"/>
      <c r="F31" s="463"/>
      <c r="G31" s="463"/>
      <c r="H31" s="463"/>
      <c r="I31" s="463"/>
      <c r="J31" s="472"/>
      <c r="K31" s="473"/>
      <c r="L31" s="475"/>
      <c r="M31" s="479"/>
      <c r="N31" s="472"/>
      <c r="O31" s="473"/>
      <c r="P31" s="475"/>
      <c r="Q31" s="472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9" ht="24.75" customHeight="1">
      <c r="A32" s="29">
        <v>1</v>
      </c>
      <c r="B32" s="46"/>
      <c r="C32" s="64" t="s">
        <v>425</v>
      </c>
      <c r="D32" s="100" t="s">
        <v>65</v>
      </c>
      <c r="E32" s="60" t="s">
        <v>433</v>
      </c>
      <c r="F32" s="37" t="s">
        <v>67</v>
      </c>
      <c r="G32" s="57" t="s">
        <v>431</v>
      </c>
      <c r="H32" s="69" t="s">
        <v>70</v>
      </c>
      <c r="I32" s="76" t="s">
        <v>75</v>
      </c>
      <c r="J32" s="9"/>
      <c r="K32" s="17"/>
      <c r="L32" s="30"/>
      <c r="M32" s="31"/>
      <c r="N32" s="9"/>
      <c r="O32" s="17"/>
      <c r="P32" s="30"/>
      <c r="Q32" s="9"/>
    </row>
    <row r="33" spans="1:40" ht="24.75" customHeight="1">
      <c r="A33" s="28">
        <v>2</v>
      </c>
      <c r="B33" s="83" t="str">
        <f>C32</f>
        <v>④</v>
      </c>
      <c r="C33" s="34"/>
      <c r="D33" s="74" t="s">
        <v>426</v>
      </c>
      <c r="E33" s="68" t="s">
        <v>71</v>
      </c>
      <c r="F33" s="44" t="s">
        <v>64</v>
      </c>
      <c r="G33" s="62" t="s">
        <v>432</v>
      </c>
      <c r="H33" s="78" t="s">
        <v>429</v>
      </c>
      <c r="I33" s="39" t="s">
        <v>66</v>
      </c>
      <c r="J33" s="22"/>
      <c r="K33" s="2"/>
      <c r="L33" s="25"/>
      <c r="M33" s="26"/>
      <c r="N33" s="22"/>
      <c r="O33" s="2"/>
      <c r="P33" s="23"/>
      <c r="Q33" s="22"/>
    </row>
    <row r="34" spans="1:40" ht="24.75" customHeight="1">
      <c r="A34" s="28">
        <v>3</v>
      </c>
      <c r="B34" s="43" t="str">
        <f>D32</f>
        <v>⑧</v>
      </c>
      <c r="C34" s="74" t="str">
        <f>D33</f>
        <v>⑰</v>
      </c>
      <c r="D34" s="34"/>
      <c r="E34" s="65" t="s">
        <v>49</v>
      </c>
      <c r="F34" s="78" t="s">
        <v>428</v>
      </c>
      <c r="G34" s="68" t="s">
        <v>73</v>
      </c>
      <c r="H34" s="38" t="s">
        <v>69</v>
      </c>
      <c r="I34" s="59" t="s">
        <v>434</v>
      </c>
      <c r="J34" s="22"/>
      <c r="K34" s="2"/>
      <c r="L34" s="23"/>
      <c r="M34" s="24"/>
      <c r="N34" s="22"/>
      <c r="O34" s="2"/>
      <c r="P34" s="23"/>
      <c r="Q34" s="22"/>
    </row>
    <row r="35" spans="1:40" ht="24.75" customHeight="1">
      <c r="A35" s="28">
        <v>4</v>
      </c>
      <c r="B35" s="82" t="str">
        <f>E32</f>
        <v>㉖</v>
      </c>
      <c r="C35" s="68" t="str">
        <f>E33</f>
        <v>⑭</v>
      </c>
      <c r="D35" s="65" t="str">
        <f>E34</f>
        <v>①</v>
      </c>
      <c r="E35" s="34"/>
      <c r="F35" s="74" t="s">
        <v>77</v>
      </c>
      <c r="G35" s="38" t="s">
        <v>68</v>
      </c>
      <c r="H35" s="44" t="s">
        <v>63</v>
      </c>
      <c r="I35" s="56" t="s">
        <v>430</v>
      </c>
      <c r="J35" s="22"/>
      <c r="K35" s="2"/>
      <c r="L35" s="23"/>
      <c r="M35" s="24"/>
      <c r="N35" s="22"/>
      <c r="O35" s="2"/>
      <c r="P35" s="23"/>
      <c r="Q35" s="22"/>
    </row>
    <row r="36" spans="1:40" ht="24.75" customHeight="1">
      <c r="A36" s="28">
        <v>5</v>
      </c>
      <c r="B36" s="40" t="str">
        <f>F32</f>
        <v>⑩</v>
      </c>
      <c r="C36" s="44" t="str">
        <f>F33</f>
        <v>⑦</v>
      </c>
      <c r="D36" s="78" t="str">
        <f>F34</f>
        <v>㉑</v>
      </c>
      <c r="E36" s="74" t="str">
        <f>F35</f>
        <v>⑳</v>
      </c>
      <c r="F36" s="34"/>
      <c r="G36" s="65" t="s">
        <v>50</v>
      </c>
      <c r="H36" s="62" t="s">
        <v>435</v>
      </c>
      <c r="I36" s="71" t="s">
        <v>72</v>
      </c>
      <c r="J36" s="22"/>
      <c r="K36" s="2"/>
      <c r="L36" s="23"/>
      <c r="M36" s="24"/>
      <c r="N36" s="22"/>
      <c r="O36" s="2"/>
      <c r="P36" s="23"/>
      <c r="Q36" s="22"/>
    </row>
    <row r="37" spans="1:40" ht="24.75" customHeight="1">
      <c r="A37" s="28">
        <v>6</v>
      </c>
      <c r="B37" s="86" t="str">
        <f>G32</f>
        <v>㉔</v>
      </c>
      <c r="C37" s="62" t="str">
        <f>G33</f>
        <v>㉕</v>
      </c>
      <c r="D37" s="68" t="str">
        <f>G34</f>
        <v>⑯</v>
      </c>
      <c r="E37" s="38" t="str">
        <f>G35</f>
        <v>⑪</v>
      </c>
      <c r="F37" s="65" t="str">
        <f>G36</f>
        <v>②</v>
      </c>
      <c r="G37" s="34"/>
      <c r="H37" s="74" t="s">
        <v>427</v>
      </c>
      <c r="I37" s="45" t="s">
        <v>53</v>
      </c>
      <c r="J37" s="22"/>
      <c r="K37" s="2"/>
      <c r="L37" s="23"/>
      <c r="M37" s="24"/>
      <c r="N37" s="22"/>
      <c r="O37" s="2"/>
      <c r="P37" s="23"/>
      <c r="Q37" s="22"/>
    </row>
    <row r="38" spans="1:40" ht="24.75" customHeight="1">
      <c r="A38" s="28">
        <v>7</v>
      </c>
      <c r="B38" s="85" t="str">
        <f>H32</f>
        <v>⑬</v>
      </c>
      <c r="C38" s="78" t="str">
        <f>H33</f>
        <v>㉒</v>
      </c>
      <c r="D38" s="38" t="str">
        <f>H34</f>
        <v>⑫</v>
      </c>
      <c r="E38" s="44" t="str">
        <f>H35</f>
        <v>⑥</v>
      </c>
      <c r="F38" s="62" t="str">
        <f>H36</f>
        <v>㉘</v>
      </c>
      <c r="G38" s="74" t="str">
        <f>H37</f>
        <v>⑲</v>
      </c>
      <c r="H38" s="34"/>
      <c r="I38" s="66" t="s">
        <v>51</v>
      </c>
      <c r="J38" s="22"/>
      <c r="K38" s="2"/>
      <c r="L38" s="23"/>
      <c r="M38" s="24"/>
      <c r="N38" s="22"/>
      <c r="O38" s="2"/>
      <c r="P38" s="23"/>
      <c r="Q38" s="22"/>
    </row>
    <row r="39" spans="1:40" ht="24.75" customHeight="1">
      <c r="A39" s="28">
        <v>8</v>
      </c>
      <c r="B39" s="87" t="str">
        <f>I32</f>
        <v>⑱</v>
      </c>
      <c r="C39" s="38" t="str">
        <f>I33</f>
        <v>⑨</v>
      </c>
      <c r="D39" s="62" t="str">
        <f>I34</f>
        <v>㉗</v>
      </c>
      <c r="E39" s="78" t="str">
        <f>I35</f>
        <v>㉓</v>
      </c>
      <c r="F39" s="68" t="str">
        <f>I36</f>
        <v>⑮</v>
      </c>
      <c r="G39" s="44" t="str">
        <f>I37</f>
        <v>⑤</v>
      </c>
      <c r="H39" s="65" t="str">
        <f>I38</f>
        <v>③</v>
      </c>
      <c r="I39" s="35"/>
      <c r="J39" s="22"/>
      <c r="K39" s="2"/>
      <c r="L39" s="23"/>
      <c r="M39" s="24"/>
      <c r="N39" s="22"/>
      <c r="O39" s="2"/>
      <c r="P39" s="23"/>
      <c r="Q39" s="22"/>
    </row>
    <row r="40" spans="1:40" ht="24.75" customHeight="1"/>
    <row r="41" spans="1:40" ht="24.75" customHeight="1"/>
    <row r="42" spans="1:40" ht="20.350000000000001" customHeight="1">
      <c r="A42" s="423" t="s">
        <v>46</v>
      </c>
      <c r="B42" s="461" t="s">
        <v>62</v>
      </c>
      <c r="C42" s="461"/>
      <c r="L42" s="263" t="s">
        <v>49</v>
      </c>
      <c r="M42" t="s">
        <v>83</v>
      </c>
    </row>
    <row r="43" spans="1:40" ht="20.350000000000001" customHeight="1">
      <c r="A43" s="48">
        <v>1</v>
      </c>
      <c r="B43" s="460" t="s">
        <v>418</v>
      </c>
      <c r="C43" s="460"/>
      <c r="L43" s="263" t="s">
        <v>50</v>
      </c>
      <c r="M43" t="s">
        <v>84</v>
      </c>
      <c r="AN43" s="4"/>
    </row>
    <row r="44" spans="1:40" ht="20.350000000000001" customHeight="1">
      <c r="A44" s="50">
        <v>2</v>
      </c>
      <c r="B44" s="460" t="s">
        <v>419</v>
      </c>
      <c r="C44" s="460"/>
      <c r="L44" s="263" t="s">
        <v>51</v>
      </c>
      <c r="M44" t="s">
        <v>85</v>
      </c>
    </row>
    <row r="45" spans="1:40" ht="20.350000000000001" customHeight="1">
      <c r="A45" s="49">
        <v>3</v>
      </c>
      <c r="B45" s="460" t="s">
        <v>420</v>
      </c>
      <c r="C45" s="460"/>
      <c r="L45" s="263" t="s">
        <v>52</v>
      </c>
      <c r="M45" t="s">
        <v>86</v>
      </c>
    </row>
    <row r="46" spans="1:40" ht="20.350000000000001" customHeight="1">
      <c r="A46" s="52">
        <v>4</v>
      </c>
      <c r="B46" s="460" t="s">
        <v>421</v>
      </c>
      <c r="C46" s="460"/>
      <c r="L46" s="263" t="s">
        <v>53</v>
      </c>
      <c r="M46" t="s">
        <v>87</v>
      </c>
      <c r="N46" t="s">
        <v>88</v>
      </c>
    </row>
    <row r="47" spans="1:40" ht="20.350000000000001" customHeight="1">
      <c r="A47" s="53">
        <v>5</v>
      </c>
      <c r="B47" s="460" t="s">
        <v>422</v>
      </c>
      <c r="C47" s="460"/>
    </row>
    <row r="48" spans="1:40" ht="20.350000000000001" customHeight="1">
      <c r="A48" s="54">
        <v>6</v>
      </c>
      <c r="B48" s="460" t="s">
        <v>423</v>
      </c>
      <c r="C48" s="460"/>
    </row>
    <row r="49" spans="1:60" ht="20.350000000000001" customHeight="1">
      <c r="A49" s="55">
        <v>7</v>
      </c>
      <c r="B49" s="460" t="s">
        <v>424</v>
      </c>
      <c r="C49" s="460"/>
    </row>
    <row r="50" spans="1:60" ht="20.350000000000001" customHeight="1">
      <c r="A50" s="7"/>
      <c r="B50" s="485"/>
      <c r="C50" s="485"/>
    </row>
    <row r="51" spans="1:60" ht="20.350000000000001" customHeight="1">
      <c r="A51" s="424"/>
      <c r="B51" s="485"/>
      <c r="C51" s="485"/>
    </row>
    <row r="52" spans="1:60" ht="20.350000000000001" customHeight="1"/>
    <row r="53" spans="1:60" ht="18" customHeight="1"/>
    <row r="54" spans="1:60" ht="18" customHeight="1"/>
    <row r="55" spans="1:60" ht="18" customHeight="1">
      <c r="AN55" s="10"/>
    </row>
    <row r="56" spans="1:60" ht="18" customHeight="1">
      <c r="AN56" s="10"/>
    </row>
    <row r="57" spans="1:60" ht="18" customHeight="1"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BH57" s="10"/>
    </row>
    <row r="58" spans="1:60" ht="14.25"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60" ht="14.25">
      <c r="AN59" s="10"/>
    </row>
    <row r="60" spans="1:60" ht="14.25">
      <c r="AN60" s="10"/>
    </row>
    <row r="61" spans="1:60" ht="14.25">
      <c r="AN61" s="10"/>
    </row>
    <row r="62" spans="1:60" ht="14.25">
      <c r="AN62" s="10"/>
    </row>
    <row r="63" spans="1:60" ht="14.25">
      <c r="AN63" s="10"/>
    </row>
    <row r="64" spans="1:60" ht="14.25">
      <c r="AN64" s="10"/>
    </row>
    <row r="65" spans="40:40" ht="14.25">
      <c r="AN65" s="10"/>
    </row>
    <row r="66" spans="40:40" ht="14.25">
      <c r="AN66" s="10"/>
    </row>
    <row r="67" spans="40:40" ht="14.25">
      <c r="AN67" s="10"/>
    </row>
    <row r="68" spans="40:40" ht="14.25">
      <c r="AN68" s="10"/>
    </row>
    <row r="69" spans="40:40">
      <c r="AN69" s="4"/>
    </row>
    <row r="70" spans="40:40">
      <c r="AN70" s="4"/>
    </row>
    <row r="85" spans="40:40" ht="14.25">
      <c r="AN85" s="10"/>
    </row>
  </sheetData>
  <mergeCells count="135">
    <mergeCell ref="B47:C47"/>
    <mergeCell ref="B48:C48"/>
    <mergeCell ref="B49:C49"/>
    <mergeCell ref="B50:C50"/>
    <mergeCell ref="B51:C51"/>
    <mergeCell ref="Q30:Q31"/>
    <mergeCell ref="B42:C42"/>
    <mergeCell ref="B43:C43"/>
    <mergeCell ref="B44:C44"/>
    <mergeCell ref="B45:C45"/>
    <mergeCell ref="B46:C46"/>
    <mergeCell ref="K30:K31"/>
    <mergeCell ref="L30:L31"/>
    <mergeCell ref="M30:M31"/>
    <mergeCell ref="N30:N31"/>
    <mergeCell ref="O30:O31"/>
    <mergeCell ref="P30:P31"/>
    <mergeCell ref="G30:G31"/>
    <mergeCell ref="H30:H31"/>
    <mergeCell ref="I30:I31"/>
    <mergeCell ref="J30:J31"/>
    <mergeCell ref="B29:F29"/>
    <mergeCell ref="A30:A31"/>
    <mergeCell ref="B30:B31"/>
    <mergeCell ref="C30:C31"/>
    <mergeCell ref="D30:D31"/>
    <mergeCell ref="E30:E31"/>
    <mergeCell ref="F30:F31"/>
    <mergeCell ref="AO27:AP27"/>
    <mergeCell ref="BH3:BH4"/>
    <mergeCell ref="AO20:AP20"/>
    <mergeCell ref="AQ20:AR20"/>
    <mergeCell ref="AS20:AT20"/>
    <mergeCell ref="AO21:AP21"/>
    <mergeCell ref="AO22:AP22"/>
    <mergeCell ref="AO23:AP23"/>
    <mergeCell ref="BB3:BB4"/>
    <mergeCell ref="AO18:AP18"/>
    <mergeCell ref="AQ18:AR18"/>
    <mergeCell ref="AS18:AT18"/>
    <mergeCell ref="AO19:AP19"/>
    <mergeCell ref="AQ19:AR19"/>
    <mergeCell ref="AS19:AT19"/>
    <mergeCell ref="AO24:AP24"/>
    <mergeCell ref="AO25:AP25"/>
    <mergeCell ref="AO26:AP26"/>
    <mergeCell ref="BC3:BC4"/>
    <mergeCell ref="BD3:BD4"/>
    <mergeCell ref="BE3:BE4"/>
    <mergeCell ref="BF3:BF4"/>
    <mergeCell ref="AP3:AP4"/>
    <mergeCell ref="AQ3:AQ4"/>
    <mergeCell ref="AR3:AR4"/>
    <mergeCell ref="AS3:AS4"/>
    <mergeCell ref="BG3:BG4"/>
    <mergeCell ref="AV3:AV4"/>
    <mergeCell ref="AW3:AW4"/>
    <mergeCell ref="AX3:AX4"/>
    <mergeCell ref="AY3:AY4"/>
    <mergeCell ref="AZ3:AZ4"/>
    <mergeCell ref="BA3:BA4"/>
    <mergeCell ref="U23:V23"/>
    <mergeCell ref="U24:V24"/>
    <mergeCell ref="U25:V25"/>
    <mergeCell ref="U26:V26"/>
    <mergeCell ref="AM3:AM4"/>
    <mergeCell ref="U22:V22"/>
    <mergeCell ref="Z20:AA20"/>
    <mergeCell ref="AE3:AE4"/>
    <mergeCell ref="U27:V27"/>
    <mergeCell ref="Z18:AA18"/>
    <mergeCell ref="Z19:AA19"/>
    <mergeCell ref="X18:Y18"/>
    <mergeCell ref="X19:Y19"/>
    <mergeCell ref="X20:Y20"/>
    <mergeCell ref="U18:V18"/>
    <mergeCell ref="U19:V19"/>
    <mergeCell ref="U20:V20"/>
    <mergeCell ref="U21:V21"/>
    <mergeCell ref="AX2:BF2"/>
    <mergeCell ref="T3:T4"/>
    <mergeCell ref="U3:U4"/>
    <mergeCell ref="V3:V4"/>
    <mergeCell ref="W3:W4"/>
    <mergeCell ref="X3:X4"/>
    <mergeCell ref="Y3:Y4"/>
    <mergeCell ref="AI3:AI4"/>
    <mergeCell ref="AT3:AT4"/>
    <mergeCell ref="AU3:AU4"/>
    <mergeCell ref="AO2:AS2"/>
    <mergeCell ref="AN3:AN4"/>
    <mergeCell ref="AO3:AO4"/>
    <mergeCell ref="B2:F2"/>
    <mergeCell ref="U2:Y2"/>
    <mergeCell ref="AD2:AL2"/>
    <mergeCell ref="F3:F4"/>
    <mergeCell ref="L3:L4"/>
    <mergeCell ref="S3:S4"/>
    <mergeCell ref="P3:P4"/>
    <mergeCell ref="AG3:AG4"/>
    <mergeCell ref="AH3:AH4"/>
    <mergeCell ref="AL3:AL4"/>
    <mergeCell ref="Z3:Z4"/>
    <mergeCell ref="AA3:AA4"/>
    <mergeCell ref="AB3:AB4"/>
    <mergeCell ref="Q3:Q4"/>
    <mergeCell ref="R3:R4"/>
    <mergeCell ref="AC3:AC4"/>
    <mergeCell ref="AD3:AD4"/>
    <mergeCell ref="AF3:AF4"/>
    <mergeCell ref="AJ3:AJ4"/>
    <mergeCell ref="AK3:AK4"/>
    <mergeCell ref="M3:M4"/>
    <mergeCell ref="N3:N4"/>
    <mergeCell ref="O3:O4"/>
    <mergeCell ref="H3:H4"/>
    <mergeCell ref="I3:I4"/>
    <mergeCell ref="J3:J4"/>
    <mergeCell ref="K3:K4"/>
    <mergeCell ref="A3:A4"/>
    <mergeCell ref="B3:B4"/>
    <mergeCell ref="C3:C4"/>
    <mergeCell ref="D3:D4"/>
    <mergeCell ref="E3:E4"/>
    <mergeCell ref="G3:G4"/>
    <mergeCell ref="B26:C26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</mergeCells>
  <phoneticPr fontId="6"/>
  <pageMargins left="0.70866141732283472" right="0.47244094488188981" top="0.94488188976377963" bottom="0.35433070866141736" header="0.31496062992125984" footer="0.31496062992125984"/>
  <pageSetup paperSize="9" scale="89" orientation="landscape" horizontalDpi="4294967293" verticalDpi="0" r:id="rId1"/>
  <headerFooter>
    <oddHeader>&amp;C&amp;"-,太字"&amp;14 ２０１７山梨県U-11サッカーリーグ　グループ星取表&amp;R（様式２）</oddHeader>
    <oddFooter xml:space="preserve">&amp;C山梨県サッカー協会４種委員会
</oddFooter>
  </headerFooter>
  <colBreaks count="2" manualBreakCount="2">
    <brk id="19" max="1048575" man="1"/>
    <brk id="39" max="6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2.75"/>
  <sheetData/>
  <phoneticPr fontId="2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9"/>
  <sheetViews>
    <sheetView view="pageLayout" zoomScaleNormal="100" zoomScaleSheetLayoutView="106" workbookViewId="0">
      <selection activeCell="C1" sqref="C1:N1"/>
    </sheetView>
  </sheetViews>
  <sheetFormatPr defaultColWidth="21.59765625" defaultRowHeight="30" customHeight="1"/>
  <cols>
    <col min="1" max="1" width="4" style="281" customWidth="1"/>
    <col min="2" max="2" width="12.46484375" style="281" customWidth="1"/>
    <col min="3" max="9" width="2.59765625" style="281" customWidth="1"/>
    <col min="10" max="10" width="2.1328125" style="281" customWidth="1"/>
    <col min="11" max="23" width="2.59765625" style="281" customWidth="1"/>
    <col min="24" max="26" width="2.59765625" style="281" hidden="1" customWidth="1"/>
    <col min="27" max="32" width="4" style="281" customWidth="1"/>
    <col min="33" max="33" width="5.46484375" style="281" bestFit="1" customWidth="1"/>
    <col min="34" max="34" width="4" style="281" customWidth="1"/>
    <col min="35" max="16384" width="21.59765625" style="281"/>
  </cols>
  <sheetData>
    <row r="1" spans="1:35" ht="24.75" customHeight="1" thickBot="1">
      <c r="A1" s="279"/>
      <c r="B1" s="280" t="s">
        <v>335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6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</row>
    <row r="2" spans="1:35" ht="25.5" customHeight="1" thickBot="1">
      <c r="A2" s="282"/>
      <c r="B2" s="283" t="s">
        <v>140</v>
      </c>
      <c r="C2" s="528">
        <f>B3</f>
        <v>1</v>
      </c>
      <c r="D2" s="529"/>
      <c r="E2" s="530"/>
      <c r="F2" s="531">
        <f>B5</f>
        <v>2</v>
      </c>
      <c r="G2" s="532"/>
      <c r="H2" s="533"/>
      <c r="I2" s="531">
        <f>B7</f>
        <v>3</v>
      </c>
      <c r="J2" s="532"/>
      <c r="K2" s="533"/>
      <c r="L2" s="531">
        <f>B9</f>
        <v>4</v>
      </c>
      <c r="M2" s="532"/>
      <c r="N2" s="533"/>
      <c r="O2" s="531">
        <f>B11</f>
        <v>5</v>
      </c>
      <c r="P2" s="532"/>
      <c r="Q2" s="533"/>
      <c r="R2" s="531">
        <f>B13</f>
        <v>6</v>
      </c>
      <c r="S2" s="532"/>
      <c r="T2" s="533"/>
      <c r="U2" s="531">
        <f>B15</f>
        <v>7</v>
      </c>
      <c r="V2" s="532"/>
      <c r="W2" s="533"/>
      <c r="X2" s="534"/>
      <c r="Y2" s="535"/>
      <c r="Z2" s="536"/>
      <c r="AA2" s="284" t="s">
        <v>336</v>
      </c>
      <c r="AB2" s="285" t="s">
        <v>338</v>
      </c>
      <c r="AC2" s="286" t="s">
        <v>337</v>
      </c>
      <c r="AD2" s="287" t="s">
        <v>339</v>
      </c>
      <c r="AE2" s="288" t="s">
        <v>340</v>
      </c>
      <c r="AF2" s="287" t="s">
        <v>341</v>
      </c>
      <c r="AG2" s="289" t="s">
        <v>342</v>
      </c>
      <c r="AH2" s="290" t="s">
        <v>343</v>
      </c>
      <c r="AI2" s="291"/>
    </row>
    <row r="3" spans="1:35" ht="18" customHeight="1">
      <c r="A3" s="489">
        <v>1</v>
      </c>
      <c r="B3" s="491">
        <v>1</v>
      </c>
      <c r="C3" s="517"/>
      <c r="D3" s="523"/>
      <c r="E3" s="524"/>
      <c r="F3" s="514" t="str">
        <f>IF(F4="","",IF(F4=H4,"△",IF(F4&gt;H4,"○","●")))</f>
        <v/>
      </c>
      <c r="G3" s="515"/>
      <c r="H3" s="516"/>
      <c r="I3" s="514" t="str">
        <f>IF(I4="","",IF(I4=K4,"△",IF(I4&gt;K4,"○","●")))</f>
        <v/>
      </c>
      <c r="J3" s="515"/>
      <c r="K3" s="516"/>
      <c r="L3" s="514" t="str">
        <f>IF(L4="","",IF(L4=N4,"△",IF(L4&gt;N4,"○","●")))</f>
        <v/>
      </c>
      <c r="M3" s="515"/>
      <c r="N3" s="516"/>
      <c r="O3" s="514" t="str">
        <f>IF(O4="","",IF(O4=Q4,"△",IF(O4&gt;Q4,"○","●")))</f>
        <v/>
      </c>
      <c r="P3" s="515"/>
      <c r="Q3" s="516"/>
      <c r="R3" s="514" t="str">
        <f>IF(R4="","",IF(R4=T4,"△",IF(R4&gt;T4,"○","●")))</f>
        <v/>
      </c>
      <c r="S3" s="515"/>
      <c r="T3" s="516"/>
      <c r="U3" s="514" t="str">
        <f>IF(U4="","",IF(U4=W4,"△",IF(U4&gt;W4,"○","●")))</f>
        <v/>
      </c>
      <c r="V3" s="515"/>
      <c r="W3" s="516"/>
      <c r="X3" s="493"/>
      <c r="Y3" s="494"/>
      <c r="Z3" s="495"/>
      <c r="AA3" s="505">
        <f>COUNTIF(C3:Z3,"○")</f>
        <v>0</v>
      </c>
      <c r="AB3" s="506">
        <f>COUNTIF(C3:Z3,"△")</f>
        <v>0</v>
      </c>
      <c r="AC3" s="507">
        <f>COUNTIF(C3:Z3,"●")</f>
        <v>0</v>
      </c>
      <c r="AD3" s="508">
        <f>AA3*3+AB3*1</f>
        <v>0</v>
      </c>
      <c r="AE3" s="520">
        <f>SUM(E3:E18)</f>
        <v>0</v>
      </c>
      <c r="AF3" s="510">
        <f>SUM(C3:C18)</f>
        <v>0</v>
      </c>
      <c r="AG3" s="512">
        <f>AE3-AF3</f>
        <v>0</v>
      </c>
      <c r="AH3" s="522">
        <f>RANK(AI3,AI$3:AI$16)</f>
        <v>1</v>
      </c>
      <c r="AI3" s="488">
        <f>10000*AD3+100*AG3+AE3</f>
        <v>0</v>
      </c>
    </row>
    <row r="4" spans="1:35" ht="18" customHeight="1">
      <c r="A4" s="490"/>
      <c r="B4" s="492"/>
      <c r="C4" s="292"/>
      <c r="D4" s="293"/>
      <c r="E4" s="294"/>
      <c r="F4" s="295"/>
      <c r="G4" s="296" t="s">
        <v>455</v>
      </c>
      <c r="H4" s="297"/>
      <c r="I4" s="295"/>
      <c r="J4" s="296" t="s">
        <v>455</v>
      </c>
      <c r="K4" s="298"/>
      <c r="L4" s="295"/>
      <c r="M4" s="296" t="s">
        <v>455</v>
      </c>
      <c r="N4" s="298"/>
      <c r="O4" s="295"/>
      <c r="P4" s="296" t="s">
        <v>455</v>
      </c>
      <c r="Q4" s="297"/>
      <c r="R4" s="295"/>
      <c r="S4" s="296" t="s">
        <v>344</v>
      </c>
      <c r="T4" s="297"/>
      <c r="U4" s="295"/>
      <c r="V4" s="296" t="s">
        <v>454</v>
      </c>
      <c r="W4" s="297"/>
      <c r="X4" s="436"/>
      <c r="Y4" s="437"/>
      <c r="Z4" s="438"/>
      <c r="AA4" s="505"/>
      <c r="AB4" s="506"/>
      <c r="AC4" s="507"/>
      <c r="AD4" s="509"/>
      <c r="AE4" s="521"/>
      <c r="AF4" s="509"/>
      <c r="AG4" s="513"/>
      <c r="AH4" s="509"/>
      <c r="AI4" s="488"/>
    </row>
    <row r="5" spans="1:35" ht="18" customHeight="1">
      <c r="A5" s="489">
        <v>2</v>
      </c>
      <c r="B5" s="491">
        <v>2</v>
      </c>
      <c r="C5" s="514" t="str">
        <f>IF(C6="","",IF(C6=E6,"△",IF(C6&gt;E6,"○","●")))</f>
        <v/>
      </c>
      <c r="D5" s="515"/>
      <c r="E5" s="516"/>
      <c r="F5" s="517"/>
      <c r="G5" s="518"/>
      <c r="H5" s="519"/>
      <c r="I5" s="514" t="str">
        <f>IF(I6="","",IF(I6=K6,"△",IF(I6&gt;K6,"○","●")))</f>
        <v/>
      </c>
      <c r="J5" s="515"/>
      <c r="K5" s="516"/>
      <c r="L5" s="514" t="str">
        <f>IF(L6="","",IF(L6=N6,"△",IF(L6&gt;N6,"○","●")))</f>
        <v/>
      </c>
      <c r="M5" s="515"/>
      <c r="N5" s="516"/>
      <c r="O5" s="514" t="str">
        <f>IF(O6="","",IF(O6=Q6,"△",IF(O6&gt;Q6,"○","●")))</f>
        <v/>
      </c>
      <c r="P5" s="515"/>
      <c r="Q5" s="516"/>
      <c r="R5" s="514" t="str">
        <f>IF(R6="","",IF(R6=T6,"△",IF(R6&gt;T6,"○","●")))</f>
        <v/>
      </c>
      <c r="S5" s="515"/>
      <c r="T5" s="516"/>
      <c r="U5" s="514" t="str">
        <f>IF(U6="","",IF(U6=W6,"△",IF(U6&gt;W6,"○","●")))</f>
        <v/>
      </c>
      <c r="V5" s="515"/>
      <c r="W5" s="516"/>
      <c r="X5" s="493"/>
      <c r="Y5" s="494"/>
      <c r="Z5" s="495"/>
      <c r="AA5" s="505">
        <f>COUNTIF(C5:Z5,"○")</f>
        <v>0</v>
      </c>
      <c r="AB5" s="506">
        <f>COUNTIF(C5:Z5,"△")</f>
        <v>0</v>
      </c>
      <c r="AC5" s="507">
        <f>COUNTIF(C5:Z5,"●")</f>
        <v>0</v>
      </c>
      <c r="AD5" s="508">
        <f>AA5*3+AB5*1</f>
        <v>0</v>
      </c>
      <c r="AE5" s="520">
        <f>SUM(H3:H18)</f>
        <v>0</v>
      </c>
      <c r="AF5" s="510">
        <f>SUM(F3:F18)</f>
        <v>0</v>
      </c>
      <c r="AG5" s="512">
        <f>AE5-AF5</f>
        <v>0</v>
      </c>
      <c r="AH5" s="508">
        <f>RANK(AI5,AI$3:AI$16)</f>
        <v>1</v>
      </c>
      <c r="AI5" s="488">
        <f>10000*AD5+100*AG5+AE5</f>
        <v>0</v>
      </c>
    </row>
    <row r="6" spans="1:35" ht="18" customHeight="1">
      <c r="A6" s="490"/>
      <c r="B6" s="492"/>
      <c r="C6" s="300" t="str">
        <f>IF(F3="","",H4)</f>
        <v/>
      </c>
      <c r="D6" s="301" t="s">
        <v>344</v>
      </c>
      <c r="E6" s="302" t="str">
        <f>IF(F3="","",F4)</f>
        <v/>
      </c>
      <c r="F6" s="303"/>
      <c r="G6" s="304"/>
      <c r="H6" s="305"/>
      <c r="I6" s="295"/>
      <c r="J6" s="296" t="s">
        <v>344</v>
      </c>
      <c r="K6" s="298"/>
      <c r="L6" s="295"/>
      <c r="M6" s="296" t="s">
        <v>344</v>
      </c>
      <c r="N6" s="298"/>
      <c r="O6" s="295"/>
      <c r="P6" s="296" t="s">
        <v>455</v>
      </c>
      <c r="Q6" s="297"/>
      <c r="R6" s="295"/>
      <c r="S6" s="296" t="s">
        <v>453</v>
      </c>
      <c r="T6" s="297"/>
      <c r="U6" s="295"/>
      <c r="V6" s="296" t="s">
        <v>455</v>
      </c>
      <c r="W6" s="297"/>
      <c r="X6" s="436"/>
      <c r="Y6" s="437"/>
      <c r="Z6" s="438"/>
      <c r="AA6" s="505"/>
      <c r="AB6" s="506"/>
      <c r="AC6" s="507"/>
      <c r="AD6" s="509"/>
      <c r="AE6" s="521"/>
      <c r="AF6" s="509"/>
      <c r="AG6" s="513"/>
      <c r="AH6" s="509"/>
      <c r="AI6" s="488"/>
    </row>
    <row r="7" spans="1:35" ht="18" customHeight="1">
      <c r="A7" s="489">
        <v>3</v>
      </c>
      <c r="B7" s="491">
        <v>3</v>
      </c>
      <c r="C7" s="514" t="str">
        <f>IF(C8="","",IF(C8=E8,"△",IF(C8&gt;E8,"○","●")))</f>
        <v/>
      </c>
      <c r="D7" s="515"/>
      <c r="E7" s="516"/>
      <c r="F7" s="514" t="str">
        <f>IF(F8="","",IF(F8=H8,"△",IF(F8&gt;H8,"○","●")))</f>
        <v/>
      </c>
      <c r="G7" s="515"/>
      <c r="H7" s="516"/>
      <c r="I7" s="517"/>
      <c r="J7" s="518"/>
      <c r="K7" s="519"/>
      <c r="L7" s="514" t="str">
        <f>IF(L8="","",IF(L8=N8,"△",IF(L8&gt;N8,"○","●")))</f>
        <v/>
      </c>
      <c r="M7" s="515"/>
      <c r="N7" s="516"/>
      <c r="O7" s="514" t="str">
        <f>IF(O8="","",IF(O8=Q8,"△",IF(O8&gt;Q8,"○","●")))</f>
        <v/>
      </c>
      <c r="P7" s="515"/>
      <c r="Q7" s="516"/>
      <c r="R7" s="514" t="str">
        <f>IF(R8="","",IF(R8=T8,"△",IF(R8&gt;T8,"○","●")))</f>
        <v/>
      </c>
      <c r="S7" s="515"/>
      <c r="T7" s="516"/>
      <c r="U7" s="514" t="str">
        <f>IF(U8="","",IF(U8=W8,"△",IF(U8&gt;W8,"○","●")))</f>
        <v/>
      </c>
      <c r="V7" s="515"/>
      <c r="W7" s="516"/>
      <c r="X7" s="493"/>
      <c r="Y7" s="494"/>
      <c r="Z7" s="495"/>
      <c r="AA7" s="505">
        <f>COUNTIF(C7:Z7,"○")</f>
        <v>0</v>
      </c>
      <c r="AB7" s="506">
        <f>COUNTIF(C7:Z7,"△")</f>
        <v>0</v>
      </c>
      <c r="AC7" s="507">
        <f>COUNTIF(C7:Z7,"●")</f>
        <v>0</v>
      </c>
      <c r="AD7" s="508">
        <f>AA7*3+AB7*1</f>
        <v>0</v>
      </c>
      <c r="AE7" s="520">
        <f>SUM(K3:K18)</f>
        <v>0</v>
      </c>
      <c r="AF7" s="510">
        <f>SUM(I3:I18)</f>
        <v>0</v>
      </c>
      <c r="AG7" s="512">
        <f>AE7-AF7</f>
        <v>0</v>
      </c>
      <c r="AH7" s="508">
        <f>RANK(AI7,AI$3:AI$16)</f>
        <v>1</v>
      </c>
      <c r="AI7" s="488">
        <f>10000*AD7+100*AG7+AE7</f>
        <v>0</v>
      </c>
    </row>
    <row r="8" spans="1:35" ht="18" customHeight="1">
      <c r="A8" s="490"/>
      <c r="B8" s="492"/>
      <c r="C8" s="300" t="str">
        <f>IF(I3="","",K4)</f>
        <v/>
      </c>
      <c r="D8" s="301" t="s">
        <v>344</v>
      </c>
      <c r="E8" s="302" t="str">
        <f>IF(I3="","",I4)</f>
        <v/>
      </c>
      <c r="F8" s="300" t="str">
        <f>IF(I5="","",K6)</f>
        <v/>
      </c>
      <c r="G8" s="301" t="s">
        <v>458</v>
      </c>
      <c r="H8" s="302" t="str">
        <f>IF(I5="","",I6)</f>
        <v/>
      </c>
      <c r="I8" s="303"/>
      <c r="J8" s="304"/>
      <c r="K8" s="305"/>
      <c r="L8" s="295"/>
      <c r="M8" s="296" t="s">
        <v>455</v>
      </c>
      <c r="N8" s="298"/>
      <c r="O8" s="295"/>
      <c r="P8" s="296" t="s">
        <v>455</v>
      </c>
      <c r="Q8" s="297"/>
      <c r="R8" s="295"/>
      <c r="S8" s="296" t="s">
        <v>455</v>
      </c>
      <c r="T8" s="297"/>
      <c r="U8" s="295"/>
      <c r="V8" s="296" t="s">
        <v>455</v>
      </c>
      <c r="W8" s="297"/>
      <c r="X8" s="436"/>
      <c r="Y8" s="437"/>
      <c r="Z8" s="438"/>
      <c r="AA8" s="505"/>
      <c r="AB8" s="506"/>
      <c r="AC8" s="507"/>
      <c r="AD8" s="509"/>
      <c r="AE8" s="521"/>
      <c r="AF8" s="509"/>
      <c r="AG8" s="513"/>
      <c r="AH8" s="509"/>
      <c r="AI8" s="488"/>
    </row>
    <row r="9" spans="1:35" ht="18" customHeight="1">
      <c r="A9" s="489">
        <v>4</v>
      </c>
      <c r="B9" s="491">
        <v>4</v>
      </c>
      <c r="C9" s="514" t="str">
        <f>IF(C10="","",IF(C10=E10,"△",IF(C10&gt;E10,"○","●")))</f>
        <v/>
      </c>
      <c r="D9" s="515"/>
      <c r="E9" s="516"/>
      <c r="F9" s="514" t="str">
        <f>IF(F10="","",IF(F10=H10,"△",IF(F10&gt;H10,"○","●")))</f>
        <v/>
      </c>
      <c r="G9" s="515"/>
      <c r="H9" s="516"/>
      <c r="I9" s="514" t="str">
        <f>IF(I10="","",IF(I10=K10,"△",IF(I10&gt;K10,"○","●")))</f>
        <v/>
      </c>
      <c r="J9" s="515"/>
      <c r="K9" s="516"/>
      <c r="L9" s="517"/>
      <c r="M9" s="518"/>
      <c r="N9" s="519"/>
      <c r="O9" s="514" t="str">
        <f>IF(AND(O10="",O10=Q10),"",IF(O10&gt;Q10,"○",IF(O10&lt;Q10,"●",IF(AND(O10&gt;=0,O10=Q10),"△"))))</f>
        <v/>
      </c>
      <c r="P9" s="515"/>
      <c r="Q9" s="516"/>
      <c r="R9" s="514" t="str">
        <f>IF(AND(R10="",R10=T10),"",IF(R10&gt;T10,"○",IF(R10&lt;T10,"●",IF(AND(R10&gt;=0,R10=T10),"△"))))</f>
        <v/>
      </c>
      <c r="S9" s="515"/>
      <c r="T9" s="516"/>
      <c r="U9" s="514" t="str">
        <f>IF(AND(U10="",U10=W10),"",IF(U10&gt;W10,"○",IF(U10&lt;W10,"●",IF(AND(U10&gt;=0,U10=W10),"△"))))</f>
        <v/>
      </c>
      <c r="V9" s="515"/>
      <c r="W9" s="516"/>
      <c r="X9" s="493"/>
      <c r="Y9" s="494"/>
      <c r="Z9" s="495"/>
      <c r="AA9" s="505">
        <f>COUNTIF(C9:Z9,"○")</f>
        <v>0</v>
      </c>
      <c r="AB9" s="506">
        <f>COUNTIF(C9:Z9,"△")</f>
        <v>0</v>
      </c>
      <c r="AC9" s="507">
        <f>COUNTIF(C9:Z9,"●")</f>
        <v>0</v>
      </c>
      <c r="AD9" s="508">
        <f>AA9*3+AB9*1</f>
        <v>0</v>
      </c>
      <c r="AE9" s="510">
        <f>SUM(N3:N18)</f>
        <v>0</v>
      </c>
      <c r="AF9" s="510">
        <f>SUM(L3:L18)</f>
        <v>0</v>
      </c>
      <c r="AG9" s="512">
        <f>AE9-AF9</f>
        <v>0</v>
      </c>
      <c r="AH9" s="508">
        <f>RANK(AI9,AI$3:AI$16)</f>
        <v>1</v>
      </c>
      <c r="AI9" s="488">
        <f>10000*AD9+100*AG9+AE9</f>
        <v>0</v>
      </c>
    </row>
    <row r="10" spans="1:35" ht="18" customHeight="1">
      <c r="A10" s="490"/>
      <c r="B10" s="492"/>
      <c r="C10" s="300" t="str">
        <f>IF(L3="","",N4)</f>
        <v/>
      </c>
      <c r="D10" s="301" t="s">
        <v>455</v>
      </c>
      <c r="E10" s="302" t="str">
        <f>IF(L3="","",L4)</f>
        <v/>
      </c>
      <c r="F10" s="300" t="str">
        <f>IF(L5="","",N6)</f>
        <v/>
      </c>
      <c r="G10" s="301" t="s">
        <v>458</v>
      </c>
      <c r="H10" s="302" t="str">
        <f>IF(L5="","",L6)</f>
        <v/>
      </c>
      <c r="I10" s="300" t="str">
        <f>IF(L7="","",N8)</f>
        <v/>
      </c>
      <c r="J10" s="301" t="s">
        <v>453</v>
      </c>
      <c r="K10" s="302" t="str">
        <f>IF(L7="","",L8)</f>
        <v/>
      </c>
      <c r="L10" s="306"/>
      <c r="M10" s="304"/>
      <c r="N10" s="307"/>
      <c r="O10" s="295"/>
      <c r="P10" s="296" t="s">
        <v>454</v>
      </c>
      <c r="Q10" s="297"/>
      <c r="R10" s="295"/>
      <c r="S10" s="296" t="s">
        <v>344</v>
      </c>
      <c r="T10" s="297"/>
      <c r="U10" s="295"/>
      <c r="V10" s="296" t="s">
        <v>344</v>
      </c>
      <c r="W10" s="297"/>
      <c r="X10" s="436"/>
      <c r="Y10" s="437"/>
      <c r="Z10" s="438"/>
      <c r="AA10" s="505"/>
      <c r="AB10" s="506"/>
      <c r="AC10" s="507"/>
      <c r="AD10" s="509"/>
      <c r="AE10" s="511"/>
      <c r="AF10" s="509"/>
      <c r="AG10" s="513"/>
      <c r="AH10" s="509"/>
      <c r="AI10" s="488"/>
    </row>
    <row r="11" spans="1:35" ht="18" customHeight="1">
      <c r="A11" s="489">
        <v>5</v>
      </c>
      <c r="B11" s="491">
        <v>5</v>
      </c>
      <c r="C11" s="514" t="str">
        <f>IF(C12="","",IF(C12=E12,"△",IF(C12&gt;E12,"○","●")))</f>
        <v/>
      </c>
      <c r="D11" s="515"/>
      <c r="E11" s="516"/>
      <c r="F11" s="514" t="str">
        <f>IF(F12="","",IF(F12=H12,"△",IF(F12&gt;H12,"○","●")))</f>
        <v/>
      </c>
      <c r="G11" s="515"/>
      <c r="H11" s="516"/>
      <c r="I11" s="514" t="str">
        <f>IF(I12="","",IF(I12=K12,"△",IF(I12&gt;K12,"○","●")))</f>
        <v/>
      </c>
      <c r="J11" s="515"/>
      <c r="K11" s="516"/>
      <c r="L11" s="514" t="str">
        <f>IF(L12="","",IF(L12=N12,"△",IF(L12&gt;N12,"○","●")))</f>
        <v/>
      </c>
      <c r="M11" s="515"/>
      <c r="N11" s="516"/>
      <c r="O11" s="517"/>
      <c r="P11" s="518"/>
      <c r="Q11" s="519"/>
      <c r="R11" s="514" t="str">
        <f>IF(AND(R12="",R12=T12),"",IF(R12&gt;T12,"○",IF(R12&lt;T12,"●",IF(AND(R12&gt;=0,R12=T12),"△"))))</f>
        <v/>
      </c>
      <c r="S11" s="515"/>
      <c r="T11" s="516"/>
      <c r="U11" s="514" t="str">
        <f>IF(AND(U12="",U12=W12),"",IF(U12&gt;W12,"○",IF(U12&lt;W12,"●",IF(AND(U12&gt;=0,U12=W12),"△"))))</f>
        <v/>
      </c>
      <c r="V11" s="515"/>
      <c r="W11" s="516"/>
      <c r="X11" s="493"/>
      <c r="Y11" s="494"/>
      <c r="Z11" s="495"/>
      <c r="AA11" s="505">
        <f>COUNTIF(C11:Z11,"○")</f>
        <v>0</v>
      </c>
      <c r="AB11" s="506">
        <f>COUNTIF(C11:Z11,"△")</f>
        <v>0</v>
      </c>
      <c r="AC11" s="507">
        <f>COUNTIF(C11:Z11,"●")</f>
        <v>0</v>
      </c>
      <c r="AD11" s="508">
        <f>AA11*3+AB11*1</f>
        <v>0</v>
      </c>
      <c r="AE11" s="510">
        <f>SUM(Q3:Q18)</f>
        <v>0</v>
      </c>
      <c r="AF11" s="510">
        <f>SUM(O3:O18)</f>
        <v>0</v>
      </c>
      <c r="AG11" s="512">
        <f>AE11-AF11</f>
        <v>0</v>
      </c>
      <c r="AH11" s="508">
        <f>RANK(AI11,AI$3:AI$16)</f>
        <v>1</v>
      </c>
      <c r="AI11" s="488">
        <f>10000*AD11+100*AG11+AE11</f>
        <v>0</v>
      </c>
    </row>
    <row r="12" spans="1:35" ht="18" customHeight="1">
      <c r="A12" s="490"/>
      <c r="B12" s="492"/>
      <c r="C12" s="300" t="str">
        <f>IF(O3="","",Q4)</f>
        <v/>
      </c>
      <c r="D12" s="301" t="s">
        <v>453</v>
      </c>
      <c r="E12" s="302" t="str">
        <f>IF(O3="","",O4)</f>
        <v/>
      </c>
      <c r="F12" s="300" t="str">
        <f>IF(O5="","",Q6)</f>
        <v/>
      </c>
      <c r="G12" s="301" t="s">
        <v>344</v>
      </c>
      <c r="H12" s="302" t="str">
        <f>IF(O5="","",O6)</f>
        <v/>
      </c>
      <c r="I12" s="300" t="str">
        <f>IF(O7="","",Q8)</f>
        <v/>
      </c>
      <c r="J12" s="301" t="s">
        <v>344</v>
      </c>
      <c r="K12" s="302" t="str">
        <f>IF(O7="","",O8)</f>
        <v/>
      </c>
      <c r="L12" s="300" t="str">
        <f>IF(O9="","",Q10)</f>
        <v/>
      </c>
      <c r="M12" s="301" t="s">
        <v>344</v>
      </c>
      <c r="N12" s="302" t="str">
        <f>IF(O9="","",O10)</f>
        <v/>
      </c>
      <c r="O12" s="306"/>
      <c r="P12" s="304"/>
      <c r="Q12" s="307"/>
      <c r="R12" s="295"/>
      <c r="S12" s="296" t="s">
        <v>482</v>
      </c>
      <c r="T12" s="297"/>
      <c r="U12" s="295"/>
      <c r="V12" s="296" t="s">
        <v>455</v>
      </c>
      <c r="W12" s="297"/>
      <c r="X12" s="436"/>
      <c r="Y12" s="437"/>
      <c r="Z12" s="438"/>
      <c r="AA12" s="505"/>
      <c r="AB12" s="506"/>
      <c r="AC12" s="507"/>
      <c r="AD12" s="509"/>
      <c r="AE12" s="511"/>
      <c r="AF12" s="509"/>
      <c r="AG12" s="513"/>
      <c r="AH12" s="509"/>
      <c r="AI12" s="488"/>
    </row>
    <row r="13" spans="1:35" ht="18" customHeight="1">
      <c r="A13" s="489">
        <v>6</v>
      </c>
      <c r="B13" s="491">
        <v>6</v>
      </c>
      <c r="C13" s="514" t="str">
        <f>IF(C14="","",IF(C14=E14,"△",IF(C14&gt;E14,"○","●")))</f>
        <v/>
      </c>
      <c r="D13" s="515"/>
      <c r="E13" s="516"/>
      <c r="F13" s="514" t="str">
        <f>IF(F14="","",IF(F14=H14,"△",IF(F14&gt;H14,"○","●")))</f>
        <v/>
      </c>
      <c r="G13" s="515"/>
      <c r="H13" s="516"/>
      <c r="I13" s="514" t="str">
        <f>IF(I14="","",IF(I14=K14,"△",IF(I14&gt;K14,"○","●")))</f>
        <v/>
      </c>
      <c r="J13" s="515"/>
      <c r="K13" s="516"/>
      <c r="L13" s="514" t="str">
        <f>IF(L14="","",IF(L14=N14,"△",IF(L14&gt;N14,"○","●")))</f>
        <v/>
      </c>
      <c r="M13" s="515"/>
      <c r="N13" s="516"/>
      <c r="O13" s="514" t="str">
        <f>IF(O14="","",IF(O14=Q14,"△",IF(O14&gt;Q14,"○","●")))</f>
        <v/>
      </c>
      <c r="P13" s="515"/>
      <c r="Q13" s="516"/>
      <c r="R13" s="517"/>
      <c r="S13" s="518"/>
      <c r="T13" s="519"/>
      <c r="U13" s="514" t="str">
        <f>IF(AND(U14="",U14=W14),"",IF(U14&gt;W14,"○",IF(U14&lt;W14,"●",IF(AND(U14&gt;=0,U14=W14),"△"))))</f>
        <v/>
      </c>
      <c r="V13" s="515"/>
      <c r="W13" s="516"/>
      <c r="X13" s="493"/>
      <c r="Y13" s="494"/>
      <c r="Z13" s="495"/>
      <c r="AA13" s="505">
        <f>COUNTIF(C13:Z13,"○")</f>
        <v>0</v>
      </c>
      <c r="AB13" s="506">
        <f>COUNTIF(C13:Z13,"△")</f>
        <v>0</v>
      </c>
      <c r="AC13" s="507">
        <f>COUNTIF(C13:Z13,"●")</f>
        <v>0</v>
      </c>
      <c r="AD13" s="508">
        <f>AA13*3+AB13*1</f>
        <v>0</v>
      </c>
      <c r="AE13" s="510">
        <f>SUM(T3:T18)</f>
        <v>0</v>
      </c>
      <c r="AF13" s="510">
        <f>SUM(R3:R18)</f>
        <v>0</v>
      </c>
      <c r="AG13" s="512">
        <f>AE13-AF13</f>
        <v>0</v>
      </c>
      <c r="AH13" s="508">
        <f>RANK(AI13,AI$3:AI$16)</f>
        <v>1</v>
      </c>
      <c r="AI13" s="488">
        <f>10000*AD13+100*AG13+AE13</f>
        <v>0</v>
      </c>
    </row>
    <row r="14" spans="1:35" ht="18" customHeight="1">
      <c r="A14" s="490"/>
      <c r="B14" s="492"/>
      <c r="C14" s="300" t="str">
        <f>IF(R3="","",T4)</f>
        <v/>
      </c>
      <c r="D14" s="301" t="s">
        <v>455</v>
      </c>
      <c r="E14" s="302" t="str">
        <f>IF(R3="","",R4)</f>
        <v/>
      </c>
      <c r="F14" s="300" t="str">
        <f>IF(R5="","",T6)</f>
        <v/>
      </c>
      <c r="G14" s="301" t="s">
        <v>453</v>
      </c>
      <c r="H14" s="302" t="str">
        <f>IF(R5="","",R6)</f>
        <v/>
      </c>
      <c r="I14" s="300" t="str">
        <f>IF(R7="","",T8)</f>
        <v/>
      </c>
      <c r="J14" s="301" t="s">
        <v>344</v>
      </c>
      <c r="K14" s="302" t="str">
        <f>IF(R7="","",R8)</f>
        <v/>
      </c>
      <c r="L14" s="300" t="str">
        <f>IF(R9="","",T10)</f>
        <v/>
      </c>
      <c r="M14" s="301" t="s">
        <v>454</v>
      </c>
      <c r="N14" s="302" t="str">
        <f>IF(R9="","",R10)</f>
        <v/>
      </c>
      <c r="O14" s="300" t="str">
        <f>IF(R11="","",T12)</f>
        <v/>
      </c>
      <c r="P14" s="301" t="s">
        <v>344</v>
      </c>
      <c r="Q14" s="302" t="str">
        <f>IF(R11="","",R12)</f>
        <v/>
      </c>
      <c r="R14" s="306"/>
      <c r="S14" s="304"/>
      <c r="T14" s="307"/>
      <c r="U14" s="295"/>
      <c r="V14" s="296" t="s">
        <v>482</v>
      </c>
      <c r="W14" s="297"/>
      <c r="X14" s="436"/>
      <c r="Y14" s="437"/>
      <c r="Z14" s="438"/>
      <c r="AA14" s="505"/>
      <c r="AB14" s="506"/>
      <c r="AC14" s="507"/>
      <c r="AD14" s="509"/>
      <c r="AE14" s="511"/>
      <c r="AF14" s="509"/>
      <c r="AG14" s="513"/>
      <c r="AH14" s="509"/>
      <c r="AI14" s="488"/>
    </row>
    <row r="15" spans="1:35" ht="18" customHeight="1">
      <c r="A15" s="489">
        <v>7</v>
      </c>
      <c r="B15" s="491">
        <v>7</v>
      </c>
      <c r="C15" s="514" t="str">
        <f>IF(C16="","",IF(C16=E16,"△",IF(C16&gt;E16,"○","●")))</f>
        <v/>
      </c>
      <c r="D15" s="515"/>
      <c r="E15" s="516"/>
      <c r="F15" s="514" t="str">
        <f>IF(F16="","",IF(F16=H16,"△",IF(F16&gt;H16,"○","●")))</f>
        <v/>
      </c>
      <c r="G15" s="515"/>
      <c r="H15" s="516"/>
      <c r="I15" s="514" t="str">
        <f>IF(I16="","",IF(I16=K16,"△",IF(I16&gt;K16,"○","●")))</f>
        <v/>
      </c>
      <c r="J15" s="515"/>
      <c r="K15" s="516"/>
      <c r="L15" s="514" t="str">
        <f>IF(L16="","",IF(L16=N16,"△",IF(L16&gt;N16,"○","●")))</f>
        <v/>
      </c>
      <c r="M15" s="515"/>
      <c r="N15" s="516"/>
      <c r="O15" s="514" t="str">
        <f>IF(O16="","",IF(O16=Q16,"△",IF(O16&gt;Q16,"○","●")))</f>
        <v/>
      </c>
      <c r="P15" s="515"/>
      <c r="Q15" s="516"/>
      <c r="R15" s="514" t="str">
        <f>IF(R16="","",IF(R16=T16,"△",IF(R16&gt;T16,"○","●")))</f>
        <v/>
      </c>
      <c r="S15" s="515"/>
      <c r="T15" s="516"/>
      <c r="U15" s="517"/>
      <c r="V15" s="518"/>
      <c r="W15" s="519"/>
      <c r="X15" s="493"/>
      <c r="Y15" s="494"/>
      <c r="Z15" s="495"/>
      <c r="AA15" s="505">
        <f>COUNTIF(C15:Z15,"○")</f>
        <v>0</v>
      </c>
      <c r="AB15" s="506">
        <f>COUNTIF(C15:Z15,"△")</f>
        <v>0</v>
      </c>
      <c r="AC15" s="507">
        <f>COUNTIF(C15:Z15,"●")</f>
        <v>0</v>
      </c>
      <c r="AD15" s="508">
        <f>AA15*3+AB15*1</f>
        <v>0</v>
      </c>
      <c r="AE15" s="510">
        <f>SUM(W3:W18)</f>
        <v>0</v>
      </c>
      <c r="AF15" s="510">
        <f>SUM(U3:U18)</f>
        <v>0</v>
      </c>
      <c r="AG15" s="512">
        <f>AE15-AF15</f>
        <v>0</v>
      </c>
      <c r="AH15" s="508">
        <f>RANK(AI15,AI$3:AI$16)</f>
        <v>1</v>
      </c>
      <c r="AI15" s="488">
        <f>10000*AD15+100*AG15+AE15</f>
        <v>0</v>
      </c>
    </row>
    <row r="16" spans="1:35" ht="18" customHeight="1">
      <c r="A16" s="490"/>
      <c r="B16" s="492"/>
      <c r="C16" s="300" t="str">
        <f>IF(U3="","",W4)</f>
        <v/>
      </c>
      <c r="D16" s="301" t="s">
        <v>455</v>
      </c>
      <c r="E16" s="302" t="str">
        <f>IF(U3="","",U4)</f>
        <v/>
      </c>
      <c r="F16" s="300" t="str">
        <f>IF(U5="","",W6)</f>
        <v/>
      </c>
      <c r="G16" s="301" t="s">
        <v>454</v>
      </c>
      <c r="H16" s="302" t="str">
        <f>IF(U5="","",U6)</f>
        <v/>
      </c>
      <c r="I16" s="300" t="str">
        <f>IF(U7="","",W8)</f>
        <v/>
      </c>
      <c r="J16" s="301" t="s">
        <v>454</v>
      </c>
      <c r="K16" s="302" t="str">
        <f>IF(U7="","",U8)</f>
        <v/>
      </c>
      <c r="L16" s="300" t="str">
        <f>IF(U9="","",W10)</f>
        <v/>
      </c>
      <c r="M16" s="301" t="s">
        <v>454</v>
      </c>
      <c r="N16" s="302" t="str">
        <f>IF(U9="","",U10)</f>
        <v/>
      </c>
      <c r="O16" s="300" t="str">
        <f>IF(U11="","",W12)</f>
        <v/>
      </c>
      <c r="P16" s="301" t="s">
        <v>454</v>
      </c>
      <c r="Q16" s="302" t="str">
        <f>IF(U11="","",U12)</f>
        <v/>
      </c>
      <c r="R16" s="300" t="str">
        <f>IF(U13="","",W14)</f>
        <v/>
      </c>
      <c r="S16" s="301" t="s">
        <v>344</v>
      </c>
      <c r="T16" s="302" t="str">
        <f>IF(U13="","",U14)</f>
        <v/>
      </c>
      <c r="U16" s="306"/>
      <c r="V16" s="304"/>
      <c r="W16" s="307"/>
      <c r="X16" s="439"/>
      <c r="Y16" s="437"/>
      <c r="Z16" s="440"/>
      <c r="AA16" s="505"/>
      <c r="AB16" s="506"/>
      <c r="AC16" s="507"/>
      <c r="AD16" s="509"/>
      <c r="AE16" s="511"/>
      <c r="AF16" s="509"/>
      <c r="AG16" s="513"/>
      <c r="AH16" s="509"/>
      <c r="AI16" s="488"/>
    </row>
    <row r="17" spans="1:35" ht="18" hidden="1" customHeight="1">
      <c r="A17" s="489">
        <v>8</v>
      </c>
      <c r="B17" s="491"/>
      <c r="C17" s="493" t="str">
        <f>IF(C18="","",IF(C18=E18,"△",IF(C18&gt;E18,"○","●")))</f>
        <v/>
      </c>
      <c r="D17" s="494"/>
      <c r="E17" s="495"/>
      <c r="F17" s="493" t="str">
        <f>IF(F18="","",IF(F18=H18,"△",IF(F18&gt;H18,"○","●")))</f>
        <v/>
      </c>
      <c r="G17" s="494"/>
      <c r="H17" s="495"/>
      <c r="I17" s="493" t="str">
        <f>IF(I18="","",IF(I18=K18,"△",IF(I18&gt;K18,"○","●")))</f>
        <v/>
      </c>
      <c r="J17" s="494"/>
      <c r="K17" s="495"/>
      <c r="L17" s="493" t="str">
        <f>IF(L18="","",IF(L18=N18,"△",IF(L18&gt;N18,"○","●")))</f>
        <v/>
      </c>
      <c r="M17" s="494"/>
      <c r="N17" s="495"/>
      <c r="O17" s="493" t="str">
        <f>IF(O18="","",IF(O18=Q18,"△",IF(O18&gt;Q18,"○","●")))</f>
        <v/>
      </c>
      <c r="P17" s="494"/>
      <c r="Q17" s="495"/>
      <c r="R17" s="493" t="str">
        <f>IF(R18="","",IF(R18=T18,"△",IF(R18&gt;T18,"○","●")))</f>
        <v/>
      </c>
      <c r="S17" s="494"/>
      <c r="T17" s="495"/>
      <c r="U17" s="493" t="str">
        <f>IF(U18="","",IF(U18=W18,"△",IF(U18&gt;W18,"○","●")))</f>
        <v/>
      </c>
      <c r="V17" s="494"/>
      <c r="W17" s="495"/>
      <c r="X17" s="493"/>
      <c r="Y17" s="494"/>
      <c r="Z17" s="495"/>
      <c r="AA17" s="496"/>
      <c r="AB17" s="497"/>
      <c r="AC17" s="498"/>
      <c r="AD17" s="499"/>
      <c r="AE17" s="501"/>
      <c r="AF17" s="501"/>
      <c r="AG17" s="503"/>
      <c r="AH17" s="499"/>
      <c r="AI17" s="488">
        <f>10000*AD17+100*AG17+AE17</f>
        <v>0</v>
      </c>
    </row>
    <row r="18" spans="1:35" ht="18" hidden="1" customHeight="1">
      <c r="A18" s="490"/>
      <c r="B18" s="492"/>
      <c r="C18" s="441"/>
      <c r="D18" s="437"/>
      <c r="E18" s="442"/>
      <c r="F18" s="441"/>
      <c r="G18" s="437"/>
      <c r="H18" s="442"/>
      <c r="I18" s="441"/>
      <c r="J18" s="437"/>
      <c r="K18" s="442"/>
      <c r="L18" s="441"/>
      <c r="M18" s="437"/>
      <c r="N18" s="442"/>
      <c r="O18" s="441"/>
      <c r="P18" s="437"/>
      <c r="Q18" s="442"/>
      <c r="R18" s="441"/>
      <c r="S18" s="437"/>
      <c r="T18" s="442"/>
      <c r="U18" s="441"/>
      <c r="V18" s="437"/>
      <c r="W18" s="442"/>
      <c r="X18" s="443"/>
      <c r="Y18" s="444"/>
      <c r="Z18" s="445"/>
      <c r="AA18" s="496"/>
      <c r="AB18" s="497"/>
      <c r="AC18" s="498"/>
      <c r="AD18" s="500"/>
      <c r="AE18" s="502"/>
      <c r="AF18" s="500"/>
      <c r="AG18" s="504"/>
      <c r="AH18" s="500"/>
      <c r="AI18" s="488"/>
    </row>
    <row r="19" spans="1:35" ht="24.75" customHeight="1">
      <c r="A19" s="486"/>
      <c r="B19" s="432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34">
        <f>SUM(AE3:AE16)</f>
        <v>0</v>
      </c>
      <c r="AF19" s="434">
        <f>SUM(AF3:AF16)</f>
        <v>0</v>
      </c>
      <c r="AG19" s="434">
        <f>SUM(AG3:AG16)</f>
        <v>0</v>
      </c>
      <c r="AH19" s="323"/>
    </row>
    <row r="20" spans="1:35" ht="30" customHeight="1">
      <c r="A20" s="486"/>
      <c r="B20" s="432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33"/>
      <c r="AF20" s="323"/>
      <c r="AG20" s="323"/>
      <c r="AH20" s="323"/>
    </row>
    <row r="21" spans="1:35" ht="30" customHeight="1">
      <c r="A21" s="486"/>
      <c r="B21" s="432"/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6"/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33"/>
      <c r="AF21" s="323"/>
      <c r="AG21" s="323"/>
      <c r="AH21" s="323"/>
    </row>
    <row r="22" spans="1:35" ht="30" customHeight="1">
      <c r="A22" s="486"/>
      <c r="B22" s="432"/>
      <c r="C22" s="486"/>
      <c r="D22" s="486"/>
      <c r="E22" s="486"/>
      <c r="F22" s="486"/>
      <c r="G22" s="487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6"/>
      <c r="T22" s="486"/>
      <c r="U22" s="486"/>
      <c r="V22" s="486"/>
      <c r="W22" s="486"/>
      <c r="X22" s="486"/>
      <c r="Y22" s="486"/>
      <c r="Z22" s="486"/>
      <c r="AA22" s="486"/>
      <c r="AB22" s="486"/>
      <c r="AC22" s="486"/>
      <c r="AD22" s="486"/>
      <c r="AE22" s="433"/>
      <c r="AF22" s="323"/>
      <c r="AG22" s="323"/>
      <c r="AH22" s="323"/>
    </row>
    <row r="23" spans="1:35" ht="30" customHeight="1">
      <c r="A23" s="486"/>
      <c r="B23" s="432"/>
      <c r="C23" s="486"/>
      <c r="D23" s="486"/>
      <c r="E23" s="486"/>
      <c r="F23" s="486"/>
      <c r="G23" s="487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6"/>
      <c r="AC23" s="486"/>
      <c r="AD23" s="486"/>
      <c r="AE23" s="323"/>
      <c r="AF23" s="323"/>
      <c r="AG23" s="323"/>
      <c r="AH23" s="323"/>
    </row>
    <row r="24" spans="1:35" ht="24.75" customHeight="1">
      <c r="A24" s="323"/>
      <c r="B24" s="432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</row>
    <row r="25" spans="1:35" ht="24.75" customHeight="1">
      <c r="A25" s="323"/>
      <c r="B25" s="433"/>
      <c r="C25" s="433"/>
      <c r="D25" s="433"/>
      <c r="E25" s="433"/>
      <c r="F25" s="433"/>
      <c r="G25" s="433"/>
      <c r="H25" s="433"/>
      <c r="I25" s="433"/>
      <c r="J25" s="435"/>
      <c r="K25" s="433"/>
      <c r="L25" s="433"/>
      <c r="M25" s="433"/>
      <c r="N25" s="433"/>
      <c r="O25" s="433"/>
      <c r="P25" s="433"/>
      <c r="Q25" s="433"/>
      <c r="R25" s="433"/>
      <c r="S25" s="43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</row>
    <row r="26" spans="1:35" ht="24.75" customHeight="1">
      <c r="A26" s="323"/>
      <c r="B26" s="433"/>
      <c r="C26" s="433"/>
      <c r="D26" s="433"/>
      <c r="E26" s="433"/>
      <c r="F26" s="433"/>
      <c r="G26" s="433"/>
      <c r="H26" s="433"/>
      <c r="I26" s="433"/>
      <c r="J26" s="435"/>
      <c r="K26" s="433"/>
      <c r="L26" s="433"/>
      <c r="M26" s="433"/>
      <c r="N26" s="433"/>
      <c r="O26" s="433"/>
      <c r="P26" s="433"/>
      <c r="Q26" s="433"/>
      <c r="R26" s="433"/>
      <c r="S26" s="43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</row>
    <row r="27" spans="1:35" ht="24.75" customHeight="1">
      <c r="A27" s="323"/>
      <c r="B27" s="433"/>
      <c r="C27" s="433"/>
      <c r="D27" s="433"/>
      <c r="E27" s="433"/>
      <c r="F27" s="433"/>
      <c r="G27" s="433"/>
      <c r="H27" s="433"/>
      <c r="I27" s="433"/>
      <c r="J27" s="435"/>
      <c r="K27" s="433"/>
      <c r="L27" s="433"/>
      <c r="M27" s="433"/>
      <c r="N27" s="435"/>
      <c r="O27" s="433"/>
      <c r="P27" s="433"/>
      <c r="Q27" s="433"/>
      <c r="R27" s="433"/>
      <c r="S27" s="43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</row>
    <row r="28" spans="1:35" ht="24.75" customHeight="1">
      <c r="A28" s="323"/>
      <c r="B28" s="433"/>
      <c r="C28" s="433"/>
      <c r="D28" s="433"/>
      <c r="E28" s="433"/>
      <c r="F28" s="433"/>
      <c r="G28" s="433"/>
      <c r="H28" s="433"/>
      <c r="I28" s="433"/>
      <c r="J28" s="435"/>
      <c r="K28" s="433"/>
      <c r="L28" s="433"/>
      <c r="M28" s="433"/>
      <c r="N28" s="435"/>
      <c r="O28" s="433"/>
      <c r="P28" s="433"/>
      <c r="Q28" s="433"/>
      <c r="R28" s="433"/>
      <c r="S28" s="43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</row>
    <row r="29" spans="1:35" ht="24.75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</row>
    <row r="30" spans="1:35" ht="24.75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</row>
    <row r="31" spans="1:35" ht="24.75" customHeight="1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</row>
    <row r="32" spans="1:35" ht="24.75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</row>
    <row r="33" spans="1:34" ht="24.75" customHeight="1">
      <c r="A33" s="323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</row>
    <row r="34" spans="1:34" ht="24.75" customHeight="1">
      <c r="A34" s="323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</row>
    <row r="35" spans="1:34" ht="24.75" customHeight="1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</row>
    <row r="36" spans="1:34" ht="24.75" customHeight="1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</row>
    <row r="37" spans="1:34" ht="24.75" customHeight="1">
      <c r="A37" s="323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</row>
    <row r="38" spans="1:34" ht="24.75" customHeight="1">
      <c r="A38" s="323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</row>
    <row r="39" spans="1:34" ht="24.75" customHeight="1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</row>
    <row r="40" spans="1:34" ht="24.75" customHeight="1">
      <c r="A40" s="32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</row>
    <row r="41" spans="1:34" ht="24.75" customHeight="1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</row>
    <row r="42" spans="1:34" ht="24.75" customHeight="1">
      <c r="A42" s="323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</row>
    <row r="43" spans="1:34" ht="24.75" customHeight="1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</row>
    <row r="44" spans="1:34" ht="24.75" customHeight="1">
      <c r="A44" s="323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</row>
    <row r="45" spans="1:34" ht="24.75" customHeight="1">
      <c r="A45" s="323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</row>
    <row r="46" spans="1:34" ht="24.75" customHeight="1"/>
    <row r="47" spans="1:34" ht="24.75" customHeight="1"/>
    <row r="48" spans="1:3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</sheetData>
  <protectedRanges>
    <protectedRange password="C4D3" sqref="C3:Z3 C7:Z7 C9:Z9 C11:Z11 C13:Z13 C15:Z15 C17:Z17 C5:Z5" name="関数データ保護"/>
  </protectedRanges>
  <mergeCells count="198">
    <mergeCell ref="C1:N1"/>
    <mergeCell ref="O1:AB1"/>
    <mergeCell ref="C2:E2"/>
    <mergeCell ref="F2:H2"/>
    <mergeCell ref="I2:K2"/>
    <mergeCell ref="L2:N2"/>
    <mergeCell ref="O2:Q2"/>
    <mergeCell ref="R2:T2"/>
    <mergeCell ref="U2:W2"/>
    <mergeCell ref="X2:Z2"/>
    <mergeCell ref="AD3:AD4"/>
    <mergeCell ref="AE3:AE4"/>
    <mergeCell ref="AF3:AF4"/>
    <mergeCell ref="AG3:AG4"/>
    <mergeCell ref="AH3:AH4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AI3:AI4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X3:Z3"/>
    <mergeCell ref="AA3:AA4"/>
    <mergeCell ref="AB3:AB4"/>
    <mergeCell ref="AC3:AC4"/>
    <mergeCell ref="AD7:AD8"/>
    <mergeCell ref="AE7:AE8"/>
    <mergeCell ref="AF7:AF8"/>
    <mergeCell ref="AG7:AG8"/>
    <mergeCell ref="AH7:AH8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AI7:AI8"/>
    <mergeCell ref="A9:A10"/>
    <mergeCell ref="B9:B10"/>
    <mergeCell ref="C9:E9"/>
    <mergeCell ref="F9:H9"/>
    <mergeCell ref="I9:K9"/>
    <mergeCell ref="L9:N9"/>
    <mergeCell ref="O9:Q9"/>
    <mergeCell ref="R9:T9"/>
    <mergeCell ref="U9:W9"/>
    <mergeCell ref="X9:Z9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X7:Z7"/>
    <mergeCell ref="AA7:AA8"/>
    <mergeCell ref="AB7:AB8"/>
    <mergeCell ref="AC7:AC8"/>
    <mergeCell ref="AD11:AD12"/>
    <mergeCell ref="AE11:AE12"/>
    <mergeCell ref="AF11:AF12"/>
    <mergeCell ref="AG11:AG12"/>
    <mergeCell ref="AH11:AH12"/>
    <mergeCell ref="A11:A12"/>
    <mergeCell ref="B11:B12"/>
    <mergeCell ref="C11:E11"/>
    <mergeCell ref="F11:H11"/>
    <mergeCell ref="I11:K11"/>
    <mergeCell ref="L11:N11"/>
    <mergeCell ref="O11:Q11"/>
    <mergeCell ref="R11:T11"/>
    <mergeCell ref="U11:W11"/>
    <mergeCell ref="AI11:AI12"/>
    <mergeCell ref="A13:A14"/>
    <mergeCell ref="B13:B14"/>
    <mergeCell ref="C13:E13"/>
    <mergeCell ref="F13:H13"/>
    <mergeCell ref="I13:K13"/>
    <mergeCell ref="L13:N13"/>
    <mergeCell ref="O13:Q13"/>
    <mergeCell ref="R13:T13"/>
    <mergeCell ref="U13:W13"/>
    <mergeCell ref="X13:Z13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X11:Z11"/>
    <mergeCell ref="AA11:AA12"/>
    <mergeCell ref="AB11:AB12"/>
    <mergeCell ref="AC11:AC12"/>
    <mergeCell ref="AD15:AD16"/>
    <mergeCell ref="AE15:AE16"/>
    <mergeCell ref="AF15:AF16"/>
    <mergeCell ref="AG15:AG16"/>
    <mergeCell ref="AH15:AH16"/>
    <mergeCell ref="A15:A16"/>
    <mergeCell ref="B15:B16"/>
    <mergeCell ref="C15:E15"/>
    <mergeCell ref="F15:H15"/>
    <mergeCell ref="I15:K15"/>
    <mergeCell ref="L15:N15"/>
    <mergeCell ref="O15:Q15"/>
    <mergeCell ref="R15:T15"/>
    <mergeCell ref="U15:W15"/>
    <mergeCell ref="AI15:AI16"/>
    <mergeCell ref="A17:A18"/>
    <mergeCell ref="B17:B18"/>
    <mergeCell ref="C17:E17"/>
    <mergeCell ref="F17:H17"/>
    <mergeCell ref="I17:K17"/>
    <mergeCell ref="L17:N17"/>
    <mergeCell ref="O17:Q17"/>
    <mergeCell ref="R17:T17"/>
    <mergeCell ref="U17:W17"/>
    <mergeCell ref="X17:Z17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X15:Z15"/>
    <mergeCell ref="AA15:AA16"/>
    <mergeCell ref="AB15:AB16"/>
    <mergeCell ref="AC15:AC16"/>
    <mergeCell ref="A19:A23"/>
    <mergeCell ref="C19:F19"/>
    <mergeCell ref="G19:J19"/>
    <mergeCell ref="K19:P19"/>
    <mergeCell ref="Q19:T19"/>
    <mergeCell ref="U19:X19"/>
    <mergeCell ref="C20:F20"/>
    <mergeCell ref="G20:J20"/>
    <mergeCell ref="K20:P20"/>
    <mergeCell ref="Q20:T20"/>
    <mergeCell ref="U20:X20"/>
    <mergeCell ref="C22:F22"/>
    <mergeCell ref="G22:J22"/>
    <mergeCell ref="K22:P22"/>
    <mergeCell ref="Q22:T22"/>
    <mergeCell ref="U22:X22"/>
    <mergeCell ref="Y20:AA20"/>
    <mergeCell ref="K21:P21"/>
    <mergeCell ref="Q21:T21"/>
    <mergeCell ref="U21:X21"/>
    <mergeCell ref="Y21:AA21"/>
    <mergeCell ref="Y19:AA19"/>
    <mergeCell ref="AB19:AD19"/>
    <mergeCell ref="AB20:AD20"/>
    <mergeCell ref="AB21:AD21"/>
    <mergeCell ref="Y22:AA22"/>
    <mergeCell ref="AB22:AD22"/>
    <mergeCell ref="C21:F21"/>
    <mergeCell ref="G21:J21"/>
    <mergeCell ref="AB23:AD23"/>
    <mergeCell ref="C23:F23"/>
    <mergeCell ref="G23:J23"/>
    <mergeCell ref="K23:P23"/>
    <mergeCell ref="Q23:T23"/>
    <mergeCell ref="U23:X23"/>
    <mergeCell ref="Y23:AA23"/>
  </mergeCells>
  <phoneticPr fontId="54"/>
  <pageMargins left="0.78740157480314965" right="0.59055118110236227" top="0.9055118110236221" bottom="0.74803149606299213" header="0.51181102362204722" footer="0.51181102362204722"/>
  <pageSetup paperSize="9" orientation="landscape" horizontalDpi="4294967293" verticalDpi="300" r:id="rId1"/>
  <headerFooter alignWithMargins="0">
    <oddHeader>&amp;C&amp;20 2017山梨県U-11サッカーリーグ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39"/>
  <sheetViews>
    <sheetView view="pageLayout" topLeftCell="A10" zoomScaleNormal="100" zoomScaleSheetLayoutView="100" workbookViewId="0">
      <selection activeCell="U5" sqref="U5:W5"/>
    </sheetView>
  </sheetViews>
  <sheetFormatPr defaultColWidth="21.59765625" defaultRowHeight="30" customHeight="1"/>
  <cols>
    <col min="1" max="1" width="4" style="281" customWidth="1"/>
    <col min="2" max="2" width="12.46484375" style="281" customWidth="1"/>
    <col min="3" max="9" width="2.59765625" style="281" customWidth="1"/>
    <col min="10" max="10" width="2.1328125" style="281" customWidth="1"/>
    <col min="11" max="26" width="2.59765625" style="281" customWidth="1"/>
    <col min="27" max="32" width="4" style="281" customWidth="1"/>
    <col min="33" max="33" width="5.46484375" style="281" bestFit="1" customWidth="1"/>
    <col min="34" max="34" width="4" style="281" customWidth="1"/>
    <col min="35" max="16384" width="21.59765625" style="281"/>
  </cols>
  <sheetData>
    <row r="1" spans="1:35" ht="24.75" customHeight="1" thickBot="1">
      <c r="A1" s="279"/>
      <c r="B1" s="280" t="s">
        <v>335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37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</row>
    <row r="2" spans="1:35" ht="25.5" customHeight="1" thickBot="1">
      <c r="A2" s="282"/>
      <c r="B2" s="283" t="s">
        <v>140</v>
      </c>
      <c r="C2" s="528" t="str">
        <f>B3</f>
        <v>A</v>
      </c>
      <c r="D2" s="529"/>
      <c r="E2" s="530"/>
      <c r="F2" s="531" t="str">
        <f>B5</f>
        <v>B</v>
      </c>
      <c r="G2" s="532"/>
      <c r="H2" s="533"/>
      <c r="I2" s="531" t="str">
        <f>B7</f>
        <v>C</v>
      </c>
      <c r="J2" s="532"/>
      <c r="K2" s="533"/>
      <c r="L2" s="531" t="str">
        <f>B9</f>
        <v>D</v>
      </c>
      <c r="M2" s="532"/>
      <c r="N2" s="533"/>
      <c r="O2" s="531" t="str">
        <f>B11</f>
        <v>E</v>
      </c>
      <c r="P2" s="532"/>
      <c r="Q2" s="533"/>
      <c r="R2" s="531" t="str">
        <f>B13</f>
        <v>F</v>
      </c>
      <c r="S2" s="532"/>
      <c r="T2" s="533"/>
      <c r="U2" s="531" t="str">
        <f>B15</f>
        <v>G</v>
      </c>
      <c r="V2" s="532"/>
      <c r="W2" s="533"/>
      <c r="X2" s="531" t="str">
        <f>B17</f>
        <v>H</v>
      </c>
      <c r="Y2" s="532"/>
      <c r="Z2" s="533"/>
      <c r="AA2" s="284" t="s">
        <v>336</v>
      </c>
      <c r="AB2" s="285" t="s">
        <v>338</v>
      </c>
      <c r="AC2" s="286" t="s">
        <v>337</v>
      </c>
      <c r="AD2" s="287" t="s">
        <v>339</v>
      </c>
      <c r="AE2" s="288" t="s">
        <v>340</v>
      </c>
      <c r="AF2" s="287" t="s">
        <v>341</v>
      </c>
      <c r="AG2" s="289" t="s">
        <v>342</v>
      </c>
      <c r="AH2" s="290" t="s">
        <v>343</v>
      </c>
      <c r="AI2" s="291"/>
    </row>
    <row r="3" spans="1:35" ht="18" customHeight="1">
      <c r="A3" s="489">
        <v>1</v>
      </c>
      <c r="B3" s="491" t="s">
        <v>452</v>
      </c>
      <c r="C3" s="517"/>
      <c r="D3" s="523"/>
      <c r="E3" s="524"/>
      <c r="F3" s="514" t="str">
        <f>IF(F4="","",IF(F4=H4,"△",IF(F4&gt;H4,"○","●")))</f>
        <v/>
      </c>
      <c r="G3" s="515"/>
      <c r="H3" s="516"/>
      <c r="I3" s="514" t="str">
        <f>IF(I4="","",IF(I4=K4,"△",IF(I4&gt;K4,"○","●")))</f>
        <v/>
      </c>
      <c r="J3" s="515"/>
      <c r="K3" s="516"/>
      <c r="L3" s="514" t="str">
        <f>IF(L4="","",IF(L4=N4,"△",IF(L4&gt;N4,"○","●")))</f>
        <v/>
      </c>
      <c r="M3" s="515"/>
      <c r="N3" s="516"/>
      <c r="O3" s="514" t="str">
        <f>IF(O4="","",IF(O4=Q4,"△",IF(O4&gt;Q4,"○","●")))</f>
        <v/>
      </c>
      <c r="P3" s="515"/>
      <c r="Q3" s="516"/>
      <c r="R3" s="514" t="str">
        <f>IF(R4="","",IF(R4=T4,"△",IF(R4&gt;T4,"○","●")))</f>
        <v/>
      </c>
      <c r="S3" s="515"/>
      <c r="T3" s="516"/>
      <c r="U3" s="514" t="str">
        <f>IF(U4="","",IF(U4=W4,"△",IF(U4&gt;W4,"○","●")))</f>
        <v/>
      </c>
      <c r="V3" s="515"/>
      <c r="W3" s="516"/>
      <c r="X3" s="514" t="str">
        <f>IF(X4="","",IF(X4=Z4,"△",IF(X4&gt;Z4,"○","●")))</f>
        <v/>
      </c>
      <c r="Y3" s="515"/>
      <c r="Z3" s="516"/>
      <c r="AA3" s="505">
        <f>COUNTIF(C3:Z3,"○")</f>
        <v>0</v>
      </c>
      <c r="AB3" s="506">
        <f>COUNTIF(C3:Z3,"△")</f>
        <v>0</v>
      </c>
      <c r="AC3" s="507">
        <f>COUNTIF(C3:Z3,"●")</f>
        <v>0</v>
      </c>
      <c r="AD3" s="508">
        <f>AA3*3+AB3*1</f>
        <v>0</v>
      </c>
      <c r="AE3" s="520">
        <f>SUM(E3:E18)</f>
        <v>0</v>
      </c>
      <c r="AF3" s="510">
        <f>SUM(C3:C18)</f>
        <v>0</v>
      </c>
      <c r="AG3" s="512">
        <f>AE3-AF3</f>
        <v>0</v>
      </c>
      <c r="AH3" s="522">
        <f>RANK(AI3,AI$3:AI$18)</f>
        <v>1</v>
      </c>
      <c r="AI3" s="488">
        <f>10000*AD3+100*AG3+AE3</f>
        <v>0</v>
      </c>
    </row>
    <row r="4" spans="1:35" ht="18" customHeight="1">
      <c r="A4" s="490"/>
      <c r="B4" s="492"/>
      <c r="C4" s="292"/>
      <c r="D4" s="293"/>
      <c r="E4" s="294"/>
      <c r="F4" s="295"/>
      <c r="G4" s="296" t="s">
        <v>344</v>
      </c>
      <c r="H4" s="297"/>
      <c r="I4" s="295"/>
      <c r="J4" s="296" t="s">
        <v>454</v>
      </c>
      <c r="K4" s="298"/>
      <c r="L4" s="295"/>
      <c r="M4" s="296" t="s">
        <v>344</v>
      </c>
      <c r="N4" s="298"/>
      <c r="O4" s="295"/>
      <c r="P4" s="296" t="s">
        <v>344</v>
      </c>
      <c r="Q4" s="297"/>
      <c r="R4" s="295"/>
      <c r="S4" s="296" t="s">
        <v>344</v>
      </c>
      <c r="T4" s="297"/>
      <c r="U4" s="295"/>
      <c r="V4" s="296" t="s">
        <v>344</v>
      </c>
      <c r="W4" s="297"/>
      <c r="X4" s="295"/>
      <c r="Y4" s="296" t="s">
        <v>344</v>
      </c>
      <c r="Z4" s="297"/>
      <c r="AA4" s="505"/>
      <c r="AB4" s="506"/>
      <c r="AC4" s="507"/>
      <c r="AD4" s="509"/>
      <c r="AE4" s="521"/>
      <c r="AF4" s="509"/>
      <c r="AG4" s="513"/>
      <c r="AH4" s="509"/>
      <c r="AI4" s="488"/>
    </row>
    <row r="5" spans="1:35" ht="18" customHeight="1">
      <c r="A5" s="489">
        <v>2</v>
      </c>
      <c r="B5" s="491" t="s">
        <v>438</v>
      </c>
      <c r="C5" s="514" t="str">
        <f>IF(C6="","",IF(C6=E6,"△",IF(C6&gt;E6,"○","●")))</f>
        <v/>
      </c>
      <c r="D5" s="515"/>
      <c r="E5" s="516"/>
      <c r="F5" s="517"/>
      <c r="G5" s="518"/>
      <c r="H5" s="519"/>
      <c r="I5" s="514" t="str">
        <f>IF(I6="","",IF(I6=K6,"△",IF(I6&gt;K6,"○","●")))</f>
        <v/>
      </c>
      <c r="J5" s="515"/>
      <c r="K5" s="516"/>
      <c r="L5" s="514" t="str">
        <f>IF(L6="","",IF(L6=N6,"△",IF(L6&gt;N6,"○","●")))</f>
        <v/>
      </c>
      <c r="M5" s="515"/>
      <c r="N5" s="516"/>
      <c r="O5" s="514" t="str">
        <f>IF(O6="","",IF(O6=Q6,"△",IF(O6&gt;Q6,"○","●")))</f>
        <v/>
      </c>
      <c r="P5" s="515"/>
      <c r="Q5" s="516"/>
      <c r="R5" s="514" t="str">
        <f>IF(R6="","",IF(R6=T6,"△",IF(R6&gt;T6,"○","●")))</f>
        <v/>
      </c>
      <c r="S5" s="515"/>
      <c r="T5" s="516"/>
      <c r="U5" s="514" t="str">
        <f>IF(U6="","",IF(U6=W6,"△",IF(U6&gt;W6,"○","●")))</f>
        <v/>
      </c>
      <c r="V5" s="515"/>
      <c r="W5" s="516"/>
      <c r="X5" s="514" t="str">
        <f>IF(X6="","",IF(X6=Z6,"△",IF(X6&gt;Z6,"○","●")))</f>
        <v/>
      </c>
      <c r="Y5" s="515"/>
      <c r="Z5" s="516"/>
      <c r="AA5" s="505">
        <f>COUNTIF(C5:Z5,"○")</f>
        <v>0</v>
      </c>
      <c r="AB5" s="506">
        <f>COUNTIF(C5:Z5,"△")</f>
        <v>0</v>
      </c>
      <c r="AC5" s="507">
        <f>COUNTIF(C5:Z5,"●")</f>
        <v>0</v>
      </c>
      <c r="AD5" s="508">
        <f>AA5*3+AB5*1</f>
        <v>0</v>
      </c>
      <c r="AE5" s="520">
        <f>SUM(H3:H18)</f>
        <v>0</v>
      </c>
      <c r="AF5" s="510">
        <f>SUM(F3:F18)</f>
        <v>0</v>
      </c>
      <c r="AG5" s="512">
        <f>AE5-AF5</f>
        <v>0</v>
      </c>
      <c r="AH5" s="508">
        <f>RANK(AI5,AI$3:AI$18)</f>
        <v>1</v>
      </c>
      <c r="AI5" s="488">
        <f>10000*AD5+100*AG5+AE5</f>
        <v>0</v>
      </c>
    </row>
    <row r="6" spans="1:35" ht="18" customHeight="1">
      <c r="A6" s="490"/>
      <c r="B6" s="492"/>
      <c r="C6" s="300" t="str">
        <f>IF(F3="","",H4)</f>
        <v/>
      </c>
      <c r="D6" s="301" t="s">
        <v>454</v>
      </c>
      <c r="E6" s="302" t="str">
        <f>IF(F3="","",F4)</f>
        <v/>
      </c>
      <c r="F6" s="303"/>
      <c r="G6" s="304"/>
      <c r="H6" s="305"/>
      <c r="I6" s="295"/>
      <c r="J6" s="296" t="s">
        <v>479</v>
      </c>
      <c r="K6" s="298"/>
      <c r="L6" s="295"/>
      <c r="M6" s="296" t="s">
        <v>454</v>
      </c>
      <c r="N6" s="298"/>
      <c r="O6" s="295"/>
      <c r="P6" s="296" t="s">
        <v>453</v>
      </c>
      <c r="Q6" s="297"/>
      <c r="R6" s="295"/>
      <c r="S6" s="296" t="s">
        <v>479</v>
      </c>
      <c r="T6" s="297"/>
      <c r="U6" s="295"/>
      <c r="V6" s="296" t="s">
        <v>344</v>
      </c>
      <c r="W6" s="297"/>
      <c r="X6" s="295"/>
      <c r="Y6" s="296" t="s">
        <v>344</v>
      </c>
      <c r="Z6" s="297"/>
      <c r="AA6" s="505"/>
      <c r="AB6" s="506"/>
      <c r="AC6" s="507"/>
      <c r="AD6" s="509"/>
      <c r="AE6" s="521"/>
      <c r="AF6" s="509"/>
      <c r="AG6" s="513"/>
      <c r="AH6" s="509"/>
      <c r="AI6" s="488"/>
    </row>
    <row r="7" spans="1:35" ht="18" customHeight="1">
      <c r="A7" s="489">
        <v>3</v>
      </c>
      <c r="B7" s="491" t="s">
        <v>480</v>
      </c>
      <c r="C7" s="514" t="str">
        <f>IF(C8="","",IF(C8=E8,"△",IF(C8&gt;E8,"○","●")))</f>
        <v/>
      </c>
      <c r="D7" s="515"/>
      <c r="E7" s="516"/>
      <c r="F7" s="514" t="str">
        <f>IF(F8="","",IF(F8=H8,"△",IF(F8&gt;H8,"○","●")))</f>
        <v/>
      </c>
      <c r="G7" s="515"/>
      <c r="H7" s="516"/>
      <c r="I7" s="517"/>
      <c r="J7" s="518"/>
      <c r="K7" s="519"/>
      <c r="L7" s="514" t="str">
        <f>IF(L8="","",IF(L8=N8,"△",IF(L8&gt;N8,"○","●")))</f>
        <v/>
      </c>
      <c r="M7" s="515"/>
      <c r="N7" s="516"/>
      <c r="O7" s="514" t="str">
        <f>IF(O8="","",IF(O8=Q8,"△",IF(O8&gt;Q8,"○","●")))</f>
        <v/>
      </c>
      <c r="P7" s="515"/>
      <c r="Q7" s="516"/>
      <c r="R7" s="514" t="str">
        <f>IF(R8="","",IF(R8=T8,"△",IF(R8&gt;T8,"○","●")))</f>
        <v/>
      </c>
      <c r="S7" s="515"/>
      <c r="T7" s="516"/>
      <c r="U7" s="514" t="str">
        <f>IF(U8="","",IF(U8=W8,"△",IF(U8&gt;W8,"○","●")))</f>
        <v/>
      </c>
      <c r="V7" s="515"/>
      <c r="W7" s="516"/>
      <c r="X7" s="514" t="str">
        <f>IF(X8="","",IF(X8=Z8,"△",IF(X8&gt;Z8,"○","●")))</f>
        <v/>
      </c>
      <c r="Y7" s="515"/>
      <c r="Z7" s="516"/>
      <c r="AA7" s="505">
        <f>COUNTIF(C7:Z7,"○")</f>
        <v>0</v>
      </c>
      <c r="AB7" s="506">
        <f>COUNTIF(C7:Z7,"△")</f>
        <v>0</v>
      </c>
      <c r="AC7" s="507">
        <f>COUNTIF(C7:Z7,"●")</f>
        <v>0</v>
      </c>
      <c r="AD7" s="508">
        <f>AA7*3+AB7*1</f>
        <v>0</v>
      </c>
      <c r="AE7" s="520">
        <f>SUM(K3:K18)</f>
        <v>0</v>
      </c>
      <c r="AF7" s="510">
        <f>SUM(I3:I18)</f>
        <v>0</v>
      </c>
      <c r="AG7" s="512">
        <f>AE7-AF7</f>
        <v>0</v>
      </c>
      <c r="AH7" s="508">
        <f>RANK(AI7,AI$3:AI$18)</f>
        <v>1</v>
      </c>
      <c r="AI7" s="488">
        <f>10000*AD7+100*AG7+AE7</f>
        <v>0</v>
      </c>
    </row>
    <row r="8" spans="1:35" ht="18" customHeight="1">
      <c r="A8" s="490"/>
      <c r="B8" s="492"/>
      <c r="C8" s="300" t="str">
        <f>IF(I3="","",K4)</f>
        <v/>
      </c>
      <c r="D8" s="301" t="s">
        <v>344</v>
      </c>
      <c r="E8" s="302" t="str">
        <f>IF(I3="","",I4)</f>
        <v/>
      </c>
      <c r="F8" s="300" t="str">
        <f>IF(I5="","",K6)</f>
        <v/>
      </c>
      <c r="G8" s="301" t="s">
        <v>344</v>
      </c>
      <c r="H8" s="302" t="str">
        <f>IF(I5="","",I6)</f>
        <v/>
      </c>
      <c r="I8" s="303"/>
      <c r="J8" s="304"/>
      <c r="K8" s="305"/>
      <c r="L8" s="295"/>
      <c r="M8" s="296" t="s">
        <v>479</v>
      </c>
      <c r="N8" s="298"/>
      <c r="O8" s="295"/>
      <c r="P8" s="296" t="s">
        <v>479</v>
      </c>
      <c r="Q8" s="297"/>
      <c r="R8" s="295"/>
      <c r="S8" s="296" t="s">
        <v>344</v>
      </c>
      <c r="T8" s="297"/>
      <c r="U8" s="295"/>
      <c r="V8" s="296" t="s">
        <v>344</v>
      </c>
      <c r="W8" s="297"/>
      <c r="X8" s="295"/>
      <c r="Y8" s="296" t="s">
        <v>344</v>
      </c>
      <c r="Z8" s="297"/>
      <c r="AA8" s="505"/>
      <c r="AB8" s="506"/>
      <c r="AC8" s="507"/>
      <c r="AD8" s="509"/>
      <c r="AE8" s="521"/>
      <c r="AF8" s="509"/>
      <c r="AG8" s="513"/>
      <c r="AH8" s="509"/>
      <c r="AI8" s="488"/>
    </row>
    <row r="9" spans="1:35" ht="18" customHeight="1">
      <c r="A9" s="489">
        <v>4</v>
      </c>
      <c r="B9" s="491" t="s">
        <v>441</v>
      </c>
      <c r="C9" s="514" t="str">
        <f>IF(C10="","",IF(C10=E10,"△",IF(C10&gt;E10,"○","●")))</f>
        <v/>
      </c>
      <c r="D9" s="515"/>
      <c r="E9" s="516"/>
      <c r="F9" s="514" t="str">
        <f>IF(F10="","",IF(F10=H10,"△",IF(F10&gt;H10,"○","●")))</f>
        <v/>
      </c>
      <c r="G9" s="515"/>
      <c r="H9" s="516"/>
      <c r="I9" s="514" t="str">
        <f>IF(I10="","",IF(I10=K10,"△",IF(I10&gt;K10,"○","●")))</f>
        <v/>
      </c>
      <c r="J9" s="515"/>
      <c r="K9" s="516"/>
      <c r="L9" s="517"/>
      <c r="M9" s="518"/>
      <c r="N9" s="519"/>
      <c r="O9" s="514" t="str">
        <f>IF(AND(O10="",O10=Q10),"",IF(O10&gt;Q10,"○",IF(O10&lt;Q10,"●",IF(AND(O10&gt;=0,O10=Q10),"△"))))</f>
        <v/>
      </c>
      <c r="P9" s="515"/>
      <c r="Q9" s="516"/>
      <c r="R9" s="514" t="str">
        <f>IF(AND(R10="",R10=T10),"",IF(R10&gt;T10,"○",IF(R10&lt;T10,"●",IF(AND(R10&gt;=0,R10=T10),"△"))))</f>
        <v/>
      </c>
      <c r="S9" s="515"/>
      <c r="T9" s="516"/>
      <c r="U9" s="514" t="str">
        <f>IF(AND(U10="",U10=W10),"",IF(U10&gt;W10,"○",IF(U10&lt;W10,"●",IF(AND(U10&gt;=0,U10=W10),"△"))))</f>
        <v/>
      </c>
      <c r="V9" s="515"/>
      <c r="W9" s="516"/>
      <c r="X9" s="514" t="str">
        <f>IF(AND(X10="",X10=Z10),"",IF(X10&gt;Z10,"○",IF(X10&lt;Z10,"●",IF(AND(X10&gt;=0,X10=Z10),"△"))))</f>
        <v/>
      </c>
      <c r="Y9" s="515"/>
      <c r="Z9" s="516"/>
      <c r="AA9" s="505">
        <f>COUNTIF(C9:Z9,"○")</f>
        <v>0</v>
      </c>
      <c r="AB9" s="506">
        <f>COUNTIF(C9:Z9,"△")</f>
        <v>0</v>
      </c>
      <c r="AC9" s="507">
        <f>COUNTIF(C9:Z9,"●")</f>
        <v>0</v>
      </c>
      <c r="AD9" s="508">
        <f>AA9*3+AB9*1</f>
        <v>0</v>
      </c>
      <c r="AE9" s="510">
        <f>SUM(N3:N18)</f>
        <v>0</v>
      </c>
      <c r="AF9" s="510">
        <f>SUM(L3:L18)</f>
        <v>0</v>
      </c>
      <c r="AG9" s="512">
        <f>AE9-AF9</f>
        <v>0</v>
      </c>
      <c r="AH9" s="508">
        <f>RANK(AI9,AI$3:AI$18)</f>
        <v>1</v>
      </c>
      <c r="AI9" s="488">
        <f>10000*AD9+100*AG9+AE9</f>
        <v>0</v>
      </c>
    </row>
    <row r="10" spans="1:35" ht="18" customHeight="1">
      <c r="A10" s="490"/>
      <c r="B10" s="492"/>
      <c r="C10" s="300" t="str">
        <f>IF(L3="","",N4)</f>
        <v/>
      </c>
      <c r="D10" s="301" t="s">
        <v>344</v>
      </c>
      <c r="E10" s="302" t="str">
        <f>IF(L3="","",L4)</f>
        <v/>
      </c>
      <c r="F10" s="300" t="str">
        <f>IF(L5="","",N6)</f>
        <v/>
      </c>
      <c r="G10" s="301" t="s">
        <v>454</v>
      </c>
      <c r="H10" s="302" t="str">
        <f>IF(L5="","",L6)</f>
        <v/>
      </c>
      <c r="I10" s="300" t="str">
        <f>IF(L7="","",N8)</f>
        <v/>
      </c>
      <c r="J10" s="301" t="s">
        <v>344</v>
      </c>
      <c r="K10" s="302" t="str">
        <f>IF(L7="","",L8)</f>
        <v/>
      </c>
      <c r="L10" s="306"/>
      <c r="M10" s="304"/>
      <c r="N10" s="307"/>
      <c r="O10" s="295"/>
      <c r="P10" s="296" t="s">
        <v>454</v>
      </c>
      <c r="Q10" s="297"/>
      <c r="R10" s="295"/>
      <c r="S10" s="296" t="s">
        <v>344</v>
      </c>
      <c r="T10" s="297"/>
      <c r="U10" s="295"/>
      <c r="V10" s="296" t="s">
        <v>344</v>
      </c>
      <c r="W10" s="297"/>
      <c r="X10" s="295"/>
      <c r="Y10" s="296" t="s">
        <v>453</v>
      </c>
      <c r="Z10" s="297"/>
      <c r="AA10" s="505"/>
      <c r="AB10" s="506"/>
      <c r="AC10" s="507"/>
      <c r="AD10" s="509"/>
      <c r="AE10" s="511"/>
      <c r="AF10" s="509"/>
      <c r="AG10" s="513"/>
      <c r="AH10" s="509"/>
      <c r="AI10" s="488"/>
    </row>
    <row r="11" spans="1:35" ht="18" customHeight="1">
      <c r="A11" s="489">
        <v>5</v>
      </c>
      <c r="B11" s="491" t="s">
        <v>442</v>
      </c>
      <c r="C11" s="514" t="str">
        <f>IF(C12="","",IF(C12=E12,"△",IF(C12&gt;E12,"○","●")))</f>
        <v/>
      </c>
      <c r="D11" s="515"/>
      <c r="E11" s="516"/>
      <c r="F11" s="514" t="str">
        <f>IF(F12="","",IF(F12=H12,"△",IF(F12&gt;H12,"○","●")))</f>
        <v/>
      </c>
      <c r="G11" s="515"/>
      <c r="H11" s="516"/>
      <c r="I11" s="514" t="str">
        <f>IF(I12="","",IF(I12=K12,"△",IF(I12&gt;K12,"○","●")))</f>
        <v/>
      </c>
      <c r="J11" s="515"/>
      <c r="K11" s="516"/>
      <c r="L11" s="514" t="str">
        <f>IF(L12="","",IF(L12=N12,"△",IF(L12&gt;N12,"○","●")))</f>
        <v/>
      </c>
      <c r="M11" s="515"/>
      <c r="N11" s="516"/>
      <c r="O11" s="517"/>
      <c r="P11" s="518"/>
      <c r="Q11" s="519"/>
      <c r="R11" s="514" t="str">
        <f>IF(AND(R12="",R12=T12),"",IF(R12&gt;T12,"○",IF(R12&lt;T12,"●",IF(AND(R12&gt;=0,R12=T12),"△"))))</f>
        <v/>
      </c>
      <c r="S11" s="515"/>
      <c r="T11" s="516"/>
      <c r="U11" s="514" t="str">
        <f>IF(AND(U12="",U12=W12),"",IF(U12&gt;W12,"○",IF(U12&lt;W12,"●",IF(AND(U12&gt;=0,U12=W12),"△"))))</f>
        <v/>
      </c>
      <c r="V11" s="515"/>
      <c r="W11" s="516"/>
      <c r="X11" s="514" t="str">
        <f>IF(AND(X12="",X12=Z12),"",IF(X12&gt;Z12,"○",IF(X12&lt;Z12,"●",IF(AND(X12&gt;=0,X12=Z12),"△"))))</f>
        <v/>
      </c>
      <c r="Y11" s="515"/>
      <c r="Z11" s="516"/>
      <c r="AA11" s="505">
        <f>COUNTIF(C11:Z11,"○")</f>
        <v>0</v>
      </c>
      <c r="AB11" s="506">
        <f>COUNTIF(C11:Z11,"△")</f>
        <v>0</v>
      </c>
      <c r="AC11" s="507">
        <f>COUNTIF(C11:Z11,"●")</f>
        <v>0</v>
      </c>
      <c r="AD11" s="508">
        <f>AA11*3+AB11*1</f>
        <v>0</v>
      </c>
      <c r="AE11" s="510">
        <f>SUM(Q3:Q18)</f>
        <v>0</v>
      </c>
      <c r="AF11" s="510">
        <f>SUM(O3:O18)</f>
        <v>0</v>
      </c>
      <c r="AG11" s="512">
        <f>AE11-AF11</f>
        <v>0</v>
      </c>
      <c r="AH11" s="508">
        <f>RANK(AI11,AI$3:AI$18)</f>
        <v>1</v>
      </c>
      <c r="AI11" s="488">
        <f>10000*AD11+100*AG11+AE11</f>
        <v>0</v>
      </c>
    </row>
    <row r="12" spans="1:35" ht="18" customHeight="1">
      <c r="A12" s="490"/>
      <c r="B12" s="492"/>
      <c r="C12" s="300" t="str">
        <f>IF(O3="","",Q4)</f>
        <v/>
      </c>
      <c r="D12" s="301" t="s">
        <v>453</v>
      </c>
      <c r="E12" s="302" t="str">
        <f>IF(O3="","",O4)</f>
        <v/>
      </c>
      <c r="F12" s="300" t="str">
        <f>IF(O5="","",Q6)</f>
        <v/>
      </c>
      <c r="G12" s="301" t="s">
        <v>344</v>
      </c>
      <c r="H12" s="302" t="str">
        <f>IF(O5="","",O6)</f>
        <v/>
      </c>
      <c r="I12" s="300" t="str">
        <f>IF(O7="","",Q8)</f>
        <v/>
      </c>
      <c r="J12" s="301" t="s">
        <v>453</v>
      </c>
      <c r="K12" s="302" t="str">
        <f>IF(O7="","",O8)</f>
        <v/>
      </c>
      <c r="L12" s="300" t="str">
        <f>IF(O9="","",Q10)</f>
        <v/>
      </c>
      <c r="M12" s="301" t="s">
        <v>454</v>
      </c>
      <c r="N12" s="302" t="str">
        <f>IF(O9="","",O10)</f>
        <v/>
      </c>
      <c r="O12" s="306"/>
      <c r="P12" s="304"/>
      <c r="Q12" s="307"/>
      <c r="R12" s="295"/>
      <c r="S12" s="296" t="s">
        <v>453</v>
      </c>
      <c r="T12" s="297"/>
      <c r="U12" s="295"/>
      <c r="V12" s="296" t="s">
        <v>344</v>
      </c>
      <c r="W12" s="297"/>
      <c r="X12" s="295"/>
      <c r="Y12" s="296" t="s">
        <v>453</v>
      </c>
      <c r="Z12" s="297"/>
      <c r="AA12" s="505"/>
      <c r="AB12" s="506"/>
      <c r="AC12" s="507"/>
      <c r="AD12" s="509"/>
      <c r="AE12" s="511"/>
      <c r="AF12" s="509"/>
      <c r="AG12" s="513"/>
      <c r="AH12" s="509"/>
      <c r="AI12" s="488"/>
    </row>
    <row r="13" spans="1:35" ht="18" customHeight="1">
      <c r="A13" s="489">
        <v>6</v>
      </c>
      <c r="B13" s="491" t="s">
        <v>481</v>
      </c>
      <c r="C13" s="514" t="str">
        <f>IF(C14="","",IF(C14=E14,"△",IF(C14&gt;E14,"○","●")))</f>
        <v/>
      </c>
      <c r="D13" s="515"/>
      <c r="E13" s="516"/>
      <c r="F13" s="514" t="str">
        <f>IF(F14="","",IF(F14=H14,"△",IF(F14&gt;H14,"○","●")))</f>
        <v/>
      </c>
      <c r="G13" s="515"/>
      <c r="H13" s="516"/>
      <c r="I13" s="514" t="str">
        <f>IF(I14="","",IF(I14=K14,"△",IF(I14&gt;K14,"○","●")))</f>
        <v/>
      </c>
      <c r="J13" s="515"/>
      <c r="K13" s="516"/>
      <c r="L13" s="514" t="str">
        <f>IF(L14="","",IF(L14=N14,"△",IF(L14&gt;N14,"○","●")))</f>
        <v/>
      </c>
      <c r="M13" s="515"/>
      <c r="N13" s="516"/>
      <c r="O13" s="514" t="str">
        <f>IF(O14="","",IF(O14=Q14,"△",IF(O14&gt;Q14,"○","●")))</f>
        <v/>
      </c>
      <c r="P13" s="515"/>
      <c r="Q13" s="516"/>
      <c r="R13" s="517"/>
      <c r="S13" s="518"/>
      <c r="T13" s="519"/>
      <c r="U13" s="514" t="str">
        <f>IF(AND(U14="",U14=W14),"",IF(U14&gt;W14,"○",IF(U14&lt;W14,"●",IF(AND(U14&gt;=0,U14=W14),"△"))))</f>
        <v/>
      </c>
      <c r="V13" s="515"/>
      <c r="W13" s="516"/>
      <c r="X13" s="514" t="str">
        <f>IF(AND(X14="",X14=Z14),"",IF(X14&gt;Z14,"○",IF(X14&lt;Z14,"●",IF(AND(X14&gt;=0,X14=Z14),"△"))))</f>
        <v/>
      </c>
      <c r="Y13" s="515"/>
      <c r="Z13" s="516"/>
      <c r="AA13" s="505">
        <f>COUNTIF(C13:Z13,"○")</f>
        <v>0</v>
      </c>
      <c r="AB13" s="506">
        <f>COUNTIF(C13:Z13,"△")</f>
        <v>0</v>
      </c>
      <c r="AC13" s="507">
        <f>COUNTIF(C13:Z13,"●")</f>
        <v>0</v>
      </c>
      <c r="AD13" s="508">
        <f>AA13*3+AB13*1</f>
        <v>0</v>
      </c>
      <c r="AE13" s="510">
        <f>SUM(T3:T18)</f>
        <v>0</v>
      </c>
      <c r="AF13" s="510">
        <f>SUM(R3:R18)</f>
        <v>0</v>
      </c>
      <c r="AG13" s="512">
        <f>AE13-AF13</f>
        <v>0</v>
      </c>
      <c r="AH13" s="508">
        <f>RANK(AI13,AI$3:AI$18)</f>
        <v>1</v>
      </c>
      <c r="AI13" s="488">
        <f>10000*AD13+100*AG13+AE13</f>
        <v>0</v>
      </c>
    </row>
    <row r="14" spans="1:35" ht="18" customHeight="1">
      <c r="A14" s="490"/>
      <c r="B14" s="492"/>
      <c r="C14" s="300" t="str">
        <f>IF(R3="","",T4)</f>
        <v/>
      </c>
      <c r="D14" s="301" t="s">
        <v>344</v>
      </c>
      <c r="E14" s="302" t="str">
        <f>IF(R3="","",R4)</f>
        <v/>
      </c>
      <c r="F14" s="300" t="str">
        <f>IF(R5="","",T6)</f>
        <v/>
      </c>
      <c r="G14" s="301" t="s">
        <v>344</v>
      </c>
      <c r="H14" s="302" t="str">
        <f>IF(R5="","",R6)</f>
        <v/>
      </c>
      <c r="I14" s="300" t="str">
        <f>IF(R7="","",T8)</f>
        <v/>
      </c>
      <c r="J14" s="301" t="s">
        <v>479</v>
      </c>
      <c r="K14" s="302" t="str">
        <f>IF(R7="","",R8)</f>
        <v/>
      </c>
      <c r="L14" s="300" t="str">
        <f>IF(R9="","",T10)</f>
        <v/>
      </c>
      <c r="M14" s="301" t="s">
        <v>454</v>
      </c>
      <c r="N14" s="302" t="str">
        <f>IF(R9="","",R10)</f>
        <v/>
      </c>
      <c r="O14" s="300" t="str">
        <f>IF(R11="","",T12)</f>
        <v/>
      </c>
      <c r="P14" s="301" t="s">
        <v>344</v>
      </c>
      <c r="Q14" s="302" t="str">
        <f>IF(R11="","",R12)</f>
        <v/>
      </c>
      <c r="R14" s="306"/>
      <c r="S14" s="304"/>
      <c r="T14" s="307"/>
      <c r="U14" s="295"/>
      <c r="V14" s="296" t="s">
        <v>479</v>
      </c>
      <c r="W14" s="297"/>
      <c r="X14" s="295"/>
      <c r="Y14" s="296" t="s">
        <v>454</v>
      </c>
      <c r="Z14" s="297"/>
      <c r="AA14" s="505"/>
      <c r="AB14" s="506"/>
      <c r="AC14" s="507"/>
      <c r="AD14" s="509"/>
      <c r="AE14" s="511"/>
      <c r="AF14" s="509"/>
      <c r="AG14" s="513"/>
      <c r="AH14" s="509"/>
      <c r="AI14" s="488"/>
    </row>
    <row r="15" spans="1:35" ht="18" customHeight="1">
      <c r="A15" s="489">
        <v>7</v>
      </c>
      <c r="B15" s="491" t="s">
        <v>444</v>
      </c>
      <c r="C15" s="514" t="str">
        <f>IF(C16="","",IF(C16=E16,"△",IF(C16&gt;E16,"○","●")))</f>
        <v/>
      </c>
      <c r="D15" s="515"/>
      <c r="E15" s="516"/>
      <c r="F15" s="514" t="str">
        <f>IF(F16="","",IF(F16=H16,"△",IF(F16&gt;H16,"○","●")))</f>
        <v/>
      </c>
      <c r="G15" s="515"/>
      <c r="H15" s="516"/>
      <c r="I15" s="514" t="str">
        <f>IF(I16="","",IF(I16=K16,"△",IF(I16&gt;K16,"○","●")))</f>
        <v/>
      </c>
      <c r="J15" s="515"/>
      <c r="K15" s="516"/>
      <c r="L15" s="514" t="str">
        <f>IF(L16="","",IF(L16=N16,"△",IF(L16&gt;N16,"○","●")))</f>
        <v/>
      </c>
      <c r="M15" s="515"/>
      <c r="N15" s="516"/>
      <c r="O15" s="514" t="str">
        <f>IF(O16="","",IF(O16=Q16,"△",IF(O16&gt;Q16,"○","●")))</f>
        <v/>
      </c>
      <c r="P15" s="515"/>
      <c r="Q15" s="516"/>
      <c r="R15" s="514" t="str">
        <f>IF(R16="","",IF(R16=T16,"△",IF(R16&gt;T16,"○","●")))</f>
        <v/>
      </c>
      <c r="S15" s="515"/>
      <c r="T15" s="516"/>
      <c r="U15" s="517"/>
      <c r="V15" s="518"/>
      <c r="W15" s="519"/>
      <c r="X15" s="514" t="str">
        <f>IF(AND(X16="",X16=Z16),"",IF(X16&gt;Z16,"○",IF(X16&lt;Z16,"●",IF(AND(X16&gt;=0,X16=Z16),"△"))))</f>
        <v/>
      </c>
      <c r="Y15" s="515"/>
      <c r="Z15" s="516"/>
      <c r="AA15" s="505">
        <f>COUNTIF(C15:Z15,"○")</f>
        <v>0</v>
      </c>
      <c r="AB15" s="506">
        <f>COUNTIF(C15:Z15,"△")</f>
        <v>0</v>
      </c>
      <c r="AC15" s="507">
        <f>COUNTIF(C15:Z15,"●")</f>
        <v>0</v>
      </c>
      <c r="AD15" s="508">
        <f>AA15*3+AB15*1</f>
        <v>0</v>
      </c>
      <c r="AE15" s="510">
        <f>SUM(W3:W18)</f>
        <v>0</v>
      </c>
      <c r="AF15" s="510">
        <f>SUM(U3:U18)</f>
        <v>0</v>
      </c>
      <c r="AG15" s="512">
        <f>AE15-AF15</f>
        <v>0</v>
      </c>
      <c r="AH15" s="508">
        <f>RANK(AI15,AI$3:AI$18)</f>
        <v>1</v>
      </c>
      <c r="AI15" s="488">
        <f>10000*AD15+100*AG15+AE15</f>
        <v>0</v>
      </c>
    </row>
    <row r="16" spans="1:35" ht="18" customHeight="1">
      <c r="A16" s="490"/>
      <c r="B16" s="492"/>
      <c r="C16" s="300" t="str">
        <f>IF(U3="","",W4)</f>
        <v/>
      </c>
      <c r="D16" s="301" t="s">
        <v>479</v>
      </c>
      <c r="E16" s="302" t="str">
        <f>IF(U3="","",U4)</f>
        <v/>
      </c>
      <c r="F16" s="300" t="str">
        <f>IF(U5="","",W6)</f>
        <v/>
      </c>
      <c r="G16" s="301" t="s">
        <v>454</v>
      </c>
      <c r="H16" s="302" t="str">
        <f>IF(U5="","",U6)</f>
        <v/>
      </c>
      <c r="I16" s="300" t="str">
        <f>IF(U7="","",W8)</f>
        <v/>
      </c>
      <c r="J16" s="301" t="s">
        <v>344</v>
      </c>
      <c r="K16" s="302" t="str">
        <f>IF(U7="","",U8)</f>
        <v/>
      </c>
      <c r="L16" s="300" t="str">
        <f>IF(U9="","",W10)</f>
        <v/>
      </c>
      <c r="M16" s="301" t="s">
        <v>454</v>
      </c>
      <c r="N16" s="302" t="str">
        <f>IF(U9="","",U10)</f>
        <v/>
      </c>
      <c r="O16" s="300" t="str">
        <f>IF(U11="","",W12)</f>
        <v/>
      </c>
      <c r="P16" s="301" t="s">
        <v>454</v>
      </c>
      <c r="Q16" s="302" t="str">
        <f>IF(U11="","",U12)</f>
        <v/>
      </c>
      <c r="R16" s="300" t="str">
        <f>IF(U13="","",W14)</f>
        <v/>
      </c>
      <c r="S16" s="301" t="s">
        <v>479</v>
      </c>
      <c r="T16" s="302" t="str">
        <f>IF(U13="","",U14)</f>
        <v/>
      </c>
      <c r="U16" s="306"/>
      <c r="V16" s="304"/>
      <c r="W16" s="307"/>
      <c r="X16" s="308"/>
      <c r="Y16" s="296" t="s">
        <v>344</v>
      </c>
      <c r="Z16" s="309"/>
      <c r="AA16" s="505"/>
      <c r="AB16" s="506"/>
      <c r="AC16" s="507"/>
      <c r="AD16" s="509"/>
      <c r="AE16" s="511"/>
      <c r="AF16" s="509"/>
      <c r="AG16" s="513"/>
      <c r="AH16" s="509"/>
      <c r="AI16" s="488"/>
    </row>
    <row r="17" spans="1:35" ht="18" customHeight="1">
      <c r="A17" s="489">
        <v>8</v>
      </c>
      <c r="B17" s="491" t="s">
        <v>463</v>
      </c>
      <c r="C17" s="514" t="str">
        <f>IF(C18="","",IF(C18=E18,"△",IF(C18&gt;E18,"○","●")))</f>
        <v/>
      </c>
      <c r="D17" s="515"/>
      <c r="E17" s="516"/>
      <c r="F17" s="514" t="str">
        <f>IF(F18="","",IF(F18=H18,"△",IF(F18&gt;H18,"○","●")))</f>
        <v/>
      </c>
      <c r="G17" s="515"/>
      <c r="H17" s="516"/>
      <c r="I17" s="514" t="str">
        <f>IF(I18="","",IF(I18=K18,"△",IF(I18&gt;K18,"○","●")))</f>
        <v/>
      </c>
      <c r="J17" s="515"/>
      <c r="K17" s="516"/>
      <c r="L17" s="514" t="str">
        <f>IF(L18="","",IF(L18=N18,"△",IF(L18&gt;N18,"○","●")))</f>
        <v/>
      </c>
      <c r="M17" s="515"/>
      <c r="N17" s="516"/>
      <c r="O17" s="514" t="str">
        <f>IF(O18="","",IF(O18=Q18,"△",IF(O18&gt;Q18,"○","●")))</f>
        <v/>
      </c>
      <c r="P17" s="515"/>
      <c r="Q17" s="516"/>
      <c r="R17" s="514" t="str">
        <f>IF(R18="","",IF(R18=T18,"△",IF(R18&gt;T18,"○","●")))</f>
        <v/>
      </c>
      <c r="S17" s="515"/>
      <c r="T17" s="516"/>
      <c r="U17" s="514" t="str">
        <f>IF(U18="","",IF(U18=W18,"△",IF(U18&gt;W18,"○","●")))</f>
        <v/>
      </c>
      <c r="V17" s="515"/>
      <c r="W17" s="516"/>
      <c r="X17" s="517"/>
      <c r="Y17" s="518"/>
      <c r="Z17" s="519"/>
      <c r="AA17" s="505">
        <f>COUNTIF(C17:Z17,"○")</f>
        <v>0</v>
      </c>
      <c r="AB17" s="506">
        <f>COUNTIF(C17:Z17,"△")</f>
        <v>0</v>
      </c>
      <c r="AC17" s="507">
        <f>COUNTIF(C17:Z17,"●")</f>
        <v>0</v>
      </c>
      <c r="AD17" s="508">
        <f>AA17*3+AB17*1</f>
        <v>0</v>
      </c>
      <c r="AE17" s="510">
        <f>SUM(Z3:Z18)</f>
        <v>0</v>
      </c>
      <c r="AF17" s="510">
        <f>SUM(X3:X18)</f>
        <v>0</v>
      </c>
      <c r="AG17" s="512">
        <f>AE17-AF17</f>
        <v>0</v>
      </c>
      <c r="AH17" s="508">
        <f>RANK(AI17,AI$3:AI$18)</f>
        <v>1</v>
      </c>
      <c r="AI17" s="488">
        <f>10000*AD17+100*AG17+AE17</f>
        <v>0</v>
      </c>
    </row>
    <row r="18" spans="1:35" ht="18" customHeight="1">
      <c r="A18" s="490"/>
      <c r="B18" s="492"/>
      <c r="C18" s="300" t="str">
        <f>IF(X3="","",Z4)</f>
        <v/>
      </c>
      <c r="D18" s="301" t="s">
        <v>344</v>
      </c>
      <c r="E18" s="302" t="str">
        <f>IF(X3="","",X4)</f>
        <v/>
      </c>
      <c r="F18" s="300" t="str">
        <f>IF(X5="","",Z6)</f>
        <v/>
      </c>
      <c r="G18" s="301" t="s">
        <v>454</v>
      </c>
      <c r="H18" s="302" t="str">
        <f>IF(X5="","",X6)</f>
        <v/>
      </c>
      <c r="I18" s="300" t="str">
        <f>IF(X7="","",Z8)</f>
        <v/>
      </c>
      <c r="J18" s="301" t="s">
        <v>344</v>
      </c>
      <c r="K18" s="302" t="str">
        <f>IF(X7="","",X8)</f>
        <v/>
      </c>
      <c r="L18" s="300" t="str">
        <f>IF(X9="","",Z10)</f>
        <v/>
      </c>
      <c r="M18" s="301" t="s">
        <v>344</v>
      </c>
      <c r="N18" s="302" t="str">
        <f>IF(X9="","",X10)</f>
        <v/>
      </c>
      <c r="O18" s="300" t="str">
        <f>IF(X11="","",Z12)</f>
        <v/>
      </c>
      <c r="P18" s="301" t="s">
        <v>479</v>
      </c>
      <c r="Q18" s="302" t="str">
        <f>IF(X11="","",X12)</f>
        <v/>
      </c>
      <c r="R18" s="300" t="str">
        <f>IF(X13="","",Z14)</f>
        <v/>
      </c>
      <c r="S18" s="301" t="s">
        <v>453</v>
      </c>
      <c r="T18" s="302" t="str">
        <f>IF(X13="","",X14)</f>
        <v/>
      </c>
      <c r="U18" s="300" t="str">
        <f>IF(X15="","",Z16)</f>
        <v/>
      </c>
      <c r="V18" s="301" t="s">
        <v>454</v>
      </c>
      <c r="W18" s="302" t="str">
        <f>IF(X15="","",X16)</f>
        <v/>
      </c>
      <c r="X18" s="292"/>
      <c r="Y18" s="293"/>
      <c r="Z18" s="313"/>
      <c r="AA18" s="505"/>
      <c r="AB18" s="506"/>
      <c r="AC18" s="507"/>
      <c r="AD18" s="509"/>
      <c r="AE18" s="511"/>
      <c r="AF18" s="509"/>
      <c r="AG18" s="513"/>
      <c r="AH18" s="509"/>
      <c r="AI18" s="488"/>
    </row>
    <row r="19" spans="1:35" ht="24.75" customHeight="1">
      <c r="A19" s="433"/>
      <c r="B19" s="432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4">
        <f>SUM(AE3:AE18)</f>
        <v>0</v>
      </c>
      <c r="AF19" s="434">
        <f>SUM(AF3:AF18)</f>
        <v>0</v>
      </c>
      <c r="AG19" s="434">
        <f>SUM(AG3:AG18)</f>
        <v>0</v>
      </c>
      <c r="AH19" s="323"/>
    </row>
    <row r="20" spans="1:35" ht="30" customHeight="1">
      <c r="A20" s="433"/>
      <c r="B20" s="432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323"/>
      <c r="AG20" s="323"/>
      <c r="AH20" s="323"/>
    </row>
    <row r="21" spans="1:35" ht="30" customHeight="1">
      <c r="A21" s="433"/>
      <c r="B21" s="432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323"/>
      <c r="AG21" s="323"/>
      <c r="AH21" s="323"/>
    </row>
    <row r="22" spans="1:35" ht="30" customHeight="1">
      <c r="A22" s="433"/>
      <c r="B22" s="432"/>
      <c r="C22" s="433"/>
      <c r="D22" s="433"/>
      <c r="E22" s="433"/>
      <c r="F22" s="433"/>
      <c r="G22" s="435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323"/>
      <c r="AG22" s="323"/>
      <c r="AH22" s="323"/>
    </row>
    <row r="23" spans="1:35" ht="30" customHeight="1">
      <c r="A23" s="433"/>
      <c r="B23" s="432"/>
      <c r="C23" s="433"/>
      <c r="D23" s="433"/>
      <c r="E23" s="433"/>
      <c r="F23" s="433"/>
      <c r="G23" s="435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323"/>
      <c r="AF23" s="323"/>
      <c r="AG23" s="323"/>
      <c r="AH23" s="323"/>
    </row>
    <row r="24" spans="1:35" ht="24.75" customHeight="1">
      <c r="A24" s="323"/>
      <c r="B24" s="432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</row>
    <row r="25" spans="1:35" ht="24.75" customHeight="1">
      <c r="A25" s="323"/>
      <c r="B25" s="433"/>
      <c r="C25" s="433"/>
      <c r="D25" s="433"/>
      <c r="E25" s="433"/>
      <c r="F25" s="433"/>
      <c r="G25" s="433"/>
      <c r="H25" s="433"/>
      <c r="I25" s="433"/>
      <c r="J25" s="435"/>
      <c r="K25" s="433"/>
      <c r="L25" s="433"/>
      <c r="M25" s="433"/>
      <c r="N25" s="433"/>
      <c r="O25" s="433"/>
      <c r="P25" s="433"/>
      <c r="Q25" s="433"/>
      <c r="R25" s="433"/>
      <c r="S25" s="43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</row>
    <row r="26" spans="1:35" ht="24.75" customHeight="1">
      <c r="A26" s="323"/>
      <c r="B26" s="433"/>
      <c r="C26" s="433"/>
      <c r="D26" s="433"/>
      <c r="E26" s="433"/>
      <c r="F26" s="433"/>
      <c r="G26" s="433"/>
      <c r="H26" s="433"/>
      <c r="I26" s="433"/>
      <c r="J26" s="435"/>
      <c r="K26" s="433"/>
      <c r="L26" s="433"/>
      <c r="M26" s="433"/>
      <c r="N26" s="433"/>
      <c r="O26" s="433"/>
      <c r="P26" s="433"/>
      <c r="Q26" s="433"/>
      <c r="R26" s="433"/>
      <c r="S26" s="43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</row>
    <row r="27" spans="1:35" ht="24.75" customHeight="1">
      <c r="A27" s="323"/>
      <c r="B27" s="433"/>
      <c r="C27" s="433"/>
      <c r="D27" s="433"/>
      <c r="E27" s="433"/>
      <c r="F27" s="433"/>
      <c r="G27" s="433"/>
      <c r="H27" s="433"/>
      <c r="I27" s="433"/>
      <c r="J27" s="435"/>
      <c r="K27" s="433"/>
      <c r="L27" s="433"/>
      <c r="M27" s="433"/>
      <c r="N27" s="435"/>
      <c r="O27" s="433"/>
      <c r="P27" s="433"/>
      <c r="Q27" s="433"/>
      <c r="R27" s="433"/>
      <c r="S27" s="43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</row>
    <row r="28" spans="1:35" ht="24.75" customHeight="1">
      <c r="A28" s="323"/>
      <c r="B28" s="433"/>
      <c r="C28" s="433"/>
      <c r="D28" s="433"/>
      <c r="E28" s="433"/>
      <c r="F28" s="433"/>
      <c r="G28" s="433"/>
      <c r="H28" s="433"/>
      <c r="I28" s="433"/>
      <c r="J28" s="435"/>
      <c r="K28" s="433"/>
      <c r="L28" s="433"/>
      <c r="M28" s="433"/>
      <c r="N28" s="435"/>
      <c r="O28" s="433"/>
      <c r="P28" s="433"/>
      <c r="Q28" s="433"/>
      <c r="R28" s="433"/>
      <c r="S28" s="43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</row>
    <row r="29" spans="1:35" ht="24.75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</row>
    <row r="30" spans="1:35" ht="24.75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</row>
    <row r="31" spans="1:35" ht="24.75" customHeight="1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</row>
    <row r="32" spans="1:35" ht="24.75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</row>
    <row r="33" spans="1:34" ht="24.75" customHeight="1">
      <c r="A33" s="323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</row>
    <row r="34" spans="1:34" ht="24.75" customHeight="1">
      <c r="A34" s="323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</row>
    <row r="35" spans="1:34" ht="24.75" customHeight="1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</row>
    <row r="36" spans="1:34" ht="24.75" customHeight="1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</row>
    <row r="37" spans="1:34" ht="24.75" customHeight="1">
      <c r="A37" s="323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</row>
    <row r="38" spans="1:34" ht="24.75" customHeight="1">
      <c r="A38" s="323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</row>
    <row r="39" spans="1:34" ht="24.75" customHeight="1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</row>
    <row r="40" spans="1:34" ht="24.75" customHeight="1">
      <c r="A40" s="32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</row>
    <row r="41" spans="1:34" ht="24.75" customHeight="1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</row>
    <row r="42" spans="1:34" ht="24.75" customHeight="1">
      <c r="A42" s="323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</row>
    <row r="43" spans="1:34" ht="24.75" customHeight="1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</row>
    <row r="44" spans="1:34" ht="24.75" customHeight="1">
      <c r="A44" s="323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</row>
    <row r="45" spans="1:34" ht="24.75" customHeight="1">
      <c r="A45" s="323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</row>
    <row r="46" spans="1:34" ht="24.75" customHeight="1"/>
    <row r="47" spans="1:34" ht="24.75" customHeight="1"/>
    <row r="48" spans="1:3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</sheetData>
  <protectedRanges>
    <protectedRange password="C4D3" sqref="C5:Z5 C7:Z7 C9:Z9 C11:Z11 C13:Z13 C15:Z15 C17:Z17 C3:Z3" name="関数データ保護"/>
  </protectedRanges>
  <mergeCells count="162">
    <mergeCell ref="C1:N1"/>
    <mergeCell ref="O1:Z1"/>
    <mergeCell ref="C2:E2"/>
    <mergeCell ref="F2:H2"/>
    <mergeCell ref="I2:K2"/>
    <mergeCell ref="L2:N2"/>
    <mergeCell ref="O2:Q2"/>
    <mergeCell ref="R2:T2"/>
    <mergeCell ref="U2:W2"/>
    <mergeCell ref="X2:Z2"/>
    <mergeCell ref="AD3:AD4"/>
    <mergeCell ref="AE3:AE4"/>
    <mergeCell ref="AF3:AF4"/>
    <mergeCell ref="AG3:AG4"/>
    <mergeCell ref="AH3:AH4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AI3:AI4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X3:Z3"/>
    <mergeCell ref="AA3:AA4"/>
    <mergeCell ref="AB3:AB4"/>
    <mergeCell ref="AC3:AC4"/>
    <mergeCell ref="AD7:AD8"/>
    <mergeCell ref="AE7:AE8"/>
    <mergeCell ref="AF7:AF8"/>
    <mergeCell ref="AG7:AG8"/>
    <mergeCell ref="AH7:AH8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AI7:AI8"/>
    <mergeCell ref="A9:A10"/>
    <mergeCell ref="B9:B10"/>
    <mergeCell ref="C9:E9"/>
    <mergeCell ref="F9:H9"/>
    <mergeCell ref="I9:K9"/>
    <mergeCell ref="L9:N9"/>
    <mergeCell ref="O9:Q9"/>
    <mergeCell ref="R9:T9"/>
    <mergeCell ref="U9:W9"/>
    <mergeCell ref="X9:Z9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I9:AI10"/>
    <mergeCell ref="X7:Z7"/>
    <mergeCell ref="AA7:AA8"/>
    <mergeCell ref="AB7:AB8"/>
    <mergeCell ref="AC7:AC8"/>
    <mergeCell ref="AD11:AD12"/>
    <mergeCell ref="AE11:AE12"/>
    <mergeCell ref="AF11:AF12"/>
    <mergeCell ref="AG11:AG12"/>
    <mergeCell ref="AH11:AH12"/>
    <mergeCell ref="A11:A12"/>
    <mergeCell ref="B11:B12"/>
    <mergeCell ref="C11:E11"/>
    <mergeCell ref="F11:H11"/>
    <mergeCell ref="I11:K11"/>
    <mergeCell ref="L11:N11"/>
    <mergeCell ref="O11:Q11"/>
    <mergeCell ref="R11:T11"/>
    <mergeCell ref="U11:W11"/>
    <mergeCell ref="AI11:AI12"/>
    <mergeCell ref="A13:A14"/>
    <mergeCell ref="B13:B14"/>
    <mergeCell ref="C13:E13"/>
    <mergeCell ref="F13:H13"/>
    <mergeCell ref="I13:K13"/>
    <mergeCell ref="L13:N13"/>
    <mergeCell ref="O13:Q13"/>
    <mergeCell ref="R13:T13"/>
    <mergeCell ref="U13:W13"/>
    <mergeCell ref="X13:Z13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X11:Z11"/>
    <mergeCell ref="AA11:AA12"/>
    <mergeCell ref="AB11:AB12"/>
    <mergeCell ref="AC11:AC12"/>
    <mergeCell ref="AD15:AD16"/>
    <mergeCell ref="AE15:AE16"/>
    <mergeCell ref="AF15:AF16"/>
    <mergeCell ref="AG15:AG16"/>
    <mergeCell ref="AH15:AH16"/>
    <mergeCell ref="A15:A16"/>
    <mergeCell ref="B15:B16"/>
    <mergeCell ref="C15:E15"/>
    <mergeCell ref="F15:H15"/>
    <mergeCell ref="I15:K15"/>
    <mergeCell ref="L15:N15"/>
    <mergeCell ref="O15:Q15"/>
    <mergeCell ref="R15:T15"/>
    <mergeCell ref="U15:W15"/>
    <mergeCell ref="AI15:AI16"/>
    <mergeCell ref="A17:A18"/>
    <mergeCell ref="B17:B18"/>
    <mergeCell ref="C17:E17"/>
    <mergeCell ref="F17:H17"/>
    <mergeCell ref="I17:K17"/>
    <mergeCell ref="L17:N17"/>
    <mergeCell ref="O17:Q17"/>
    <mergeCell ref="R17:T17"/>
    <mergeCell ref="U17:W17"/>
    <mergeCell ref="AF17:AF18"/>
    <mergeCell ref="AG17:AG18"/>
    <mergeCell ref="AH17:AH18"/>
    <mergeCell ref="AI17:AI18"/>
    <mergeCell ref="X17:Z17"/>
    <mergeCell ref="AA17:AA18"/>
    <mergeCell ref="AB17:AB18"/>
    <mergeCell ref="AC17:AC18"/>
    <mergeCell ref="AD17:AD18"/>
    <mergeCell ref="AE17:AE18"/>
    <mergeCell ref="X15:Z15"/>
    <mergeCell ref="AA15:AA16"/>
    <mergeCell ref="AB15:AB16"/>
    <mergeCell ref="AC15:AC16"/>
  </mergeCells>
  <phoneticPr fontId="54"/>
  <pageMargins left="0.78740157480314965" right="0.59055118110236227" top="0.9055118110236221" bottom="0.74803149606299213" header="0.51181102362204722" footer="0.51181102362204722"/>
  <pageSetup paperSize="9" orientation="landscape" horizontalDpi="4294967293" verticalDpi="300" r:id="rId1"/>
  <headerFooter alignWithMargins="0">
    <oddHeader>&amp;C&amp;20 2017山梨県U-11サッカーリーグ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43"/>
  <sheetViews>
    <sheetView view="pageLayout" zoomScaleNormal="75" zoomScaleSheetLayoutView="74" workbookViewId="0">
      <selection activeCell="O1" sqref="O1:AF1"/>
    </sheetView>
  </sheetViews>
  <sheetFormatPr defaultColWidth="21.59765625" defaultRowHeight="30" customHeight="1"/>
  <cols>
    <col min="1" max="1" width="4" style="281" customWidth="1"/>
    <col min="2" max="2" width="12.46484375" style="281" customWidth="1"/>
    <col min="3" max="9" width="2.59765625" style="281" customWidth="1"/>
    <col min="10" max="10" width="2.1328125" style="281" customWidth="1"/>
    <col min="11" max="32" width="2.59765625" style="281" customWidth="1"/>
    <col min="33" max="38" width="4" style="281" customWidth="1"/>
    <col min="39" max="39" width="5.46484375" style="281" bestFit="1" customWidth="1"/>
    <col min="40" max="40" width="4" style="281" customWidth="1"/>
    <col min="41" max="16384" width="21.59765625" style="281"/>
  </cols>
  <sheetData>
    <row r="1" spans="1:41" ht="24.75" customHeight="1" thickBot="1">
      <c r="A1" s="279"/>
      <c r="B1" s="280" t="s">
        <v>335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37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</row>
    <row r="2" spans="1:41" ht="25.5" customHeight="1" thickBot="1">
      <c r="A2" s="282"/>
      <c r="B2" s="430" t="s">
        <v>140</v>
      </c>
      <c r="C2" s="528" t="str">
        <f>B3</f>
        <v>A</v>
      </c>
      <c r="D2" s="529"/>
      <c r="E2" s="530"/>
      <c r="F2" s="531" t="str">
        <f>B5</f>
        <v>B</v>
      </c>
      <c r="G2" s="532"/>
      <c r="H2" s="533"/>
      <c r="I2" s="531" t="str">
        <f>B7</f>
        <v>C</v>
      </c>
      <c r="J2" s="532"/>
      <c r="K2" s="533"/>
      <c r="L2" s="531" t="str">
        <f>B9</f>
        <v>D</v>
      </c>
      <c r="M2" s="532"/>
      <c r="N2" s="533"/>
      <c r="O2" s="531" t="str">
        <f>B11</f>
        <v>E</v>
      </c>
      <c r="P2" s="532"/>
      <c r="Q2" s="533"/>
      <c r="R2" s="531" t="str">
        <f>B13</f>
        <v>F</v>
      </c>
      <c r="S2" s="532"/>
      <c r="T2" s="533"/>
      <c r="U2" s="531" t="str">
        <f>B15</f>
        <v>G</v>
      </c>
      <c r="V2" s="532"/>
      <c r="W2" s="533"/>
      <c r="X2" s="531" t="str">
        <f>B17</f>
        <v>H</v>
      </c>
      <c r="Y2" s="532"/>
      <c r="Z2" s="533"/>
      <c r="AA2" s="531" t="str">
        <f>B19</f>
        <v>I</v>
      </c>
      <c r="AB2" s="532"/>
      <c r="AC2" s="533"/>
      <c r="AD2" s="531" t="str">
        <f>B21</f>
        <v>J</v>
      </c>
      <c r="AE2" s="532"/>
      <c r="AF2" s="555"/>
      <c r="AG2" s="284" t="s">
        <v>336</v>
      </c>
      <c r="AH2" s="285" t="s">
        <v>338</v>
      </c>
      <c r="AI2" s="286" t="s">
        <v>337</v>
      </c>
      <c r="AJ2" s="287" t="s">
        <v>339</v>
      </c>
      <c r="AK2" s="288" t="s">
        <v>340</v>
      </c>
      <c r="AL2" s="287" t="s">
        <v>341</v>
      </c>
      <c r="AM2" s="289" t="s">
        <v>342</v>
      </c>
      <c r="AN2" s="290" t="s">
        <v>343</v>
      </c>
      <c r="AO2" s="291"/>
    </row>
    <row r="3" spans="1:41" ht="18" customHeight="1">
      <c r="A3" s="489">
        <v>1</v>
      </c>
      <c r="B3" s="541" t="s">
        <v>472</v>
      </c>
      <c r="C3" s="517"/>
      <c r="D3" s="523"/>
      <c r="E3" s="524"/>
      <c r="F3" s="514" t="str">
        <f>IF(F4="","",IF(F4=H4,"△",IF(F4&gt;H4,"○","●")))</f>
        <v/>
      </c>
      <c r="G3" s="515"/>
      <c r="H3" s="516"/>
      <c r="I3" s="514" t="str">
        <f>IF(I4="","",IF(I4=K4,"△",IF(I4&gt;K4,"○","●")))</f>
        <v/>
      </c>
      <c r="J3" s="515"/>
      <c r="K3" s="516"/>
      <c r="L3" s="514" t="str">
        <f>IF(L4="","",IF(L4=N4,"△",IF(L4&gt;N4,"○","●")))</f>
        <v/>
      </c>
      <c r="M3" s="515"/>
      <c r="N3" s="516"/>
      <c r="O3" s="514" t="str">
        <f>IF(O4="","",IF(O4=Q4,"△",IF(O4&gt;Q4,"○","●")))</f>
        <v/>
      </c>
      <c r="P3" s="515"/>
      <c r="Q3" s="516"/>
      <c r="R3" s="514" t="str">
        <f>IF(R4="","",IF(R4=T4,"△",IF(R4&gt;T4,"○","●")))</f>
        <v/>
      </c>
      <c r="S3" s="515"/>
      <c r="T3" s="516"/>
      <c r="U3" s="514" t="str">
        <f>IF(U4="","",IF(U4=W4,"△",IF(U4&gt;W4,"○","●")))</f>
        <v/>
      </c>
      <c r="V3" s="515"/>
      <c r="W3" s="516"/>
      <c r="X3" s="514" t="str">
        <f>IF(X4="","",IF(X4=Z4,"△",IF(X4&gt;Z4,"○","●")))</f>
        <v/>
      </c>
      <c r="Y3" s="515"/>
      <c r="Z3" s="516"/>
      <c r="AA3" s="514" t="str">
        <f>IF(AA4="","",IF(AA4=AC4,"△",IF(AA4&gt;AC4,"○","●")))</f>
        <v/>
      </c>
      <c r="AB3" s="515"/>
      <c r="AC3" s="516"/>
      <c r="AD3" s="514" t="str">
        <f>IF(AD4="","",IF(AD4=AF4,"△",IF(AD4&gt;AF4,"○","●")))</f>
        <v/>
      </c>
      <c r="AE3" s="515"/>
      <c r="AF3" s="549"/>
      <c r="AG3" s="505">
        <f>COUNTIF(C3:AF3,"○")</f>
        <v>0</v>
      </c>
      <c r="AH3" s="506">
        <f>COUNTIF(C3:AF3,"△")</f>
        <v>0</v>
      </c>
      <c r="AI3" s="507">
        <f>COUNTIF(C3:AF3,"●")</f>
        <v>0</v>
      </c>
      <c r="AJ3" s="508">
        <f>AG3*3+AH3*1</f>
        <v>0</v>
      </c>
      <c r="AK3" s="520">
        <f>SUM(E3:E22)</f>
        <v>0</v>
      </c>
      <c r="AL3" s="510">
        <f>SUM(C3:C22)</f>
        <v>0</v>
      </c>
      <c r="AM3" s="512">
        <f>AK3-AL3</f>
        <v>0</v>
      </c>
      <c r="AN3" s="522">
        <f>RANK(AO3,AO$3:AO$22)</f>
        <v>1</v>
      </c>
      <c r="AO3" s="488">
        <f>10000*AJ3+100*AM3+AK3</f>
        <v>0</v>
      </c>
    </row>
    <row r="4" spans="1:41" ht="18" customHeight="1">
      <c r="A4" s="490"/>
      <c r="B4" s="542"/>
      <c r="C4" s="292"/>
      <c r="D4" s="293"/>
      <c r="E4" s="294"/>
      <c r="F4" s="295"/>
      <c r="G4" s="296" t="s">
        <v>453</v>
      </c>
      <c r="H4" s="297"/>
      <c r="I4" s="295"/>
      <c r="J4" s="296" t="s">
        <v>455</v>
      </c>
      <c r="K4" s="298"/>
      <c r="L4" s="295"/>
      <c r="M4" s="296" t="s">
        <v>344</v>
      </c>
      <c r="N4" s="298"/>
      <c r="O4" s="295"/>
      <c r="P4" s="296" t="s">
        <v>455</v>
      </c>
      <c r="Q4" s="297"/>
      <c r="R4" s="295"/>
      <c r="S4" s="296" t="s">
        <v>458</v>
      </c>
      <c r="T4" s="297"/>
      <c r="U4" s="295"/>
      <c r="V4" s="296" t="s">
        <v>455</v>
      </c>
      <c r="W4" s="297"/>
      <c r="X4" s="295"/>
      <c r="Y4" s="296" t="s">
        <v>344</v>
      </c>
      <c r="Z4" s="297"/>
      <c r="AA4" s="295"/>
      <c r="AB4" s="296" t="s">
        <v>455</v>
      </c>
      <c r="AC4" s="297"/>
      <c r="AD4" s="295"/>
      <c r="AE4" s="296" t="s">
        <v>455</v>
      </c>
      <c r="AF4" s="299"/>
      <c r="AG4" s="505"/>
      <c r="AH4" s="506"/>
      <c r="AI4" s="507"/>
      <c r="AJ4" s="509"/>
      <c r="AK4" s="521"/>
      <c r="AL4" s="509"/>
      <c r="AM4" s="513"/>
      <c r="AN4" s="509"/>
      <c r="AO4" s="488"/>
    </row>
    <row r="5" spans="1:41" ht="18" customHeight="1">
      <c r="A5" s="489">
        <v>2</v>
      </c>
      <c r="B5" s="541" t="s">
        <v>457</v>
      </c>
      <c r="C5" s="514" t="str">
        <f>IF(C6="","",IF(C6=E6,"△",IF(C6&gt;E6,"○","●")))</f>
        <v/>
      </c>
      <c r="D5" s="515"/>
      <c r="E5" s="516"/>
      <c r="F5" s="517"/>
      <c r="G5" s="518"/>
      <c r="H5" s="519"/>
      <c r="I5" s="514" t="str">
        <f>IF(I6="","",IF(I6=K6,"△",IF(I6&gt;K6,"○","●")))</f>
        <v/>
      </c>
      <c r="J5" s="515"/>
      <c r="K5" s="516"/>
      <c r="L5" s="514" t="str">
        <f>IF(L6="","",IF(L6=N6,"△",IF(L6&gt;N6,"○","●")))</f>
        <v/>
      </c>
      <c r="M5" s="515"/>
      <c r="N5" s="516"/>
      <c r="O5" s="514" t="str">
        <f>IF(O6="","",IF(O6=Q6,"△",IF(O6&gt;Q6,"○","●")))</f>
        <v/>
      </c>
      <c r="P5" s="515"/>
      <c r="Q5" s="516"/>
      <c r="R5" s="514" t="str">
        <f>IF(R6="","",IF(R6=T6,"△",IF(R6&gt;T6,"○","●")))</f>
        <v/>
      </c>
      <c r="S5" s="515"/>
      <c r="T5" s="516"/>
      <c r="U5" s="514" t="str">
        <f>IF(U6="","",IF(U6=W6,"△",IF(U6&gt;W6,"○","●")))</f>
        <v/>
      </c>
      <c r="V5" s="515"/>
      <c r="W5" s="516"/>
      <c r="X5" s="514" t="str">
        <f>IF(X6="","",IF(X6=Z6,"△",IF(X6&gt;Z6,"○","●")))</f>
        <v/>
      </c>
      <c r="Y5" s="515"/>
      <c r="Z5" s="516"/>
      <c r="AA5" s="514" t="str">
        <f>IF(AA6="","",IF(AA6=AC6,"△",IF(AA6&gt;AC6,"○","●")))</f>
        <v/>
      </c>
      <c r="AB5" s="515"/>
      <c r="AC5" s="516"/>
      <c r="AD5" s="514" t="str">
        <f>IF(AD6="","",IF(AD6=AF6,"△",IF(AD6&gt;AF6,"○","●")))</f>
        <v/>
      </c>
      <c r="AE5" s="515"/>
      <c r="AF5" s="549"/>
      <c r="AG5" s="505">
        <f>COUNTIF(C5:AF5,"○")</f>
        <v>0</v>
      </c>
      <c r="AH5" s="506">
        <f>COUNTIF(C5:AF5,"△")</f>
        <v>0</v>
      </c>
      <c r="AI5" s="507">
        <f>COUNTIF(C5:AF5,"●")</f>
        <v>0</v>
      </c>
      <c r="AJ5" s="508">
        <f>AG5*3+AH5*1</f>
        <v>0</v>
      </c>
      <c r="AK5" s="520">
        <f>SUM(H3:H22)</f>
        <v>0</v>
      </c>
      <c r="AL5" s="510">
        <f>SUM(F3:F22)</f>
        <v>0</v>
      </c>
      <c r="AM5" s="512">
        <f>AK5-AL5</f>
        <v>0</v>
      </c>
      <c r="AN5" s="508">
        <f>RANK(AO5,AO$3:AO$22)</f>
        <v>1</v>
      </c>
      <c r="AO5" s="488">
        <f>10000*AJ5+100*AM5+AK5</f>
        <v>0</v>
      </c>
    </row>
    <row r="6" spans="1:41" ht="18" customHeight="1">
      <c r="A6" s="490"/>
      <c r="B6" s="542"/>
      <c r="C6" s="300" t="str">
        <f>IF(F3="","",H4)</f>
        <v/>
      </c>
      <c r="D6" s="301" t="s">
        <v>344</v>
      </c>
      <c r="E6" s="302" t="str">
        <f>IF(F3="","",F4)</f>
        <v/>
      </c>
      <c r="F6" s="303"/>
      <c r="G6" s="304"/>
      <c r="H6" s="305"/>
      <c r="I6" s="295"/>
      <c r="J6" s="296" t="s">
        <v>453</v>
      </c>
      <c r="K6" s="298"/>
      <c r="L6" s="295"/>
      <c r="M6" s="296" t="s">
        <v>453</v>
      </c>
      <c r="N6" s="298"/>
      <c r="O6" s="295"/>
      <c r="P6" s="296" t="s">
        <v>458</v>
      </c>
      <c r="Q6" s="297"/>
      <c r="R6" s="295"/>
      <c r="S6" s="296" t="s">
        <v>458</v>
      </c>
      <c r="T6" s="297"/>
      <c r="U6" s="295"/>
      <c r="V6" s="296" t="s">
        <v>455</v>
      </c>
      <c r="W6" s="297"/>
      <c r="X6" s="295"/>
      <c r="Y6" s="296" t="s">
        <v>344</v>
      </c>
      <c r="Z6" s="297"/>
      <c r="AA6" s="295"/>
      <c r="AB6" s="296" t="s">
        <v>454</v>
      </c>
      <c r="AC6" s="297"/>
      <c r="AD6" s="295"/>
      <c r="AE6" s="296" t="s">
        <v>454</v>
      </c>
      <c r="AF6" s="299"/>
      <c r="AG6" s="505"/>
      <c r="AH6" s="506"/>
      <c r="AI6" s="507"/>
      <c r="AJ6" s="509"/>
      <c r="AK6" s="521"/>
      <c r="AL6" s="509"/>
      <c r="AM6" s="513"/>
      <c r="AN6" s="509"/>
      <c r="AO6" s="488"/>
    </row>
    <row r="7" spans="1:41" ht="18" customHeight="1">
      <c r="A7" s="489">
        <v>3</v>
      </c>
      <c r="B7" s="541" t="s">
        <v>473</v>
      </c>
      <c r="C7" s="514" t="str">
        <f>IF(C8="","",IF(C8=E8,"△",IF(C8&gt;E8,"○","●")))</f>
        <v/>
      </c>
      <c r="D7" s="515"/>
      <c r="E7" s="516"/>
      <c r="F7" s="514" t="str">
        <f>IF(F8="","",IF(F8=H8,"△",IF(F8&gt;H8,"○","●")))</f>
        <v/>
      </c>
      <c r="G7" s="515"/>
      <c r="H7" s="516"/>
      <c r="I7" s="517"/>
      <c r="J7" s="518"/>
      <c r="K7" s="519"/>
      <c r="L7" s="514" t="str">
        <f>IF(L8="","",IF(L8=N8,"△",IF(L8&gt;N8,"○","●")))</f>
        <v/>
      </c>
      <c r="M7" s="515"/>
      <c r="N7" s="516"/>
      <c r="O7" s="514" t="str">
        <f>IF(O8="","",IF(O8=Q8,"△",IF(O8&gt;Q8,"○","●")))</f>
        <v/>
      </c>
      <c r="P7" s="515"/>
      <c r="Q7" s="516"/>
      <c r="R7" s="514" t="str">
        <f>IF(R8="","",IF(R8=T8,"△",IF(R8&gt;T8,"○","●")))</f>
        <v/>
      </c>
      <c r="S7" s="515"/>
      <c r="T7" s="516"/>
      <c r="U7" s="514" t="str">
        <f>IF(U8="","",IF(U8=W8,"△",IF(U8&gt;W8,"○","●")))</f>
        <v/>
      </c>
      <c r="V7" s="515"/>
      <c r="W7" s="516"/>
      <c r="X7" s="514" t="str">
        <f>IF(X8="","",IF(X8=Z8,"△",IF(X8&gt;Z8,"○","●")))</f>
        <v/>
      </c>
      <c r="Y7" s="515"/>
      <c r="Z7" s="516"/>
      <c r="AA7" s="514" t="str">
        <f>IF(AA8="","",IF(AA8=AC8,"△",IF(AA8&gt;AC8,"○","●")))</f>
        <v/>
      </c>
      <c r="AB7" s="515"/>
      <c r="AC7" s="516"/>
      <c r="AD7" s="514" t="str">
        <f>IF(AD8="","",IF(AD8=AF8,"△",IF(AD8&gt;AF8,"○","●")))</f>
        <v/>
      </c>
      <c r="AE7" s="515"/>
      <c r="AF7" s="549"/>
      <c r="AG7" s="505">
        <f>COUNTIF(C7:AF7,"○")</f>
        <v>0</v>
      </c>
      <c r="AH7" s="506">
        <f>COUNTIF(C7:AF7,"△")</f>
        <v>0</v>
      </c>
      <c r="AI7" s="507">
        <f>COUNTIF(C7:AF7,"●")</f>
        <v>0</v>
      </c>
      <c r="AJ7" s="508">
        <f>AG7*3+AH7*1</f>
        <v>0</v>
      </c>
      <c r="AK7" s="520">
        <f>SUM(K3:K22)</f>
        <v>0</v>
      </c>
      <c r="AL7" s="510">
        <f>SUM(I3:I22)</f>
        <v>0</v>
      </c>
      <c r="AM7" s="512">
        <f>AK7-AL7</f>
        <v>0</v>
      </c>
      <c r="AN7" s="508">
        <f>RANK(AO7,AO$3:AO$22)</f>
        <v>1</v>
      </c>
      <c r="AO7" s="488">
        <f>10000*AJ7+100*AM7+AK7</f>
        <v>0</v>
      </c>
    </row>
    <row r="8" spans="1:41" ht="18" customHeight="1">
      <c r="A8" s="490"/>
      <c r="B8" s="542"/>
      <c r="C8" s="300" t="str">
        <f>IF(I3="","",K4)</f>
        <v/>
      </c>
      <c r="D8" s="301" t="s">
        <v>455</v>
      </c>
      <c r="E8" s="302" t="str">
        <f>IF(I3="","",I4)</f>
        <v/>
      </c>
      <c r="F8" s="300" t="str">
        <f>IF(I5="","",K6)</f>
        <v/>
      </c>
      <c r="G8" s="301" t="s">
        <v>455</v>
      </c>
      <c r="H8" s="302" t="str">
        <f>IF(I5="","",I6)</f>
        <v/>
      </c>
      <c r="I8" s="303"/>
      <c r="J8" s="304"/>
      <c r="K8" s="305"/>
      <c r="L8" s="295"/>
      <c r="M8" s="296" t="s">
        <v>344</v>
      </c>
      <c r="N8" s="298"/>
      <c r="O8" s="295"/>
      <c r="P8" s="296" t="s">
        <v>455</v>
      </c>
      <c r="Q8" s="297"/>
      <c r="R8" s="295"/>
      <c r="S8" s="296" t="s">
        <v>344</v>
      </c>
      <c r="T8" s="297"/>
      <c r="U8" s="295"/>
      <c r="V8" s="296" t="s">
        <v>455</v>
      </c>
      <c r="W8" s="297"/>
      <c r="X8" s="295"/>
      <c r="Y8" s="296" t="s">
        <v>455</v>
      </c>
      <c r="Z8" s="297"/>
      <c r="AA8" s="295"/>
      <c r="AB8" s="296" t="s">
        <v>453</v>
      </c>
      <c r="AC8" s="297"/>
      <c r="AD8" s="295"/>
      <c r="AE8" s="296" t="s">
        <v>453</v>
      </c>
      <c r="AF8" s="299"/>
      <c r="AG8" s="505"/>
      <c r="AH8" s="506"/>
      <c r="AI8" s="507"/>
      <c r="AJ8" s="509"/>
      <c r="AK8" s="521"/>
      <c r="AL8" s="509"/>
      <c r="AM8" s="513"/>
      <c r="AN8" s="509"/>
      <c r="AO8" s="488"/>
    </row>
    <row r="9" spans="1:41" ht="18" customHeight="1">
      <c r="A9" s="489">
        <v>4</v>
      </c>
      <c r="B9" s="541" t="s">
        <v>474</v>
      </c>
      <c r="C9" s="514" t="str">
        <f>IF(AND(C10="",C10=E10),"",IF(C10&gt;E10,"○",IF(C10&lt;E10,"●",IF(AND(C10&gt;=0,C10=E10),"△"))))</f>
        <v/>
      </c>
      <c r="D9" s="515"/>
      <c r="E9" s="516"/>
      <c r="F9" s="514" t="str">
        <f>IF(AND(F10="",F10=H10),"",IF(F10&gt;H10,"○",IF(F10&lt;H10,"●",IF(AND(F10&gt;=0,F10=H10),"△"))))</f>
        <v/>
      </c>
      <c r="G9" s="515"/>
      <c r="H9" s="516"/>
      <c r="I9" s="514" t="str">
        <f>IF(AND(I10="",I10=K10),"",IF(I10&gt;K10,"○",IF(I10&lt;K10,"●",IF(AND(I10&gt;=0,I10=K10),"△"))))</f>
        <v/>
      </c>
      <c r="J9" s="515"/>
      <c r="K9" s="516"/>
      <c r="L9" s="517"/>
      <c r="M9" s="518"/>
      <c r="N9" s="519"/>
      <c r="O9" s="514" t="str">
        <f>IF(AND(O10="",O10=Q10),"",IF(O10&gt;Q10,"○",IF(O10&lt;Q10,"●",IF(AND(O10&gt;=0,O10=Q10),"△"))))</f>
        <v/>
      </c>
      <c r="P9" s="515"/>
      <c r="Q9" s="516"/>
      <c r="R9" s="514" t="str">
        <f>IF(AND(R10="",R10=T10),"",IF(R10&gt;T10,"○",IF(R10&lt;T10,"●",IF(AND(R10&gt;=0,R10=T10),"△"))))</f>
        <v/>
      </c>
      <c r="S9" s="515"/>
      <c r="T9" s="516"/>
      <c r="U9" s="514" t="str">
        <f>IF(AND(U10="",U10=W10),"",IF(U10&gt;W10,"○",IF(U10&lt;W10,"●",IF(AND(U10&gt;=0,U10=W10),"△"))))</f>
        <v/>
      </c>
      <c r="V9" s="515"/>
      <c r="W9" s="516"/>
      <c r="X9" s="514" t="str">
        <f>IF(AND(X10="",X10=Z10),"",IF(X10&gt;Z10,"○",IF(X10&lt;Z10,"●",IF(AND(X10&gt;=0,X10=Z10),"△"))))</f>
        <v/>
      </c>
      <c r="Y9" s="515"/>
      <c r="Z9" s="516"/>
      <c r="AA9" s="514" t="str">
        <f>IF(AND(AA10="",AA10=AC10),"",IF(AA10&gt;AC10,"○",IF(AA10&lt;AC10,"●",IF(AND(AA10&gt;=0,AA10=AC10),"△"))))</f>
        <v/>
      </c>
      <c r="AB9" s="515"/>
      <c r="AC9" s="516"/>
      <c r="AD9" s="514" t="str">
        <f>IF(AND(AD10="",AD10=AF10),"",IF(AD10&gt;AF10,"○",IF(AD10&lt;AF10,"●",IF(AND(AD10&gt;=0,AD10=AF10),"△"))))</f>
        <v/>
      </c>
      <c r="AE9" s="515"/>
      <c r="AF9" s="549"/>
      <c r="AG9" s="505">
        <f>COUNTIF(C9:AF9,"○")</f>
        <v>0</v>
      </c>
      <c r="AH9" s="506">
        <f>COUNTIF(C9:AF9,"△")</f>
        <v>0</v>
      </c>
      <c r="AI9" s="507">
        <f>COUNTIF(C9:AF9,"●")</f>
        <v>0</v>
      </c>
      <c r="AJ9" s="508">
        <f>AG9*3+AH9*1</f>
        <v>0</v>
      </c>
      <c r="AK9" s="510">
        <f>SUM(N3:N22)</f>
        <v>0</v>
      </c>
      <c r="AL9" s="510">
        <f>SUM(L3:L22)</f>
        <v>0</v>
      </c>
      <c r="AM9" s="512">
        <f>AK9-AL9</f>
        <v>0</v>
      </c>
      <c r="AN9" s="508">
        <f>RANK(AO9,AO$3:AO$22)</f>
        <v>1</v>
      </c>
      <c r="AO9" s="488">
        <f>10000*AJ9+100*AM9+AK9</f>
        <v>0</v>
      </c>
    </row>
    <row r="10" spans="1:41" ht="18" customHeight="1">
      <c r="A10" s="490"/>
      <c r="B10" s="542"/>
      <c r="C10" s="300" t="str">
        <f>IF(L3="","",N4)</f>
        <v/>
      </c>
      <c r="D10" s="301" t="s">
        <v>453</v>
      </c>
      <c r="E10" s="302" t="str">
        <f>IF(L3="","",L4)</f>
        <v/>
      </c>
      <c r="F10" s="300" t="str">
        <f>IF(L5="","",N6)</f>
        <v/>
      </c>
      <c r="G10" s="301" t="s">
        <v>475</v>
      </c>
      <c r="H10" s="302" t="str">
        <f>IF(L5="","",L6)</f>
        <v/>
      </c>
      <c r="I10" s="300" t="str">
        <f>IF(L7="","",N8)</f>
        <v/>
      </c>
      <c r="J10" s="301" t="s">
        <v>475</v>
      </c>
      <c r="K10" s="302" t="str">
        <f>IF(L7="","",L8)</f>
        <v/>
      </c>
      <c r="L10" s="306"/>
      <c r="M10" s="304"/>
      <c r="N10" s="307"/>
      <c r="O10" s="295"/>
      <c r="P10" s="296" t="s">
        <v>455</v>
      </c>
      <c r="Q10" s="297"/>
      <c r="R10" s="295"/>
      <c r="S10" s="296" t="s">
        <v>344</v>
      </c>
      <c r="T10" s="297"/>
      <c r="U10" s="295"/>
      <c r="V10" s="296" t="s">
        <v>344</v>
      </c>
      <c r="W10" s="297"/>
      <c r="X10" s="295"/>
      <c r="Y10" s="296" t="s">
        <v>344</v>
      </c>
      <c r="Z10" s="297"/>
      <c r="AA10" s="295"/>
      <c r="AB10" s="296" t="s">
        <v>458</v>
      </c>
      <c r="AC10" s="297"/>
      <c r="AD10" s="295"/>
      <c r="AE10" s="296" t="s">
        <v>455</v>
      </c>
      <c r="AF10" s="299"/>
      <c r="AG10" s="505"/>
      <c r="AH10" s="506"/>
      <c r="AI10" s="507"/>
      <c r="AJ10" s="509"/>
      <c r="AK10" s="511"/>
      <c r="AL10" s="509"/>
      <c r="AM10" s="513"/>
      <c r="AN10" s="509"/>
      <c r="AO10" s="488"/>
    </row>
    <row r="11" spans="1:41" ht="18" customHeight="1">
      <c r="A11" s="489">
        <v>5</v>
      </c>
      <c r="B11" s="541" t="s">
        <v>476</v>
      </c>
      <c r="C11" s="514" t="str">
        <f>IF(AND(C12="",C12=E12),"",IF(C12&gt;E12,"○",IF(C12&lt;E12,"●",IF(AND(C12&gt;=0,C12=E12),"△"))))</f>
        <v/>
      </c>
      <c r="D11" s="515"/>
      <c r="E11" s="516"/>
      <c r="F11" s="514" t="str">
        <f>IF(AND(F12="",F12=H12),"",IF(F12&gt;H12,"○",IF(F12&lt;H12,"●",IF(AND(F12&gt;=0,F12=H12),"△"))))</f>
        <v/>
      </c>
      <c r="G11" s="515"/>
      <c r="H11" s="516"/>
      <c r="I11" s="514" t="str">
        <f>IF(AND(I12="",I12=K12),"",IF(I12&gt;K12,"○",IF(I12&lt;K12,"●",IF(AND(I12&gt;=0,I12=K12),"△"))))</f>
        <v/>
      </c>
      <c r="J11" s="515"/>
      <c r="K11" s="516"/>
      <c r="L11" s="514" t="str">
        <f>IF(AND(L12="",L12=N12),"",IF(L12&gt;N12,"○",IF(L12&lt;N12,"●",IF(AND(L12&gt;=0,L12=N12),"△"))))</f>
        <v/>
      </c>
      <c r="M11" s="515"/>
      <c r="N11" s="516"/>
      <c r="O11" s="517"/>
      <c r="P11" s="518"/>
      <c r="Q11" s="519"/>
      <c r="R11" s="514" t="str">
        <f>IF(AND(R12="",R12=T12),"",IF(R12&gt;T12,"○",IF(R12&lt;T12,"●",IF(AND(R12&gt;=0,R12=T12),"△"))))</f>
        <v/>
      </c>
      <c r="S11" s="515"/>
      <c r="T11" s="516"/>
      <c r="U11" s="514" t="str">
        <f>IF(AND(U12="",U12=W12),"",IF(U12&gt;W12,"○",IF(U12&lt;W12,"●",IF(AND(U12&gt;=0,U12=W12),"△"))))</f>
        <v/>
      </c>
      <c r="V11" s="515"/>
      <c r="W11" s="516"/>
      <c r="X11" s="514" t="str">
        <f>IF(AND(X12="",X12=Z12),"",IF(X12&gt;Z12,"○",IF(X12&lt;Z12,"●",IF(AND(X12&gt;=0,X12=Z12),"△"))))</f>
        <v/>
      </c>
      <c r="Y11" s="515"/>
      <c r="Z11" s="516"/>
      <c r="AA11" s="514" t="str">
        <f>IF(AND(AA12="",AA12=AC12),"",IF(AA12&gt;AC12,"○",IF(AA12&lt;AC12,"●",IF(AND(AA12&gt;=0,AA12=AC12),"△"))))</f>
        <v/>
      </c>
      <c r="AB11" s="515"/>
      <c r="AC11" s="516"/>
      <c r="AD11" s="514" t="str">
        <f>IF(AND(AD12="",AD12=AF12),"",IF(AD12&gt;AF12,"○",IF(AD12&lt;AF12,"●",IF(AND(AD12&gt;=0,AD12=AF12),"△"))))</f>
        <v/>
      </c>
      <c r="AE11" s="515"/>
      <c r="AF11" s="549"/>
      <c r="AG11" s="505">
        <f>COUNTIF(C11:AF11,"○")</f>
        <v>0</v>
      </c>
      <c r="AH11" s="506">
        <f>COUNTIF(C11:AF11,"△")</f>
        <v>0</v>
      </c>
      <c r="AI11" s="507">
        <f>COUNTIF(C11:AF11,"●")</f>
        <v>0</v>
      </c>
      <c r="AJ11" s="508">
        <f>AG11*3+AH11*1</f>
        <v>0</v>
      </c>
      <c r="AK11" s="510">
        <f>SUM(Q3:Q22)</f>
        <v>0</v>
      </c>
      <c r="AL11" s="510">
        <f>SUM(O3:O22)</f>
        <v>0</v>
      </c>
      <c r="AM11" s="512">
        <f>AK11-AL11</f>
        <v>0</v>
      </c>
      <c r="AN11" s="508">
        <f>RANK(AO11,AO$3:AO$22)</f>
        <v>1</v>
      </c>
      <c r="AO11" s="488">
        <f>10000*AJ11+100*AM11+AK11</f>
        <v>0</v>
      </c>
    </row>
    <row r="12" spans="1:41" ht="18" customHeight="1">
      <c r="A12" s="490"/>
      <c r="B12" s="542"/>
      <c r="C12" s="300" t="str">
        <f>IF(O3="","",Q4)</f>
        <v/>
      </c>
      <c r="D12" s="301" t="s">
        <v>455</v>
      </c>
      <c r="E12" s="302" t="str">
        <f>IF(O3="","",O4)</f>
        <v/>
      </c>
      <c r="F12" s="300" t="str">
        <f>IF(O5="","",Q6)</f>
        <v/>
      </c>
      <c r="G12" s="301" t="s">
        <v>453</v>
      </c>
      <c r="H12" s="302" t="str">
        <f>IF(O5="","",O6)</f>
        <v/>
      </c>
      <c r="I12" s="300" t="str">
        <f>IF(O7="","",Q8)</f>
        <v/>
      </c>
      <c r="J12" s="301" t="s">
        <v>475</v>
      </c>
      <c r="K12" s="302" t="str">
        <f>IF(O7="","",O8)</f>
        <v/>
      </c>
      <c r="L12" s="300" t="str">
        <f>IF(O9="","",Q10)</f>
        <v/>
      </c>
      <c r="M12" s="301" t="s">
        <v>475</v>
      </c>
      <c r="N12" s="302" t="str">
        <f>IF(O9="","",O10)</f>
        <v/>
      </c>
      <c r="O12" s="306"/>
      <c r="P12" s="304"/>
      <c r="Q12" s="307"/>
      <c r="R12" s="295"/>
      <c r="S12" s="296" t="s">
        <v>453</v>
      </c>
      <c r="T12" s="297"/>
      <c r="U12" s="295"/>
      <c r="V12" s="296" t="s">
        <v>456</v>
      </c>
      <c r="W12" s="297"/>
      <c r="X12" s="295"/>
      <c r="Y12" s="296" t="s">
        <v>455</v>
      </c>
      <c r="Z12" s="297"/>
      <c r="AA12" s="295"/>
      <c r="AB12" s="296" t="s">
        <v>453</v>
      </c>
      <c r="AC12" s="297"/>
      <c r="AD12" s="295"/>
      <c r="AE12" s="296" t="s">
        <v>455</v>
      </c>
      <c r="AF12" s="299"/>
      <c r="AG12" s="505"/>
      <c r="AH12" s="506"/>
      <c r="AI12" s="507"/>
      <c r="AJ12" s="509"/>
      <c r="AK12" s="511"/>
      <c r="AL12" s="509"/>
      <c r="AM12" s="513"/>
      <c r="AN12" s="509"/>
      <c r="AO12" s="488"/>
    </row>
    <row r="13" spans="1:41" ht="18" customHeight="1">
      <c r="A13" s="489">
        <v>6</v>
      </c>
      <c r="B13" s="541" t="s">
        <v>469</v>
      </c>
      <c r="C13" s="514" t="str">
        <f>IF(AND(C14="",C14=E14),"",IF(C14&gt;E14,"○",IF(C14&lt;E14,"●",IF(AND(C14&gt;=0,C14=E14),"△"))))</f>
        <v/>
      </c>
      <c r="D13" s="515"/>
      <c r="E13" s="516"/>
      <c r="F13" s="514" t="str">
        <f>IF(AND(F14="",F14=H14),"",IF(F14&gt;H14,"○",IF(F14&lt;H14,"●",IF(AND(F14&gt;=0,F14=H14),"△"))))</f>
        <v/>
      </c>
      <c r="G13" s="515"/>
      <c r="H13" s="516"/>
      <c r="I13" s="514" t="str">
        <f>IF(AND(I14="",I14=K14),"",IF(I14&gt;K14,"○",IF(I14&lt;K14,"●",IF(AND(I14&gt;=0,I14=K14),"△"))))</f>
        <v/>
      </c>
      <c r="J13" s="515"/>
      <c r="K13" s="516"/>
      <c r="L13" s="514" t="str">
        <f>IF(AND(L14="",L14=N14),"",IF(L14&gt;N14,"○",IF(L14&lt;N14,"●",IF(AND(L14&gt;=0,L14=N14),"△"))))</f>
        <v/>
      </c>
      <c r="M13" s="515"/>
      <c r="N13" s="516"/>
      <c r="O13" s="514" t="str">
        <f>IF(AND(O14="",O14=Q14),"",IF(O14&gt;Q14,"○",IF(O14&lt;Q14,"●",IF(AND(O14&gt;=0,O14=Q14),"△"))))</f>
        <v/>
      </c>
      <c r="P13" s="515"/>
      <c r="Q13" s="516"/>
      <c r="R13" s="517"/>
      <c r="S13" s="518"/>
      <c r="T13" s="519"/>
      <c r="U13" s="514" t="str">
        <f>IF(AND(U14="",U14=W14),"",IF(U14&gt;W14,"○",IF(U14&lt;W14,"●",IF(AND(U14&gt;=0,U14=W14),"△"))))</f>
        <v/>
      </c>
      <c r="V13" s="515"/>
      <c r="W13" s="516"/>
      <c r="X13" s="514" t="str">
        <f>IF(AND(X14="",X14=Z14),"",IF(X14&gt;Z14,"○",IF(X14&lt;Z14,"●",IF(AND(X14&gt;=0,X14=Z14),"△"))))</f>
        <v/>
      </c>
      <c r="Y13" s="515"/>
      <c r="Z13" s="516"/>
      <c r="AA13" s="514" t="str">
        <f>IF(AND(AA14="",AA14=AC14),"",IF(AA14&gt;AC14,"○",IF(AA14&lt;AC14,"●",IF(AND(AA14&gt;=0,AA14=AC14),"△"))))</f>
        <v/>
      </c>
      <c r="AB13" s="515"/>
      <c r="AC13" s="516"/>
      <c r="AD13" s="514" t="str">
        <f>IF(AND(AD14="",AD14=AF14),"",IF(AD14&gt;AF14,"○",IF(AD14&lt;AF14,"●",IF(AND(AD14&gt;=0,AD14=AF14),"△"))))</f>
        <v/>
      </c>
      <c r="AE13" s="515"/>
      <c r="AF13" s="549"/>
      <c r="AG13" s="505">
        <f>COUNTIF(C13:AF13,"○")</f>
        <v>0</v>
      </c>
      <c r="AH13" s="506">
        <f>COUNTIF(C13:AF13,"△")</f>
        <v>0</v>
      </c>
      <c r="AI13" s="507">
        <f>COUNTIF(C13:AF13,"●")</f>
        <v>0</v>
      </c>
      <c r="AJ13" s="508">
        <f>AG13*3+AH13*1</f>
        <v>0</v>
      </c>
      <c r="AK13" s="510">
        <f>SUM(T3:T22)</f>
        <v>0</v>
      </c>
      <c r="AL13" s="510">
        <f>SUM(R3:R22)</f>
        <v>0</v>
      </c>
      <c r="AM13" s="512">
        <f>AK13-AL13</f>
        <v>0</v>
      </c>
      <c r="AN13" s="508">
        <f>RANK(AO13,AO$3:AO$22)</f>
        <v>1</v>
      </c>
      <c r="AO13" s="488">
        <f>10000*AJ13+100*AM13+AK13</f>
        <v>0</v>
      </c>
    </row>
    <row r="14" spans="1:41" ht="18" customHeight="1">
      <c r="A14" s="490"/>
      <c r="B14" s="542"/>
      <c r="C14" s="300" t="str">
        <f>IF(R3="","",T4)</f>
        <v/>
      </c>
      <c r="D14" s="301" t="s">
        <v>455</v>
      </c>
      <c r="E14" s="302" t="str">
        <f>IF(R3="","",R4)</f>
        <v/>
      </c>
      <c r="F14" s="300" t="str">
        <f>IF(R5="","",T6)</f>
        <v/>
      </c>
      <c r="G14" s="301" t="s">
        <v>344</v>
      </c>
      <c r="H14" s="302" t="str">
        <f>IF(R5="","",R6)</f>
        <v/>
      </c>
      <c r="I14" s="300" t="str">
        <f>IF(R7="","",T8)</f>
        <v/>
      </c>
      <c r="J14" s="301" t="s">
        <v>453</v>
      </c>
      <c r="K14" s="302" t="str">
        <f>IF(R7="","",R8)</f>
        <v/>
      </c>
      <c r="L14" s="300" t="str">
        <f>IF(R9="","",T10)</f>
        <v/>
      </c>
      <c r="M14" s="301" t="s">
        <v>475</v>
      </c>
      <c r="N14" s="302" t="str">
        <f>IF(R9="","",R10)</f>
        <v/>
      </c>
      <c r="O14" s="300" t="str">
        <f>IF(R11="","",T12)</f>
        <v/>
      </c>
      <c r="P14" s="301" t="s">
        <v>453</v>
      </c>
      <c r="Q14" s="302" t="str">
        <f>IF(R11="","",R12)</f>
        <v/>
      </c>
      <c r="R14" s="306"/>
      <c r="S14" s="304"/>
      <c r="T14" s="307"/>
      <c r="U14" s="295"/>
      <c r="V14" s="296" t="s">
        <v>475</v>
      </c>
      <c r="W14" s="297"/>
      <c r="X14" s="295"/>
      <c r="Y14" s="296" t="s">
        <v>458</v>
      </c>
      <c r="Z14" s="297"/>
      <c r="AA14" s="295"/>
      <c r="AB14" s="296" t="s">
        <v>455</v>
      </c>
      <c r="AC14" s="297"/>
      <c r="AD14" s="295"/>
      <c r="AE14" s="296" t="s">
        <v>454</v>
      </c>
      <c r="AF14" s="299"/>
      <c r="AG14" s="505"/>
      <c r="AH14" s="506"/>
      <c r="AI14" s="507"/>
      <c r="AJ14" s="509"/>
      <c r="AK14" s="511"/>
      <c r="AL14" s="509"/>
      <c r="AM14" s="513"/>
      <c r="AN14" s="509"/>
      <c r="AO14" s="488"/>
    </row>
    <row r="15" spans="1:41" ht="18" customHeight="1">
      <c r="A15" s="489">
        <v>7</v>
      </c>
      <c r="B15" s="541" t="s">
        <v>477</v>
      </c>
      <c r="C15" s="514" t="str">
        <f>IF(AND(C16="",C16=E16),"",IF(C16&gt;E16,"○",IF(C16&lt;E16,"●",IF(AND(C16&gt;=0,C16=E16),"△"))))</f>
        <v/>
      </c>
      <c r="D15" s="515"/>
      <c r="E15" s="516"/>
      <c r="F15" s="514" t="str">
        <f>IF(AND(F16="",F16=H16),"",IF(F16&gt;H16,"○",IF(F16&lt;H16,"●",IF(AND(F16&gt;=0,F16=H16),"△"))))</f>
        <v/>
      </c>
      <c r="G15" s="515"/>
      <c r="H15" s="516"/>
      <c r="I15" s="514" t="str">
        <f>IF(AND(I16="",I16=K16),"",IF(I16&gt;K16,"○",IF(I16&lt;K16,"●",IF(AND(I16&gt;=0,I16=K16),"△"))))</f>
        <v/>
      </c>
      <c r="J15" s="515"/>
      <c r="K15" s="516"/>
      <c r="L15" s="514" t="str">
        <f>IF(AND(L16="",L16=N16),"",IF(L16&gt;N16,"○",IF(L16&lt;N16,"●",IF(AND(L16&gt;=0,L16=N16),"△"))))</f>
        <v/>
      </c>
      <c r="M15" s="515"/>
      <c r="N15" s="516"/>
      <c r="O15" s="514" t="str">
        <f>IF(AND(O16="",O16=Q16),"",IF(O16&gt;Q16,"○",IF(O16&lt;Q16,"●",IF(AND(O16&gt;=0,O16=Q16),"△"))))</f>
        <v/>
      </c>
      <c r="P15" s="515"/>
      <c r="Q15" s="516"/>
      <c r="R15" s="514" t="str">
        <f>IF(AND(R16="",R16=T16),"",IF(R16&gt;T16,"○",IF(R16&lt;T16,"●",IF(AND(R16&gt;=0,R16=T16),"△"))))</f>
        <v/>
      </c>
      <c r="S15" s="515"/>
      <c r="T15" s="516"/>
      <c r="U15" s="517"/>
      <c r="V15" s="518"/>
      <c r="W15" s="519"/>
      <c r="X15" s="514" t="str">
        <f>IF(AND(X16="",X16=Z16),"",IF(X16&gt;Z16,"○",IF(X16&lt;Z16,"●",IF(AND(X16&gt;=0,X16=Z16),"△"))))</f>
        <v/>
      </c>
      <c r="Y15" s="515"/>
      <c r="Z15" s="516"/>
      <c r="AA15" s="514" t="str">
        <f>IF(AND(AA16="",AA16=AC16),"",IF(AA16&gt;AC16,"○",IF(AA16&lt;AC16,"●",IF(AND(AA16&gt;=0,AA16=AC16),"△"))))</f>
        <v/>
      </c>
      <c r="AB15" s="515"/>
      <c r="AC15" s="516"/>
      <c r="AD15" s="514" t="str">
        <f>IF(AND(AD16="",AD16=AF16),"",IF(AD16&gt;AF16,"○",IF(AD16&lt;AF16,"●",IF(AND(AD16&gt;=0,AD16=AF16),"△"))))</f>
        <v/>
      </c>
      <c r="AE15" s="515"/>
      <c r="AF15" s="549"/>
      <c r="AG15" s="505">
        <f>COUNTIF(C15:AF15,"○")</f>
        <v>0</v>
      </c>
      <c r="AH15" s="506">
        <f>COUNTIF(C15:AF15,"△")</f>
        <v>0</v>
      </c>
      <c r="AI15" s="507">
        <f>COUNTIF(C15:AF15,"●")</f>
        <v>0</v>
      </c>
      <c r="AJ15" s="508">
        <f>AG15*3+AH15*1</f>
        <v>0</v>
      </c>
      <c r="AK15" s="510">
        <f>SUM(W3:W22)</f>
        <v>0</v>
      </c>
      <c r="AL15" s="510">
        <f>SUM(U3:U22)</f>
        <v>0</v>
      </c>
      <c r="AM15" s="512">
        <f>AK15-AL15</f>
        <v>0</v>
      </c>
      <c r="AN15" s="508">
        <f>RANK(AO15,AO$3:AO$22)</f>
        <v>1</v>
      </c>
      <c r="AO15" s="488">
        <f>10000*AJ15+100*AM15+AK15</f>
        <v>0</v>
      </c>
    </row>
    <row r="16" spans="1:41" ht="18" customHeight="1">
      <c r="A16" s="490"/>
      <c r="B16" s="542"/>
      <c r="C16" s="300" t="str">
        <f>IF(U3="","",W4)</f>
        <v/>
      </c>
      <c r="D16" s="301" t="s">
        <v>344</v>
      </c>
      <c r="E16" s="302" t="str">
        <f>IF(U3="","",U4)</f>
        <v/>
      </c>
      <c r="F16" s="300" t="str">
        <f>IF(U5="","",W6)</f>
        <v/>
      </c>
      <c r="G16" s="301" t="s">
        <v>455</v>
      </c>
      <c r="H16" s="302" t="str">
        <f>IF(U5="","",U6)</f>
        <v/>
      </c>
      <c r="I16" s="300" t="str">
        <f>IF(U7="","",W8)</f>
        <v/>
      </c>
      <c r="J16" s="301" t="s">
        <v>455</v>
      </c>
      <c r="K16" s="302" t="str">
        <f>IF(U7="","",U8)</f>
        <v/>
      </c>
      <c r="L16" s="300" t="str">
        <f>IF(U9="","",W10)</f>
        <v/>
      </c>
      <c r="M16" s="301" t="s">
        <v>453</v>
      </c>
      <c r="N16" s="302" t="str">
        <f>IF(U9="","",U10)</f>
        <v/>
      </c>
      <c r="O16" s="300" t="str">
        <f>IF(U11="","",W12)</f>
        <v/>
      </c>
      <c r="P16" s="301" t="s">
        <v>475</v>
      </c>
      <c r="Q16" s="302" t="str">
        <f>IF(U11="","",U12)</f>
        <v/>
      </c>
      <c r="R16" s="300" t="str">
        <f>IF(U13="","",W14)</f>
        <v/>
      </c>
      <c r="S16" s="301" t="s">
        <v>475</v>
      </c>
      <c r="T16" s="302" t="str">
        <f>IF(U13="","",U14)</f>
        <v/>
      </c>
      <c r="U16" s="306"/>
      <c r="V16" s="304"/>
      <c r="W16" s="307"/>
      <c r="X16" s="308"/>
      <c r="Y16" s="296" t="s">
        <v>453</v>
      </c>
      <c r="Z16" s="309"/>
      <c r="AA16" s="310"/>
      <c r="AB16" s="296" t="s">
        <v>456</v>
      </c>
      <c r="AC16" s="311"/>
      <c r="AD16" s="308"/>
      <c r="AE16" s="296" t="s">
        <v>455</v>
      </c>
      <c r="AF16" s="312"/>
      <c r="AG16" s="505"/>
      <c r="AH16" s="506"/>
      <c r="AI16" s="507"/>
      <c r="AJ16" s="509"/>
      <c r="AK16" s="511"/>
      <c r="AL16" s="509"/>
      <c r="AM16" s="513"/>
      <c r="AN16" s="509"/>
      <c r="AO16" s="488"/>
    </row>
    <row r="17" spans="1:41" ht="18" customHeight="1">
      <c r="A17" s="489">
        <v>8</v>
      </c>
      <c r="B17" s="541" t="s">
        <v>463</v>
      </c>
      <c r="C17" s="514" t="str">
        <f>IF(AND(C18="",C18=E18),"",IF(C18&gt;E18,"○",IF(C18&lt;E18,"●",IF(AND(C18&gt;=0,C18=E18),"△"))))</f>
        <v/>
      </c>
      <c r="D17" s="515"/>
      <c r="E17" s="516"/>
      <c r="F17" s="514" t="str">
        <f>IF(AND(F18="",F18=H18),"",IF(F18&gt;H18,"○",IF(F18&lt;H18,"●",IF(AND(F18&gt;=0,F18=H18),"△"))))</f>
        <v/>
      </c>
      <c r="G17" s="515"/>
      <c r="H17" s="516"/>
      <c r="I17" s="514" t="str">
        <f>IF(AND(I18="",I18=K18),"",IF(I18&gt;K18,"○",IF(I18&lt;K18,"●",IF(AND(I18&gt;=0,I18=K18),"△"))))</f>
        <v/>
      </c>
      <c r="J17" s="515"/>
      <c r="K17" s="516"/>
      <c r="L17" s="514" t="str">
        <f>IF(AND(L18="",L18=N18),"",IF(L18&gt;N18,"○",IF(L18&lt;N18,"●",IF(AND(L18&gt;=0,L18=N18),"△"))))</f>
        <v/>
      </c>
      <c r="M17" s="515"/>
      <c r="N17" s="516"/>
      <c r="O17" s="514" t="str">
        <f>IF(AND(O18="",O18=Q18),"",IF(O18&gt;Q18,"○",IF(O18&lt;Q18,"●",IF(AND(O18&gt;=0,O18=Q18),"△"))))</f>
        <v/>
      </c>
      <c r="P17" s="515"/>
      <c r="Q17" s="516"/>
      <c r="R17" s="514" t="str">
        <f>IF(AND(R18="",R18=T18),"",IF(R18&gt;T18,"○",IF(R18&lt;T18,"●",IF(AND(R18&gt;=0,R18=T18),"△"))))</f>
        <v/>
      </c>
      <c r="S17" s="515"/>
      <c r="T17" s="516"/>
      <c r="U17" s="514" t="str">
        <f>IF(AND(U18="",U18=W18),"",IF(U18&gt;W18,"○",IF(U18&lt;W18,"●",IF(AND(U18&gt;=0,U18=W18),"△"))))</f>
        <v/>
      </c>
      <c r="V17" s="515"/>
      <c r="W17" s="516"/>
      <c r="X17" s="517"/>
      <c r="Y17" s="518"/>
      <c r="Z17" s="519"/>
      <c r="AA17" s="514" t="str">
        <f>IF(AND(AA18="",AA18=AC18),"",IF(AA18&gt;AC18,"○",IF(AA18&lt;AC18,"●",IF(AND(AA18&gt;=0,AA18=AC18),"△"))))</f>
        <v/>
      </c>
      <c r="AB17" s="515"/>
      <c r="AC17" s="516"/>
      <c r="AD17" s="514" t="str">
        <f>IF(AND(AD18="",AD18=AF18),"",IF(AD18&gt;AF18,"○",IF(AD18&lt;AF18,"●",IF(AND(AD18&gt;=0,AD18=AF18),"△"))))</f>
        <v/>
      </c>
      <c r="AE17" s="515"/>
      <c r="AF17" s="549"/>
      <c r="AG17" s="505">
        <f>COUNTIF(C17:AF17,"○")</f>
        <v>0</v>
      </c>
      <c r="AH17" s="506">
        <f>COUNTIF(C17:AF17,"△")</f>
        <v>0</v>
      </c>
      <c r="AI17" s="507">
        <f>COUNTIF(C17:AF17,"●")</f>
        <v>0</v>
      </c>
      <c r="AJ17" s="508">
        <f>AG17*3+AH17*1</f>
        <v>0</v>
      </c>
      <c r="AK17" s="510">
        <f>SUM(Z3:Z22)</f>
        <v>0</v>
      </c>
      <c r="AL17" s="510">
        <f>SUM(X3:X22)</f>
        <v>0</v>
      </c>
      <c r="AM17" s="512">
        <f>AK17-AL17</f>
        <v>0</v>
      </c>
      <c r="AN17" s="508">
        <f>RANK(AO17,AO$3:AO$22)</f>
        <v>1</v>
      </c>
      <c r="AO17" s="488">
        <f>10000*AJ17+100*AM17+AK17</f>
        <v>0</v>
      </c>
    </row>
    <row r="18" spans="1:41" ht="18" customHeight="1">
      <c r="A18" s="490"/>
      <c r="B18" s="542"/>
      <c r="C18" s="300" t="str">
        <f>IF(X3="","",Z4)</f>
        <v/>
      </c>
      <c r="D18" s="301" t="s">
        <v>458</v>
      </c>
      <c r="E18" s="302" t="str">
        <f>IF(X3="","",X4)</f>
        <v/>
      </c>
      <c r="F18" s="300" t="str">
        <f>IF(X5="","",Z6)</f>
        <v/>
      </c>
      <c r="G18" s="301" t="s">
        <v>344</v>
      </c>
      <c r="H18" s="302" t="str">
        <f>IF(X5="","",X6)</f>
        <v/>
      </c>
      <c r="I18" s="300" t="str">
        <f>IF(X7="","",Z8)</f>
        <v/>
      </c>
      <c r="J18" s="301" t="s">
        <v>475</v>
      </c>
      <c r="K18" s="302" t="str">
        <f>IF(X7="","",X8)</f>
        <v/>
      </c>
      <c r="L18" s="300" t="str">
        <f>IF(X9="","",Z10)</f>
        <v/>
      </c>
      <c r="M18" s="301" t="s">
        <v>453</v>
      </c>
      <c r="N18" s="302" t="str">
        <f>IF(X9="","",X10)</f>
        <v/>
      </c>
      <c r="O18" s="300" t="str">
        <f>IF(X11="","",Z12)</f>
        <v/>
      </c>
      <c r="P18" s="301" t="s">
        <v>455</v>
      </c>
      <c r="Q18" s="302" t="str">
        <f>IF(X11="","",X12)</f>
        <v/>
      </c>
      <c r="R18" s="300" t="str">
        <f>IF(X13="","",Z14)</f>
        <v/>
      </c>
      <c r="S18" s="301" t="s">
        <v>458</v>
      </c>
      <c r="T18" s="302" t="str">
        <f>IF(X13="","",X14)</f>
        <v/>
      </c>
      <c r="U18" s="300" t="str">
        <f>IF(X15="","",Z16)</f>
        <v/>
      </c>
      <c r="V18" s="301" t="s">
        <v>454</v>
      </c>
      <c r="W18" s="302" t="str">
        <f>IF(X15="","",X16)</f>
        <v/>
      </c>
      <c r="X18" s="292"/>
      <c r="Y18" s="293"/>
      <c r="Z18" s="313"/>
      <c r="AA18" s="314"/>
      <c r="AB18" s="296" t="s">
        <v>453</v>
      </c>
      <c r="AC18" s="298"/>
      <c r="AD18" s="315"/>
      <c r="AE18" s="296" t="s">
        <v>453</v>
      </c>
      <c r="AF18" s="316"/>
      <c r="AG18" s="505"/>
      <c r="AH18" s="506"/>
      <c r="AI18" s="507"/>
      <c r="AJ18" s="509"/>
      <c r="AK18" s="511"/>
      <c r="AL18" s="509"/>
      <c r="AM18" s="513"/>
      <c r="AN18" s="509"/>
      <c r="AO18" s="488"/>
    </row>
    <row r="19" spans="1:41" ht="18" customHeight="1">
      <c r="A19" s="551">
        <v>9</v>
      </c>
      <c r="B19" s="553" t="s">
        <v>464</v>
      </c>
      <c r="C19" s="544" t="str">
        <f>IF(AND(C20="",C20=E20),"",IF(C20&gt;E20,"○",IF(C20&lt;E20,"●",IF(AND(C20&gt;=0,C20=E20),"△"))))</f>
        <v/>
      </c>
      <c r="D19" s="487"/>
      <c r="E19" s="545"/>
      <c r="F19" s="544" t="str">
        <f>IF(AND(F20="",F20=H20),"",IF(F20&gt;H20,"○",IF(F20&lt;H20,"●",IF(AND(F20&gt;=0,F20=H20),"△"))))</f>
        <v/>
      </c>
      <c r="G19" s="487"/>
      <c r="H19" s="545"/>
      <c r="I19" s="544" t="str">
        <f>IF(AND(I20="",I20=K20),"",IF(I20&gt;K20,"○",IF(I20&lt;K20,"●",IF(AND(I20&gt;=0,I20=K20),"△"))))</f>
        <v/>
      </c>
      <c r="J19" s="487"/>
      <c r="K19" s="545"/>
      <c r="L19" s="544" t="str">
        <f>IF(AND(L20="",L20=N20),"",IF(L20&gt;N20,"○",IF(L20&lt;N20,"●",IF(AND(L20&gt;=0,L20=N20),"△"))))</f>
        <v/>
      </c>
      <c r="M19" s="487"/>
      <c r="N19" s="545"/>
      <c r="O19" s="544" t="str">
        <f>IF(AND(O20="",O20=Q20),"",IF(O20&gt;Q20,"○",IF(O20&lt;Q20,"●",IF(AND(O20&gt;=0,O20=Q20),"△"))))</f>
        <v/>
      </c>
      <c r="P19" s="487"/>
      <c r="Q19" s="545"/>
      <c r="R19" s="544" t="str">
        <f>IF(AND(R20="",R20=T20),"",IF(R20&gt;T20,"○",IF(R20&lt;T20,"●",IF(AND(R20&gt;=0,R20=T20),"△"))))</f>
        <v/>
      </c>
      <c r="S19" s="487"/>
      <c r="T19" s="545"/>
      <c r="U19" s="544" t="str">
        <f>IF(AND(U20="",U20=W20),"",IF(U20&gt;W20,"○",IF(U20&lt;W20,"●",IF(AND(U20&gt;=0,U20=W20),"△"))))</f>
        <v/>
      </c>
      <c r="V19" s="487"/>
      <c r="W19" s="545"/>
      <c r="X19" s="544" t="str">
        <f>IF(AND(X20="",X20=Z20),"",IF(X20&gt;Z20,"○",IF(X20&lt;Z20,"●",IF(AND(X20&gt;=0,X20=Z20),"△"))))</f>
        <v/>
      </c>
      <c r="Y19" s="487"/>
      <c r="Z19" s="545"/>
      <c r="AA19" s="546"/>
      <c r="AB19" s="547"/>
      <c r="AC19" s="548"/>
      <c r="AD19" s="514" t="str">
        <f>IF(AND(AD20="",AD20=AF20),"",IF(AD20&gt;AF20,"○",IF(AD20&lt;AF20,"●",IF(AND(AD20&gt;=0,AD20=AF20),"△"))))</f>
        <v/>
      </c>
      <c r="AE19" s="515"/>
      <c r="AF19" s="549"/>
      <c r="AG19" s="505">
        <f>COUNTIF(C19:AF19,"○")</f>
        <v>0</v>
      </c>
      <c r="AH19" s="506">
        <f>COUNTIF(C19:AF19,"△")</f>
        <v>0</v>
      </c>
      <c r="AI19" s="507">
        <f>COUNTIF(C19:AF19,"●")</f>
        <v>0</v>
      </c>
      <c r="AJ19" s="508">
        <f>AG19*3+AH19*1</f>
        <v>0</v>
      </c>
      <c r="AK19" s="510">
        <f>SUM(AC3:AC22)</f>
        <v>0</v>
      </c>
      <c r="AL19" s="550">
        <f>SUM(AA3:AA22)</f>
        <v>0</v>
      </c>
      <c r="AM19" s="539">
        <f>AK19-AL19</f>
        <v>0</v>
      </c>
      <c r="AN19" s="540">
        <f>RANK(AO19,AO$3:AO$22)</f>
        <v>1</v>
      </c>
      <c r="AO19" s="488">
        <f>10000*AJ19+100*AM19+AK19</f>
        <v>0</v>
      </c>
    </row>
    <row r="20" spans="1:41" ht="18" customHeight="1" thickBot="1">
      <c r="A20" s="552"/>
      <c r="B20" s="542"/>
      <c r="C20" s="300" t="str">
        <f>IF(AA3="","",AC4)</f>
        <v/>
      </c>
      <c r="D20" s="301" t="s">
        <v>344</v>
      </c>
      <c r="E20" s="302" t="str">
        <f>IF(AA5="","",AA6)</f>
        <v/>
      </c>
      <c r="F20" s="300" t="str">
        <f>IF(AA5="","",AC6)</f>
        <v/>
      </c>
      <c r="G20" s="301" t="s">
        <v>344</v>
      </c>
      <c r="H20" s="302" t="str">
        <f>IF(AA5="","",AA6)</f>
        <v/>
      </c>
      <c r="I20" s="300" t="str">
        <f>IF(AA7="","",AC8)</f>
        <v/>
      </c>
      <c r="J20" s="301" t="s">
        <v>455</v>
      </c>
      <c r="K20" s="302" t="str">
        <f>IF(AA7="","",AA8)</f>
        <v/>
      </c>
      <c r="L20" s="300" t="str">
        <f>IF(AA9="","",AC10)</f>
        <v/>
      </c>
      <c r="M20" s="301" t="s">
        <v>455</v>
      </c>
      <c r="N20" s="302" t="str">
        <f>IF(AA9="","",AA10)</f>
        <v/>
      </c>
      <c r="O20" s="300" t="str">
        <f>IF(AA11="","",AC12)</f>
        <v/>
      </c>
      <c r="P20" s="301" t="s">
        <v>458</v>
      </c>
      <c r="Q20" s="302" t="str">
        <f>IF(AA11="","",AA12)</f>
        <v/>
      </c>
      <c r="R20" s="300" t="str">
        <f>IF(AA13="","",AC14)</f>
        <v/>
      </c>
      <c r="S20" s="301" t="s">
        <v>453</v>
      </c>
      <c r="T20" s="302" t="str">
        <f>IF(AA13="","",AA14)</f>
        <v/>
      </c>
      <c r="U20" s="300" t="str">
        <f>IF(AA15="","",AC16)</f>
        <v/>
      </c>
      <c r="V20" s="301" t="s">
        <v>455</v>
      </c>
      <c r="W20" s="302" t="str">
        <f>IF(AA15="","",AA16)</f>
        <v/>
      </c>
      <c r="X20" s="300" t="str">
        <f>IF(AA17="","",AC18)</f>
        <v/>
      </c>
      <c r="Y20" s="301" t="s">
        <v>455</v>
      </c>
      <c r="Z20" s="302" t="str">
        <f>IF(AA17="","",AA18)</f>
        <v/>
      </c>
      <c r="AA20" s="306"/>
      <c r="AB20" s="304"/>
      <c r="AC20" s="307"/>
      <c r="AD20" s="308"/>
      <c r="AE20" s="296" t="s">
        <v>455</v>
      </c>
      <c r="AF20" s="312"/>
      <c r="AG20" s="505"/>
      <c r="AH20" s="506"/>
      <c r="AI20" s="507"/>
      <c r="AJ20" s="509"/>
      <c r="AK20" s="511"/>
      <c r="AL20" s="509"/>
      <c r="AM20" s="513"/>
      <c r="AN20" s="540"/>
      <c r="AO20" s="488"/>
    </row>
    <row r="21" spans="1:41" ht="18" customHeight="1">
      <c r="A21" s="489">
        <v>10</v>
      </c>
      <c r="B21" s="541" t="s">
        <v>478</v>
      </c>
      <c r="C21" s="514" t="str">
        <f>IF(AND(C22="",C22=E22),"",IF(C22&gt;E22,"○",IF(C22&lt;E22,"●",IF(AND(C22&gt;=0,C22=E22),"△"))))</f>
        <v/>
      </c>
      <c r="D21" s="515"/>
      <c r="E21" s="516"/>
      <c r="F21" s="514" t="str">
        <f>IF(AND(F22="",F22=H22),"",IF(F22&gt;H22,"○",IF(F22&lt;H22,"●",IF(AND(F22&gt;=0,F22=H22),"△"))))</f>
        <v/>
      </c>
      <c r="G21" s="515"/>
      <c r="H21" s="516"/>
      <c r="I21" s="514" t="str">
        <f>IF(AND(I22="",I22=K22),"",IF(I22&gt;K22,"○",IF(I22&lt;K22,"●",IF(AND(I22&gt;=0,I22=K22),"△"))))</f>
        <v/>
      </c>
      <c r="J21" s="515"/>
      <c r="K21" s="516"/>
      <c r="L21" s="514" t="str">
        <f>IF(AND(L22="",L22=N22),"",IF(L22&gt;N22,"○",IF(L22&lt;N22,"●",IF(AND(L22&gt;=0,L22=N22),"△"))))</f>
        <v/>
      </c>
      <c r="M21" s="515"/>
      <c r="N21" s="516"/>
      <c r="O21" s="514" t="str">
        <f>IF(AND(O22="",O22=Q22),"",IF(O22&gt;Q22,"○",IF(O22&lt;Q22,"●",IF(AND(O22&gt;=0,O22=Q22),"△"))))</f>
        <v/>
      </c>
      <c r="P21" s="515"/>
      <c r="Q21" s="516"/>
      <c r="R21" s="514" t="str">
        <f>IF(AND(R22="",R22=T22),"",IF(R22&gt;T22,"○",IF(R22&lt;T22,"●",IF(AND(R22&gt;=0,R22=T22),"△"))))</f>
        <v/>
      </c>
      <c r="S21" s="515"/>
      <c r="T21" s="516"/>
      <c r="U21" s="514" t="str">
        <f>IF(AND(U22="",U22=W22),"",IF(U22&gt;W22,"○",IF(U22&lt;W22,"●",IF(AND(U22&gt;=0,U22=W22),"△"))))</f>
        <v/>
      </c>
      <c r="V21" s="515"/>
      <c r="W21" s="516"/>
      <c r="X21" s="514" t="str">
        <f>IF(AND(X22="",X22=Z22),"",IF(X22&gt;Z22,"○",IF(X22&lt;Z22,"●",IF(AND(X22&gt;=0,X22=Z22),"△"))))</f>
        <v/>
      </c>
      <c r="Y21" s="515"/>
      <c r="Z21" s="516"/>
      <c r="AA21" s="514" t="str">
        <f>IF(AND(AA22="",AA22=AC22),"",IF(AA22&gt;AC22,"○",IF(AA22&lt;AC22,"●",IF(AND(AA22&gt;=0,AA22=AC22),"△"))))</f>
        <v/>
      </c>
      <c r="AB21" s="515"/>
      <c r="AC21" s="516"/>
      <c r="AD21" s="517"/>
      <c r="AE21" s="518"/>
      <c r="AF21" s="543"/>
      <c r="AG21" s="505">
        <f>COUNTIF(C21:AF21,"○")</f>
        <v>0</v>
      </c>
      <c r="AH21" s="506">
        <f>COUNTIF(C21:AF21,"△")</f>
        <v>0</v>
      </c>
      <c r="AI21" s="507">
        <f>COUNTIF(C21:AF21,"●")</f>
        <v>0</v>
      </c>
      <c r="AJ21" s="508">
        <f>AG21*3+AH21*1</f>
        <v>0</v>
      </c>
      <c r="AK21" s="510">
        <f>SUM(AF3:AF22)</f>
        <v>0</v>
      </c>
      <c r="AL21" s="510">
        <f>SUM(AD3:AD22)</f>
        <v>0</v>
      </c>
      <c r="AM21" s="512">
        <f>AK21-AL21</f>
        <v>0</v>
      </c>
      <c r="AN21" s="522">
        <f>RANK(AO21,AO$3:AO$22)</f>
        <v>1</v>
      </c>
      <c r="AO21" s="488">
        <f>10000*AJ21+100*AM21+AK21</f>
        <v>0</v>
      </c>
    </row>
    <row r="22" spans="1:41" ht="18" customHeight="1">
      <c r="A22" s="490"/>
      <c r="B22" s="542"/>
      <c r="C22" s="300" t="str">
        <f>IF(AD3="","",AF4)</f>
        <v/>
      </c>
      <c r="D22" s="301" t="s">
        <v>475</v>
      </c>
      <c r="E22" s="302" t="str">
        <f>IF(AD3="","",AD4)</f>
        <v/>
      </c>
      <c r="F22" s="300" t="str">
        <f>IF(AD5="","",AF6)</f>
        <v/>
      </c>
      <c r="G22" s="301" t="s">
        <v>455</v>
      </c>
      <c r="H22" s="302" t="str">
        <f>IF(AD5="","",AD6)</f>
        <v/>
      </c>
      <c r="I22" s="300" t="str">
        <f>IF(AD7="","",AF8)</f>
        <v/>
      </c>
      <c r="J22" s="301" t="s">
        <v>344</v>
      </c>
      <c r="K22" s="302" t="str">
        <f>IF(AD7="","",AD8)</f>
        <v/>
      </c>
      <c r="L22" s="300" t="str">
        <f>IF(AD9="","",AF10)</f>
        <v/>
      </c>
      <c r="M22" s="301" t="s">
        <v>453</v>
      </c>
      <c r="N22" s="302" t="str">
        <f>IF(AD9="","",AD10)</f>
        <v/>
      </c>
      <c r="O22" s="300" t="str">
        <f>IF(AD11="","",AF12)</f>
        <v/>
      </c>
      <c r="P22" s="301" t="s">
        <v>458</v>
      </c>
      <c r="Q22" s="302" t="str">
        <f>IF(AD11="","",AD12)</f>
        <v/>
      </c>
      <c r="R22" s="300" t="str">
        <f>IF(AD13="","",AF14)</f>
        <v/>
      </c>
      <c r="S22" s="301" t="s">
        <v>455</v>
      </c>
      <c r="T22" s="302" t="str">
        <f>IF(AD13="","",AD14)</f>
        <v/>
      </c>
      <c r="U22" s="300" t="str">
        <f>IF(AD15="","",AF16)</f>
        <v/>
      </c>
      <c r="V22" s="301" t="s">
        <v>453</v>
      </c>
      <c r="W22" s="302" t="str">
        <f>IF(AD15="","",AD16)</f>
        <v/>
      </c>
      <c r="X22" s="300" t="str">
        <f>IF(AD17="","",AF18)</f>
        <v/>
      </c>
      <c r="Y22" s="301" t="s">
        <v>455</v>
      </c>
      <c r="Z22" s="302" t="str">
        <f>IF(AD17="","",AD18)</f>
        <v/>
      </c>
      <c r="AA22" s="300" t="str">
        <f>IF(AD19="","",AF20)</f>
        <v/>
      </c>
      <c r="AB22" s="301" t="s">
        <v>454</v>
      </c>
      <c r="AC22" s="302" t="str">
        <f>IF(AD19="","",AD20)</f>
        <v/>
      </c>
      <c r="AD22" s="292"/>
      <c r="AE22" s="293"/>
      <c r="AF22" s="431"/>
      <c r="AG22" s="505"/>
      <c r="AH22" s="506"/>
      <c r="AI22" s="507"/>
      <c r="AJ22" s="509"/>
      <c r="AK22" s="511"/>
      <c r="AL22" s="509"/>
      <c r="AM22" s="513"/>
      <c r="AN22" s="509"/>
      <c r="AO22" s="488"/>
    </row>
    <row r="23" spans="1:41" ht="24.75" customHeight="1">
      <c r="A23" s="486"/>
      <c r="B23" s="432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323"/>
      <c r="AJ23" s="323"/>
      <c r="AK23" s="434">
        <f>SUM(AK3:AK22)</f>
        <v>0</v>
      </c>
      <c r="AL23" s="434">
        <f>SUM(AL3:AL22)</f>
        <v>0</v>
      </c>
      <c r="AM23" s="434">
        <f>SUM(AM3:AM22)</f>
        <v>0</v>
      </c>
      <c r="AN23" s="323"/>
    </row>
    <row r="24" spans="1:41" ht="30" customHeight="1">
      <c r="A24" s="486"/>
      <c r="B24" s="432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5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323"/>
      <c r="AM24" s="323"/>
      <c r="AN24" s="323"/>
    </row>
    <row r="25" spans="1:41" ht="30" customHeight="1">
      <c r="A25" s="486"/>
      <c r="B25" s="432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5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323"/>
      <c r="AM25" s="323"/>
      <c r="AN25" s="323"/>
    </row>
    <row r="26" spans="1:41" ht="30" customHeight="1">
      <c r="A26" s="486"/>
      <c r="B26" s="432"/>
      <c r="C26" s="433"/>
      <c r="D26" s="433"/>
      <c r="E26" s="433"/>
      <c r="F26" s="433"/>
      <c r="G26" s="435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5"/>
      <c r="Z26" s="433"/>
      <c r="AA26" s="433"/>
      <c r="AB26" s="433"/>
      <c r="AC26" s="435"/>
      <c r="AD26" s="433"/>
      <c r="AE26" s="433"/>
      <c r="AF26" s="433"/>
      <c r="AG26" s="433"/>
      <c r="AH26" s="433"/>
      <c r="AI26" s="433"/>
      <c r="AJ26" s="433"/>
      <c r="AK26" s="433"/>
      <c r="AL26" s="323"/>
      <c r="AM26" s="323"/>
      <c r="AN26" s="323"/>
    </row>
    <row r="27" spans="1:41" ht="30" customHeight="1">
      <c r="A27" s="486"/>
      <c r="B27" s="432"/>
      <c r="C27" s="433"/>
      <c r="D27" s="433"/>
      <c r="E27" s="433"/>
      <c r="F27" s="433"/>
      <c r="G27" s="435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5"/>
      <c r="Z27" s="433"/>
      <c r="AA27" s="433"/>
      <c r="AB27" s="433"/>
      <c r="AC27" s="435"/>
      <c r="AD27" s="433"/>
      <c r="AE27" s="433"/>
      <c r="AF27" s="433"/>
      <c r="AG27" s="433"/>
      <c r="AH27" s="433"/>
      <c r="AI27" s="323"/>
      <c r="AJ27" s="323"/>
      <c r="AK27" s="323"/>
      <c r="AL27" s="323"/>
      <c r="AM27" s="323"/>
      <c r="AN27" s="323"/>
    </row>
    <row r="28" spans="1:41" ht="24.75" customHeigh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4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</row>
    <row r="29" spans="1:41" ht="24.75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</row>
    <row r="30" spans="1:41" ht="24.75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</row>
    <row r="31" spans="1:41" ht="24.75" customHeight="1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</row>
    <row r="32" spans="1:41" ht="24.75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</row>
    <row r="33" spans="1:40" ht="24.75" customHeight="1">
      <c r="A33" s="323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</row>
    <row r="34" spans="1:40" ht="24.75" customHeight="1">
      <c r="A34" s="323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</row>
    <row r="35" spans="1:40" ht="24.75" customHeight="1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</row>
    <row r="36" spans="1:40" ht="24.75" customHeight="1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</row>
    <row r="37" spans="1:40" ht="24.75" customHeight="1">
      <c r="A37" s="323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</row>
    <row r="38" spans="1:40" ht="24.75" customHeight="1">
      <c r="A38" s="323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</row>
    <row r="39" spans="1:40" ht="24.75" customHeight="1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</row>
    <row r="40" spans="1:40" ht="24.75" customHeight="1">
      <c r="A40" s="32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</row>
    <row r="41" spans="1:40" ht="24.75" customHeight="1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</row>
    <row r="42" spans="1:40" ht="24.75" customHeight="1">
      <c r="A42" s="323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</row>
    <row r="43" spans="1:40" ht="24.75" customHeight="1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</row>
    <row r="44" spans="1:40" ht="24.75" customHeight="1">
      <c r="A44" s="323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</row>
    <row r="45" spans="1:40" ht="24.75" customHeight="1">
      <c r="A45" s="323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</row>
    <row r="46" spans="1:40" ht="24.75" customHeight="1">
      <c r="A46" s="323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</row>
    <row r="47" spans="1:40" ht="24.75" customHeight="1">
      <c r="A47" s="323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</row>
    <row r="48" spans="1:40" ht="24.75" customHeight="1">
      <c r="A48" s="323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</row>
    <row r="49" spans="1:40" ht="24.75" customHeight="1">
      <c r="A49" s="323"/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</row>
    <row r="50" spans="1:40" ht="24.75" customHeight="1"/>
    <row r="51" spans="1:40" ht="24.75" customHeight="1"/>
    <row r="52" spans="1:40" ht="24.75" customHeight="1"/>
    <row r="53" spans="1:40" ht="24.75" customHeight="1"/>
    <row r="54" spans="1:40" ht="24.75" customHeight="1"/>
    <row r="55" spans="1:40" ht="24.75" customHeight="1"/>
    <row r="56" spans="1:40" ht="24.75" customHeight="1"/>
    <row r="57" spans="1:40" ht="24.75" customHeight="1"/>
    <row r="58" spans="1:40" ht="24.75" customHeight="1"/>
    <row r="59" spans="1:40" ht="24.75" customHeight="1"/>
    <row r="60" spans="1:40" ht="24.75" customHeight="1"/>
    <row r="61" spans="1:40" ht="24.75" customHeight="1"/>
    <row r="62" spans="1:40" ht="24.75" customHeight="1"/>
    <row r="63" spans="1:40" ht="24.75" customHeight="1"/>
    <row r="64" spans="1:40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</sheetData>
  <protectedRanges>
    <protectedRange password="C4D3" sqref="C9:AF9 C11:AF11 C13:AF13 C3:AF3 C7:AF7 C17:AF17 C15:AF15 C21:AF21 C19:AF19 C5:AF5" name="関数データ保護"/>
  </protectedRanges>
  <mergeCells count="223">
    <mergeCell ref="C1:N1"/>
    <mergeCell ref="O1:AF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9:A10"/>
    <mergeCell ref="B9:B10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11:A12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13:A14"/>
    <mergeCell ref="B13:B14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15:A16"/>
    <mergeCell ref="B15:B16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17:A18"/>
    <mergeCell ref="B17:B18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L19:AL20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AI21:AI22"/>
    <mergeCell ref="X19:Z19"/>
    <mergeCell ref="AA19:AC19"/>
    <mergeCell ref="AD19:AF19"/>
    <mergeCell ref="AG19:AG20"/>
    <mergeCell ref="AH19:AH20"/>
    <mergeCell ref="AI19:AI20"/>
    <mergeCell ref="AJ19:AJ20"/>
    <mergeCell ref="AK19:AK20"/>
    <mergeCell ref="A23:A27"/>
    <mergeCell ref="AJ21:AJ22"/>
    <mergeCell ref="AK21:AK22"/>
    <mergeCell ref="AL21:AL22"/>
    <mergeCell ref="AM21:AM22"/>
    <mergeCell ref="AN21:AN22"/>
    <mergeCell ref="AM19:AM20"/>
    <mergeCell ref="AN19:AN20"/>
    <mergeCell ref="AO19:AO20"/>
    <mergeCell ref="A21:A22"/>
    <mergeCell ref="B21:B22"/>
    <mergeCell ref="C21:E21"/>
    <mergeCell ref="F21:H21"/>
    <mergeCell ref="I21:K21"/>
    <mergeCell ref="L21:N21"/>
    <mergeCell ref="O21:Q21"/>
    <mergeCell ref="R21:T21"/>
    <mergeCell ref="U21:W21"/>
    <mergeCell ref="AO21:AO22"/>
    <mergeCell ref="X21:Z21"/>
    <mergeCell ref="AA21:AC21"/>
    <mergeCell ref="AD21:AF21"/>
    <mergeCell ref="AG21:AG22"/>
    <mergeCell ref="AH21:AH22"/>
  </mergeCells>
  <phoneticPr fontId="54"/>
  <pageMargins left="0.78740157480314965" right="0.59055118110236227" top="0.9055118110236221" bottom="0.74803149606299213" header="0.51181102362204722" footer="0.51181102362204722"/>
  <pageSetup paperSize="9" orientation="landscape" horizontalDpi="4294967293" verticalDpi="300" r:id="rId1"/>
  <headerFooter alignWithMargins="0">
    <oddHeader>&amp;C&amp;20 2017山梨県U-11サッカーリーグ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43"/>
  <sheetViews>
    <sheetView view="pageLayout" zoomScaleNormal="75" zoomScaleSheetLayoutView="74" workbookViewId="0">
      <selection activeCell="U11" sqref="U11:W11"/>
    </sheetView>
  </sheetViews>
  <sheetFormatPr defaultColWidth="21.59765625" defaultRowHeight="30" customHeight="1"/>
  <cols>
    <col min="1" max="1" width="4" style="281" customWidth="1"/>
    <col min="2" max="2" width="12.46484375" style="281" customWidth="1"/>
    <col min="3" max="9" width="2.59765625" style="281" customWidth="1"/>
    <col min="10" max="10" width="2.1328125" style="281" customWidth="1"/>
    <col min="11" max="32" width="2.59765625" style="281" customWidth="1"/>
    <col min="33" max="38" width="4" style="281" customWidth="1"/>
    <col min="39" max="39" width="5.46484375" style="281" bestFit="1" customWidth="1"/>
    <col min="40" max="40" width="4" style="281" customWidth="1"/>
    <col min="41" max="16384" width="21.59765625" style="281"/>
  </cols>
  <sheetData>
    <row r="1" spans="1:41" ht="24.75" customHeight="1" thickBot="1">
      <c r="A1" s="279"/>
      <c r="B1" s="280" t="s">
        <v>335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37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</row>
    <row r="2" spans="1:41" ht="25.5" customHeight="1" thickBot="1">
      <c r="A2" s="282"/>
      <c r="B2" s="430" t="s">
        <v>140</v>
      </c>
      <c r="C2" s="528" t="str">
        <f>B3</f>
        <v>A</v>
      </c>
      <c r="D2" s="529"/>
      <c r="E2" s="530"/>
      <c r="F2" s="531" t="str">
        <f>B5</f>
        <v>B</v>
      </c>
      <c r="G2" s="532"/>
      <c r="H2" s="533"/>
      <c r="I2" s="531" t="str">
        <f>B7</f>
        <v>C</v>
      </c>
      <c r="J2" s="532"/>
      <c r="K2" s="533"/>
      <c r="L2" s="531" t="str">
        <f>B9</f>
        <v>D</v>
      </c>
      <c r="M2" s="532"/>
      <c r="N2" s="533"/>
      <c r="O2" s="531" t="str">
        <f>B11</f>
        <v>E</v>
      </c>
      <c r="P2" s="532"/>
      <c r="Q2" s="533"/>
      <c r="R2" s="531" t="str">
        <f>B13</f>
        <v>F</v>
      </c>
      <c r="S2" s="532"/>
      <c r="T2" s="533"/>
      <c r="U2" s="531" t="str">
        <f>B15</f>
        <v>G</v>
      </c>
      <c r="V2" s="532"/>
      <c r="W2" s="533"/>
      <c r="X2" s="531" t="str">
        <f>B17</f>
        <v>H</v>
      </c>
      <c r="Y2" s="532"/>
      <c r="Z2" s="533"/>
      <c r="AA2" s="531" t="str">
        <f>B19</f>
        <v>I</v>
      </c>
      <c r="AB2" s="532"/>
      <c r="AC2" s="533"/>
      <c r="AD2" s="531" t="str">
        <f>B21</f>
        <v>J</v>
      </c>
      <c r="AE2" s="532"/>
      <c r="AF2" s="555"/>
      <c r="AG2" s="284" t="s">
        <v>336</v>
      </c>
      <c r="AH2" s="285" t="s">
        <v>338</v>
      </c>
      <c r="AI2" s="286" t="s">
        <v>337</v>
      </c>
      <c r="AJ2" s="287" t="s">
        <v>339</v>
      </c>
      <c r="AK2" s="288" t="s">
        <v>340</v>
      </c>
      <c r="AL2" s="287" t="s">
        <v>341</v>
      </c>
      <c r="AM2" s="289" t="s">
        <v>342</v>
      </c>
      <c r="AN2" s="290" t="s">
        <v>343</v>
      </c>
      <c r="AO2" s="291"/>
    </row>
    <row r="3" spans="1:41" ht="18" customHeight="1">
      <c r="A3" s="489">
        <v>1</v>
      </c>
      <c r="B3" s="541" t="s">
        <v>452</v>
      </c>
      <c r="C3" s="517"/>
      <c r="D3" s="523"/>
      <c r="E3" s="524"/>
      <c r="F3" s="514" t="str">
        <f>IF(F4="","",IF(F4=H4,"△",IF(F4&gt;H4,"○","●")))</f>
        <v/>
      </c>
      <c r="G3" s="515"/>
      <c r="H3" s="516"/>
      <c r="I3" s="514" t="str">
        <f>IF(I4="","",IF(I4=K4,"△",IF(I4&gt;K4,"○","●")))</f>
        <v/>
      </c>
      <c r="J3" s="515"/>
      <c r="K3" s="516"/>
      <c r="L3" s="514" t="str">
        <f>IF(L4="","",IF(L4=N4,"△",IF(L4&gt;N4,"○","●")))</f>
        <v/>
      </c>
      <c r="M3" s="515"/>
      <c r="N3" s="516"/>
      <c r="O3" s="514" t="str">
        <f>IF(O4="","",IF(O4=Q4,"△",IF(O4&gt;Q4,"○","●")))</f>
        <v/>
      </c>
      <c r="P3" s="515"/>
      <c r="Q3" s="516"/>
      <c r="R3" s="514" t="str">
        <f>IF(R4="","",IF(R4=T4,"△",IF(R4&gt;T4,"○","●")))</f>
        <v/>
      </c>
      <c r="S3" s="515"/>
      <c r="T3" s="516"/>
      <c r="U3" s="514" t="str">
        <f>IF(U4="","",IF(U4=W4,"△",IF(U4&gt;W4,"○","●")))</f>
        <v/>
      </c>
      <c r="V3" s="515"/>
      <c r="W3" s="516"/>
      <c r="X3" s="514" t="str">
        <f>IF(X4="","",IF(X4=Z4,"△",IF(X4&gt;Z4,"○","●")))</f>
        <v/>
      </c>
      <c r="Y3" s="515"/>
      <c r="Z3" s="516"/>
      <c r="AA3" s="514" t="str">
        <f>IF(AA4="","",IF(AA4=AC4,"△",IF(AA4&gt;AC4,"○","●")))</f>
        <v/>
      </c>
      <c r="AB3" s="515"/>
      <c r="AC3" s="516"/>
      <c r="AD3" s="514" t="str">
        <f>IF(AD4="","",IF(AD4=AF4,"△",IF(AD4&gt;AF4,"○","●")))</f>
        <v/>
      </c>
      <c r="AE3" s="515"/>
      <c r="AF3" s="549"/>
      <c r="AG3" s="505">
        <f>COUNTIF(C3:AF3,"○")</f>
        <v>0</v>
      </c>
      <c r="AH3" s="506">
        <f>COUNTIF(C3:AF3,"△")</f>
        <v>0</v>
      </c>
      <c r="AI3" s="507">
        <f>COUNTIF(C3:AF3,"●")</f>
        <v>0</v>
      </c>
      <c r="AJ3" s="508">
        <f>AG3*3+AH3*1</f>
        <v>0</v>
      </c>
      <c r="AK3" s="520">
        <f>SUM(E3:E22)</f>
        <v>0</v>
      </c>
      <c r="AL3" s="510">
        <f>SUM(C3:C22)</f>
        <v>0</v>
      </c>
      <c r="AM3" s="512">
        <f>AK3-AL3</f>
        <v>0</v>
      </c>
      <c r="AN3" s="522">
        <f>RANK(AO3,AO$3:AO$22)</f>
        <v>1</v>
      </c>
      <c r="AO3" s="488">
        <f>10000*AJ3+100*AM3+AK3</f>
        <v>0</v>
      </c>
    </row>
    <row r="4" spans="1:41" ht="18" customHeight="1">
      <c r="A4" s="490"/>
      <c r="B4" s="542"/>
      <c r="C4" s="292"/>
      <c r="D4" s="293"/>
      <c r="E4" s="294"/>
      <c r="F4" s="295"/>
      <c r="G4" s="296" t="s">
        <v>453</v>
      </c>
      <c r="H4" s="297"/>
      <c r="I4" s="295"/>
      <c r="J4" s="296" t="s">
        <v>453</v>
      </c>
      <c r="K4" s="298"/>
      <c r="L4" s="295"/>
      <c r="M4" s="296" t="s">
        <v>453</v>
      </c>
      <c r="N4" s="298"/>
      <c r="O4" s="295"/>
      <c r="P4" s="296" t="s">
        <v>455</v>
      </c>
      <c r="Q4" s="297"/>
      <c r="R4" s="295"/>
      <c r="S4" s="296" t="s">
        <v>455</v>
      </c>
      <c r="T4" s="297"/>
      <c r="U4" s="295"/>
      <c r="V4" s="296" t="s">
        <v>455</v>
      </c>
      <c r="W4" s="297"/>
      <c r="X4" s="295"/>
      <c r="Y4" s="296" t="s">
        <v>344</v>
      </c>
      <c r="Z4" s="297"/>
      <c r="AA4" s="295"/>
      <c r="AB4" s="296" t="s">
        <v>344</v>
      </c>
      <c r="AC4" s="297"/>
      <c r="AD4" s="295"/>
      <c r="AE4" s="296" t="s">
        <v>453</v>
      </c>
      <c r="AF4" s="299"/>
      <c r="AG4" s="505"/>
      <c r="AH4" s="506"/>
      <c r="AI4" s="507"/>
      <c r="AJ4" s="509"/>
      <c r="AK4" s="521"/>
      <c r="AL4" s="509"/>
      <c r="AM4" s="513"/>
      <c r="AN4" s="509"/>
      <c r="AO4" s="488"/>
    </row>
    <row r="5" spans="1:41" ht="18" customHeight="1">
      <c r="A5" s="489">
        <v>2</v>
      </c>
      <c r="B5" s="541" t="s">
        <v>467</v>
      </c>
      <c r="C5" s="514" t="str">
        <f>IF(C6="","",IF(C6=E6,"△",IF(C6&gt;E6,"○","●")))</f>
        <v/>
      </c>
      <c r="D5" s="515"/>
      <c r="E5" s="516"/>
      <c r="F5" s="517"/>
      <c r="G5" s="518"/>
      <c r="H5" s="519"/>
      <c r="I5" s="514" t="str">
        <f>IF(I6="","",IF(I6=K6,"△",IF(I6&gt;K6,"○","●")))</f>
        <v/>
      </c>
      <c r="J5" s="515"/>
      <c r="K5" s="516"/>
      <c r="L5" s="514" t="str">
        <f>IF(L6="","",IF(L6=N6,"△",IF(L6&gt;N6,"○","●")))</f>
        <v/>
      </c>
      <c r="M5" s="515"/>
      <c r="N5" s="516"/>
      <c r="O5" s="514" t="str">
        <f>IF(O6="","",IF(O6=Q6,"△",IF(O6&gt;Q6,"○","●")))</f>
        <v/>
      </c>
      <c r="P5" s="515"/>
      <c r="Q5" s="516"/>
      <c r="R5" s="514" t="str">
        <f>IF(R6="","",IF(R6=T6,"△",IF(R6&gt;T6,"○","●")))</f>
        <v/>
      </c>
      <c r="S5" s="515"/>
      <c r="T5" s="516"/>
      <c r="U5" s="514" t="str">
        <f>IF(U6="","",IF(U6=W6,"△",IF(U6&gt;W6,"○","●")))</f>
        <v/>
      </c>
      <c r="V5" s="515"/>
      <c r="W5" s="516"/>
      <c r="X5" s="514" t="str">
        <f>IF(X6="","",IF(X6=Z6,"△",IF(X6&gt;Z6,"○","●")))</f>
        <v/>
      </c>
      <c r="Y5" s="515"/>
      <c r="Z5" s="516"/>
      <c r="AA5" s="514" t="str">
        <f>IF(AA6="","",IF(AA6=AC6,"△",IF(AA6&gt;AC6,"○","●")))</f>
        <v/>
      </c>
      <c r="AB5" s="515"/>
      <c r="AC5" s="516"/>
      <c r="AD5" s="514" t="str">
        <f>IF(AD6="","",IF(AD6=AF6,"△",IF(AD6&gt;AF6,"○","●")))</f>
        <v/>
      </c>
      <c r="AE5" s="515"/>
      <c r="AF5" s="549"/>
      <c r="AG5" s="505">
        <f>COUNTIF(C5:AF5,"○")</f>
        <v>0</v>
      </c>
      <c r="AH5" s="506">
        <f>COUNTIF(C5:AF5,"△")</f>
        <v>0</v>
      </c>
      <c r="AI5" s="507">
        <f>COUNTIF(C5:AF5,"●")</f>
        <v>0</v>
      </c>
      <c r="AJ5" s="508">
        <f>AG5*3+AH5*1</f>
        <v>0</v>
      </c>
      <c r="AK5" s="520">
        <f>SUM(H3:H22)</f>
        <v>0</v>
      </c>
      <c r="AL5" s="510">
        <f>SUM(F3:F22)</f>
        <v>0</v>
      </c>
      <c r="AM5" s="512">
        <f>AK5-AL5</f>
        <v>0</v>
      </c>
      <c r="AN5" s="508">
        <f>RANK(AO5,AO$3:AO$22)</f>
        <v>1</v>
      </c>
      <c r="AO5" s="488">
        <f>10000*AJ5+100*AM5+AK5</f>
        <v>0</v>
      </c>
    </row>
    <row r="6" spans="1:41" ht="18" customHeight="1">
      <c r="A6" s="490"/>
      <c r="B6" s="542"/>
      <c r="C6" s="300" t="str">
        <f>IF(F3="","",H4)</f>
        <v/>
      </c>
      <c r="D6" s="301" t="s">
        <v>455</v>
      </c>
      <c r="E6" s="302" t="str">
        <f>IF(F3="","",F4)</f>
        <v/>
      </c>
      <c r="F6" s="303"/>
      <c r="G6" s="304"/>
      <c r="H6" s="305"/>
      <c r="I6" s="295"/>
      <c r="J6" s="296" t="s">
        <v>453</v>
      </c>
      <c r="K6" s="298"/>
      <c r="L6" s="295"/>
      <c r="M6" s="296" t="s">
        <v>453</v>
      </c>
      <c r="N6" s="298"/>
      <c r="O6" s="295"/>
      <c r="P6" s="296" t="s">
        <v>458</v>
      </c>
      <c r="Q6" s="297"/>
      <c r="R6" s="295"/>
      <c r="S6" s="296" t="s">
        <v>458</v>
      </c>
      <c r="T6" s="297"/>
      <c r="U6" s="295"/>
      <c r="V6" s="296" t="s">
        <v>455</v>
      </c>
      <c r="W6" s="297"/>
      <c r="X6" s="295"/>
      <c r="Y6" s="296" t="s">
        <v>344</v>
      </c>
      <c r="Z6" s="297"/>
      <c r="AA6" s="295"/>
      <c r="AB6" s="296" t="s">
        <v>453</v>
      </c>
      <c r="AC6" s="297"/>
      <c r="AD6" s="295"/>
      <c r="AE6" s="296" t="s">
        <v>453</v>
      </c>
      <c r="AF6" s="299"/>
      <c r="AG6" s="505"/>
      <c r="AH6" s="506"/>
      <c r="AI6" s="507"/>
      <c r="AJ6" s="509"/>
      <c r="AK6" s="521"/>
      <c r="AL6" s="509"/>
      <c r="AM6" s="513"/>
      <c r="AN6" s="509"/>
      <c r="AO6" s="488"/>
    </row>
    <row r="7" spans="1:41" ht="18" customHeight="1">
      <c r="A7" s="489">
        <v>3</v>
      </c>
      <c r="B7" s="541" t="s">
        <v>440</v>
      </c>
      <c r="C7" s="514" t="str">
        <f>IF(C8="","",IF(C8=E8,"△",IF(C8&gt;E8,"○","●")))</f>
        <v/>
      </c>
      <c r="D7" s="515"/>
      <c r="E7" s="516"/>
      <c r="F7" s="514" t="str">
        <f>IF(F8="","",IF(F8=H8,"△",IF(F8&gt;H8,"○","●")))</f>
        <v/>
      </c>
      <c r="G7" s="515"/>
      <c r="H7" s="516"/>
      <c r="I7" s="517"/>
      <c r="J7" s="518"/>
      <c r="K7" s="519"/>
      <c r="L7" s="514" t="str">
        <f>IF(L8="","",IF(L8=N8,"△",IF(L8&gt;N8,"○","●")))</f>
        <v/>
      </c>
      <c r="M7" s="515"/>
      <c r="N7" s="516"/>
      <c r="O7" s="514" t="str">
        <f>IF(O8="","",IF(O8=Q8,"△",IF(O8&gt;Q8,"○","●")))</f>
        <v/>
      </c>
      <c r="P7" s="515"/>
      <c r="Q7" s="516"/>
      <c r="R7" s="514" t="str">
        <f>IF(R8="","",IF(R8=T8,"△",IF(R8&gt;T8,"○","●")))</f>
        <v/>
      </c>
      <c r="S7" s="515"/>
      <c r="T7" s="516"/>
      <c r="U7" s="514" t="str">
        <f>IF(U8="","",IF(U8=W8,"△",IF(U8&gt;W8,"○","●")))</f>
        <v/>
      </c>
      <c r="V7" s="515"/>
      <c r="W7" s="516"/>
      <c r="X7" s="514" t="str">
        <f>IF(X8="","",IF(X8=Z8,"△",IF(X8&gt;Z8,"○","●")))</f>
        <v/>
      </c>
      <c r="Y7" s="515"/>
      <c r="Z7" s="516"/>
      <c r="AA7" s="514" t="str">
        <f>IF(AA8="","",IF(AA8=AC8,"△",IF(AA8&gt;AC8,"○","●")))</f>
        <v/>
      </c>
      <c r="AB7" s="515"/>
      <c r="AC7" s="516"/>
      <c r="AD7" s="514" t="str">
        <f>IF(AD8="","",IF(AD8=AF8,"△",IF(AD8&gt;AF8,"○","●")))</f>
        <v/>
      </c>
      <c r="AE7" s="515"/>
      <c r="AF7" s="549"/>
      <c r="AG7" s="505">
        <f>COUNTIF(C7:AF7,"○")</f>
        <v>0</v>
      </c>
      <c r="AH7" s="506">
        <f>COUNTIF(C7:AF7,"△")</f>
        <v>0</v>
      </c>
      <c r="AI7" s="507">
        <f>COUNTIF(C7:AF7,"●")</f>
        <v>0</v>
      </c>
      <c r="AJ7" s="508">
        <f>AG7*3+AH7*1</f>
        <v>0</v>
      </c>
      <c r="AK7" s="520">
        <f>SUM(K3:K22)</f>
        <v>0</v>
      </c>
      <c r="AL7" s="510">
        <f>SUM(I3:I22)</f>
        <v>0</v>
      </c>
      <c r="AM7" s="512">
        <f>AK7-AL7</f>
        <v>0</v>
      </c>
      <c r="AN7" s="508">
        <f>RANK(AO7,AO$3:AO$22)</f>
        <v>1</v>
      </c>
      <c r="AO7" s="488">
        <f>10000*AJ7+100*AM7+AK7</f>
        <v>0</v>
      </c>
    </row>
    <row r="8" spans="1:41" ht="18" customHeight="1">
      <c r="A8" s="490"/>
      <c r="B8" s="542"/>
      <c r="C8" s="300" t="str">
        <f>IF(I3="","",K4)</f>
        <v/>
      </c>
      <c r="D8" s="301" t="s">
        <v>455</v>
      </c>
      <c r="E8" s="302" t="str">
        <f>IF(I3="","",I4)</f>
        <v/>
      </c>
      <c r="F8" s="300" t="str">
        <f>IF(I5="","",K6)</f>
        <v/>
      </c>
      <c r="G8" s="301" t="s">
        <v>455</v>
      </c>
      <c r="H8" s="302" t="str">
        <f>IF(I5="","",I6)</f>
        <v/>
      </c>
      <c r="I8" s="303"/>
      <c r="J8" s="304"/>
      <c r="K8" s="305"/>
      <c r="L8" s="295"/>
      <c r="M8" s="296" t="s">
        <v>455</v>
      </c>
      <c r="N8" s="298"/>
      <c r="O8" s="295"/>
      <c r="P8" s="296" t="s">
        <v>455</v>
      </c>
      <c r="Q8" s="297"/>
      <c r="R8" s="295"/>
      <c r="S8" s="296" t="s">
        <v>455</v>
      </c>
      <c r="T8" s="297"/>
      <c r="U8" s="295"/>
      <c r="V8" s="296" t="s">
        <v>344</v>
      </c>
      <c r="W8" s="297"/>
      <c r="X8" s="295"/>
      <c r="Y8" s="296" t="s">
        <v>458</v>
      </c>
      <c r="Z8" s="297"/>
      <c r="AA8" s="295"/>
      <c r="AB8" s="296" t="s">
        <v>453</v>
      </c>
      <c r="AC8" s="297"/>
      <c r="AD8" s="295"/>
      <c r="AE8" s="296" t="s">
        <v>455</v>
      </c>
      <c r="AF8" s="299"/>
      <c r="AG8" s="505"/>
      <c r="AH8" s="506"/>
      <c r="AI8" s="507"/>
      <c r="AJ8" s="509"/>
      <c r="AK8" s="521"/>
      <c r="AL8" s="509"/>
      <c r="AM8" s="513"/>
      <c r="AN8" s="509"/>
      <c r="AO8" s="488"/>
    </row>
    <row r="9" spans="1:41" ht="18" customHeight="1">
      <c r="A9" s="489">
        <v>4</v>
      </c>
      <c r="B9" s="541" t="s">
        <v>441</v>
      </c>
      <c r="C9" s="514" t="str">
        <f>IF(AND(C10="",C10=E10),"",IF(C10&gt;E10,"○",IF(C10&lt;E10,"●",IF(AND(C10&gt;=0,C10=E10),"△"))))</f>
        <v/>
      </c>
      <c r="D9" s="515"/>
      <c r="E9" s="516"/>
      <c r="F9" s="514" t="str">
        <f>IF(AND(F10="",F10=H10),"",IF(F10&gt;H10,"○",IF(F10&lt;H10,"●",IF(AND(F10&gt;=0,F10=H10),"△"))))</f>
        <v/>
      </c>
      <c r="G9" s="515"/>
      <c r="H9" s="516"/>
      <c r="I9" s="514" t="str">
        <f>IF(AND(I10="",I10=K10),"",IF(I10&gt;K10,"○",IF(I10&lt;K10,"●",IF(AND(I10&gt;=0,I10=K10),"△"))))</f>
        <v/>
      </c>
      <c r="J9" s="515"/>
      <c r="K9" s="516"/>
      <c r="L9" s="517"/>
      <c r="M9" s="518"/>
      <c r="N9" s="519"/>
      <c r="O9" s="514" t="str">
        <f>IF(AND(O10="",O10=Q10),"",IF(O10&gt;Q10,"○",IF(O10&lt;Q10,"●",IF(AND(O10&gt;=0,O10=Q10),"△"))))</f>
        <v/>
      </c>
      <c r="P9" s="515"/>
      <c r="Q9" s="516"/>
      <c r="R9" s="514" t="str">
        <f>IF(AND(R10="",R10=T10),"",IF(R10&gt;T10,"○",IF(R10&lt;T10,"●",IF(AND(R10&gt;=0,R10=T10),"△"))))</f>
        <v/>
      </c>
      <c r="S9" s="515"/>
      <c r="T9" s="516"/>
      <c r="U9" s="514" t="str">
        <f>IF(AND(U10="",U10=W10),"",IF(U10&gt;W10,"○",IF(U10&lt;W10,"●",IF(AND(U10&gt;=0,U10=W10),"△"))))</f>
        <v/>
      </c>
      <c r="V9" s="515"/>
      <c r="W9" s="516"/>
      <c r="X9" s="514" t="str">
        <f>IF(AND(X10="",X10=Z10),"",IF(X10&gt;Z10,"○",IF(X10&lt;Z10,"●",IF(AND(X10&gt;=0,X10=Z10),"△"))))</f>
        <v/>
      </c>
      <c r="Y9" s="515"/>
      <c r="Z9" s="516"/>
      <c r="AA9" s="514" t="str">
        <f>IF(AND(AA10="",AA10=AC10),"",IF(AA10&gt;AC10,"○",IF(AA10&lt;AC10,"●",IF(AND(AA10&gt;=0,AA10=AC10),"△"))))</f>
        <v/>
      </c>
      <c r="AB9" s="515"/>
      <c r="AC9" s="516"/>
      <c r="AD9" s="514" t="str">
        <f>IF(AND(AD10="",AD10=AF10),"",IF(AD10&gt;AF10,"○",IF(AD10&lt;AF10,"●",IF(AND(AD10&gt;=0,AD10=AF10),"△"))))</f>
        <v/>
      </c>
      <c r="AE9" s="515"/>
      <c r="AF9" s="549"/>
      <c r="AG9" s="505">
        <f>COUNTIF(C9:AF9,"○")</f>
        <v>0</v>
      </c>
      <c r="AH9" s="506">
        <f>COUNTIF(C9:AF9,"△")</f>
        <v>0</v>
      </c>
      <c r="AI9" s="507">
        <f>COUNTIF(C9:AF9,"●")</f>
        <v>0</v>
      </c>
      <c r="AJ9" s="508">
        <f>AG9*3+AH9*1</f>
        <v>0</v>
      </c>
      <c r="AK9" s="510">
        <f>SUM(N3:N22)</f>
        <v>0</v>
      </c>
      <c r="AL9" s="510">
        <f>SUM(L3:L22)</f>
        <v>0</v>
      </c>
      <c r="AM9" s="512">
        <f>AK9-AL9</f>
        <v>0</v>
      </c>
      <c r="AN9" s="508">
        <f>RANK(AO9,AO$3:AO$22)</f>
        <v>1</v>
      </c>
      <c r="AO9" s="488">
        <f>10000*AJ9+100*AM9+AK9</f>
        <v>0</v>
      </c>
    </row>
    <row r="10" spans="1:41" ht="18" customHeight="1">
      <c r="A10" s="490"/>
      <c r="B10" s="542"/>
      <c r="C10" s="300" t="str">
        <f>IF(L3="","",N4)</f>
        <v/>
      </c>
      <c r="D10" s="301" t="s">
        <v>455</v>
      </c>
      <c r="E10" s="302" t="str">
        <f>IF(L3="","",L4)</f>
        <v/>
      </c>
      <c r="F10" s="300" t="str">
        <f>IF(L5="","",N6)</f>
        <v/>
      </c>
      <c r="G10" s="301" t="s">
        <v>455</v>
      </c>
      <c r="H10" s="302" t="str">
        <f>IF(L5="","",L6)</f>
        <v/>
      </c>
      <c r="I10" s="300" t="str">
        <f>IF(L7="","",N8)</f>
        <v/>
      </c>
      <c r="J10" s="301" t="s">
        <v>453</v>
      </c>
      <c r="K10" s="302" t="str">
        <f>IF(L7="","",L8)</f>
        <v/>
      </c>
      <c r="L10" s="306"/>
      <c r="M10" s="304"/>
      <c r="N10" s="307"/>
      <c r="O10" s="295"/>
      <c r="P10" s="296" t="s">
        <v>455</v>
      </c>
      <c r="Q10" s="297"/>
      <c r="R10" s="295"/>
      <c r="S10" s="296" t="s">
        <v>455</v>
      </c>
      <c r="T10" s="297"/>
      <c r="U10" s="295"/>
      <c r="V10" s="296" t="s">
        <v>453</v>
      </c>
      <c r="W10" s="297"/>
      <c r="X10" s="295"/>
      <c r="Y10" s="296" t="s">
        <v>453</v>
      </c>
      <c r="Z10" s="297"/>
      <c r="AA10" s="295"/>
      <c r="AB10" s="296" t="s">
        <v>344</v>
      </c>
      <c r="AC10" s="297"/>
      <c r="AD10" s="295"/>
      <c r="AE10" s="296" t="s">
        <v>344</v>
      </c>
      <c r="AF10" s="299"/>
      <c r="AG10" s="505"/>
      <c r="AH10" s="506"/>
      <c r="AI10" s="507"/>
      <c r="AJ10" s="509"/>
      <c r="AK10" s="511"/>
      <c r="AL10" s="509"/>
      <c r="AM10" s="513"/>
      <c r="AN10" s="509"/>
      <c r="AO10" s="488"/>
    </row>
    <row r="11" spans="1:41" ht="18" customHeight="1">
      <c r="A11" s="489">
        <v>5</v>
      </c>
      <c r="B11" s="541" t="s">
        <v>468</v>
      </c>
      <c r="C11" s="514" t="str">
        <f>IF(AND(C12="",C12=E12),"",IF(C12&gt;E12,"○",IF(C12&lt;E12,"●",IF(AND(C12&gt;=0,C12=E12),"△"))))</f>
        <v/>
      </c>
      <c r="D11" s="515"/>
      <c r="E11" s="516"/>
      <c r="F11" s="514" t="str">
        <f>IF(AND(F12="",F12=H12),"",IF(F12&gt;H12,"○",IF(F12&lt;H12,"●",IF(AND(F12&gt;=0,F12=H12),"△"))))</f>
        <v/>
      </c>
      <c r="G11" s="515"/>
      <c r="H11" s="516"/>
      <c r="I11" s="514" t="str">
        <f>IF(AND(I12="",I12=K12),"",IF(I12&gt;K12,"○",IF(I12&lt;K12,"●",IF(AND(I12&gt;=0,I12=K12),"△"))))</f>
        <v/>
      </c>
      <c r="J11" s="515"/>
      <c r="K11" s="516"/>
      <c r="L11" s="514" t="str">
        <f>IF(AND(L12="",L12=N12),"",IF(L12&gt;N12,"○",IF(L12&lt;N12,"●",IF(AND(L12&gt;=0,L12=N12),"△"))))</f>
        <v/>
      </c>
      <c r="M11" s="515"/>
      <c r="N11" s="516"/>
      <c r="O11" s="517"/>
      <c r="P11" s="518"/>
      <c r="Q11" s="519"/>
      <c r="R11" s="514" t="str">
        <f>IF(AND(R12="",R12=T12),"",IF(R12&gt;T12,"○",IF(R12&lt;T12,"●",IF(AND(R12&gt;=0,R12=T12),"△"))))</f>
        <v/>
      </c>
      <c r="S11" s="515"/>
      <c r="T11" s="516"/>
      <c r="U11" s="514" t="str">
        <f>IF(AND(U12="",U12=W12),"",IF(U12&gt;W12,"○",IF(U12&lt;W12,"●",IF(AND(U12&gt;=0,U12=W12),"△"))))</f>
        <v/>
      </c>
      <c r="V11" s="515"/>
      <c r="W11" s="516"/>
      <c r="X11" s="514" t="str">
        <f>IF(AND(X12="",X12=Z12),"",IF(X12&gt;Z12,"○",IF(X12&lt;Z12,"●",IF(AND(X12&gt;=0,X12=Z12),"△"))))</f>
        <v/>
      </c>
      <c r="Y11" s="515"/>
      <c r="Z11" s="516"/>
      <c r="AA11" s="514" t="str">
        <f>IF(AND(AA12="",AA12=AC12),"",IF(AA12&gt;AC12,"○",IF(AA12&lt;AC12,"●",IF(AND(AA12&gt;=0,AA12=AC12),"△"))))</f>
        <v/>
      </c>
      <c r="AB11" s="515"/>
      <c r="AC11" s="516"/>
      <c r="AD11" s="514" t="str">
        <f>IF(AND(AD12="",AD12=AF12),"",IF(AD12&gt;AF12,"○",IF(AD12&lt;AF12,"●",IF(AND(AD12&gt;=0,AD12=AF12),"△"))))</f>
        <v/>
      </c>
      <c r="AE11" s="515"/>
      <c r="AF11" s="549"/>
      <c r="AG11" s="505">
        <f>COUNTIF(C11:AF11,"○")</f>
        <v>0</v>
      </c>
      <c r="AH11" s="506">
        <f>COUNTIF(C11:AF11,"△")</f>
        <v>0</v>
      </c>
      <c r="AI11" s="507">
        <f>COUNTIF(C11:AF11,"●")</f>
        <v>0</v>
      </c>
      <c r="AJ11" s="508">
        <f>AG11*3+AH11*1</f>
        <v>0</v>
      </c>
      <c r="AK11" s="510">
        <f>SUM(Q3:Q22)</f>
        <v>0</v>
      </c>
      <c r="AL11" s="510">
        <f>SUM(O3:O22)</f>
        <v>0</v>
      </c>
      <c r="AM11" s="512">
        <f>AK11-AL11</f>
        <v>0</v>
      </c>
      <c r="AN11" s="508">
        <f>RANK(AO11,AO$3:AO$22)</f>
        <v>1</v>
      </c>
      <c r="AO11" s="488">
        <f>10000*AJ11+100*AM11+AK11</f>
        <v>0</v>
      </c>
    </row>
    <row r="12" spans="1:41" ht="18" customHeight="1">
      <c r="A12" s="490"/>
      <c r="B12" s="542"/>
      <c r="C12" s="300" t="str">
        <f>IF(O3="","",Q4)</f>
        <v/>
      </c>
      <c r="D12" s="301" t="s">
        <v>455</v>
      </c>
      <c r="E12" s="302" t="str">
        <f>IF(O3="","",O4)</f>
        <v/>
      </c>
      <c r="F12" s="300" t="str">
        <f>IF(O5="","",Q6)</f>
        <v/>
      </c>
      <c r="G12" s="301" t="s">
        <v>455</v>
      </c>
      <c r="H12" s="302" t="str">
        <f>IF(O5="","",O6)</f>
        <v/>
      </c>
      <c r="I12" s="300" t="str">
        <f>IF(O7="","",Q8)</f>
        <v/>
      </c>
      <c r="J12" s="301" t="s">
        <v>455</v>
      </c>
      <c r="K12" s="302" t="str">
        <f>IF(O7="","",O8)</f>
        <v/>
      </c>
      <c r="L12" s="300" t="str">
        <f>IF(O9="","",Q10)</f>
        <v/>
      </c>
      <c r="M12" s="301" t="s">
        <v>458</v>
      </c>
      <c r="N12" s="302" t="str">
        <f>IF(O9="","",O10)</f>
        <v/>
      </c>
      <c r="O12" s="306"/>
      <c r="P12" s="304"/>
      <c r="Q12" s="307"/>
      <c r="R12" s="295"/>
      <c r="S12" s="296" t="s">
        <v>455</v>
      </c>
      <c r="T12" s="297"/>
      <c r="U12" s="295"/>
      <c r="V12" s="296" t="s">
        <v>454</v>
      </c>
      <c r="W12" s="297"/>
      <c r="X12" s="295"/>
      <c r="Y12" s="296" t="s">
        <v>455</v>
      </c>
      <c r="Z12" s="297"/>
      <c r="AA12" s="295"/>
      <c r="AB12" s="296" t="s">
        <v>455</v>
      </c>
      <c r="AC12" s="297"/>
      <c r="AD12" s="295"/>
      <c r="AE12" s="296" t="s">
        <v>453</v>
      </c>
      <c r="AF12" s="299"/>
      <c r="AG12" s="505"/>
      <c r="AH12" s="506"/>
      <c r="AI12" s="507"/>
      <c r="AJ12" s="509"/>
      <c r="AK12" s="511"/>
      <c r="AL12" s="509"/>
      <c r="AM12" s="513"/>
      <c r="AN12" s="509"/>
      <c r="AO12" s="488"/>
    </row>
    <row r="13" spans="1:41" ht="18" customHeight="1">
      <c r="A13" s="489">
        <v>6</v>
      </c>
      <c r="B13" s="541" t="s">
        <v>469</v>
      </c>
      <c r="C13" s="514" t="str">
        <f>IF(AND(C14="",C14=E14),"",IF(C14&gt;E14,"○",IF(C14&lt;E14,"●",IF(AND(C14&gt;=0,C14=E14),"△"))))</f>
        <v/>
      </c>
      <c r="D13" s="515"/>
      <c r="E13" s="516"/>
      <c r="F13" s="514" t="str">
        <f>IF(AND(F14="",F14=H14),"",IF(F14&gt;H14,"○",IF(F14&lt;H14,"●",IF(AND(F14&gt;=0,F14=H14),"△"))))</f>
        <v/>
      </c>
      <c r="G13" s="515"/>
      <c r="H13" s="516"/>
      <c r="I13" s="514" t="str">
        <f>IF(AND(I14="",I14=K14),"",IF(I14&gt;K14,"○",IF(I14&lt;K14,"●",IF(AND(I14&gt;=0,I14=K14),"△"))))</f>
        <v/>
      </c>
      <c r="J13" s="515"/>
      <c r="K13" s="516"/>
      <c r="L13" s="514" t="str">
        <f>IF(AND(L14="",L14=N14),"",IF(L14&gt;N14,"○",IF(L14&lt;N14,"●",IF(AND(L14&gt;=0,L14=N14),"△"))))</f>
        <v/>
      </c>
      <c r="M13" s="515"/>
      <c r="N13" s="516"/>
      <c r="O13" s="514" t="str">
        <f>IF(AND(O14="",O14=Q14),"",IF(O14&gt;Q14,"○",IF(O14&lt;Q14,"●",IF(AND(O14&gt;=0,O14=Q14),"△"))))</f>
        <v/>
      </c>
      <c r="P13" s="515"/>
      <c r="Q13" s="516"/>
      <c r="R13" s="517"/>
      <c r="S13" s="518"/>
      <c r="T13" s="519"/>
      <c r="U13" s="514" t="str">
        <f>IF(AND(U14="",U14=W14),"",IF(U14&gt;W14,"○",IF(U14&lt;W14,"●",IF(AND(U14&gt;=0,U14=W14),"△"))))</f>
        <v/>
      </c>
      <c r="V13" s="515"/>
      <c r="W13" s="516"/>
      <c r="X13" s="514" t="str">
        <f>IF(AND(X14="",X14=Z14),"",IF(X14&gt;Z14,"○",IF(X14&lt;Z14,"●",IF(AND(X14&gt;=0,X14=Z14),"△"))))</f>
        <v/>
      </c>
      <c r="Y13" s="515"/>
      <c r="Z13" s="516"/>
      <c r="AA13" s="514" t="str">
        <f>IF(AND(AA14="",AA14=AC14),"",IF(AA14&gt;AC14,"○",IF(AA14&lt;AC14,"●",IF(AND(AA14&gt;=0,AA14=AC14),"△"))))</f>
        <v/>
      </c>
      <c r="AB13" s="515"/>
      <c r="AC13" s="516"/>
      <c r="AD13" s="514" t="str">
        <f>IF(AND(AD14="",AD14=AF14),"",IF(AD14&gt;AF14,"○",IF(AD14&lt;AF14,"●",IF(AND(AD14&gt;=0,AD14=AF14),"△"))))</f>
        <v/>
      </c>
      <c r="AE13" s="515"/>
      <c r="AF13" s="549"/>
      <c r="AG13" s="505">
        <f>COUNTIF(C13:AF13,"○")</f>
        <v>0</v>
      </c>
      <c r="AH13" s="506">
        <f>COUNTIF(C13:AF13,"△")</f>
        <v>0</v>
      </c>
      <c r="AI13" s="507">
        <f>COUNTIF(C13:AF13,"●")</f>
        <v>0</v>
      </c>
      <c r="AJ13" s="508">
        <f>AG13*3+AH13*1</f>
        <v>0</v>
      </c>
      <c r="AK13" s="510">
        <f>SUM(T3:T22)</f>
        <v>0</v>
      </c>
      <c r="AL13" s="510">
        <f>SUM(R3:R22)</f>
        <v>0</v>
      </c>
      <c r="AM13" s="512">
        <f>AK13-AL13</f>
        <v>0</v>
      </c>
      <c r="AN13" s="508">
        <f>RANK(AO13,AO$3:AO$22)</f>
        <v>1</v>
      </c>
      <c r="AO13" s="488">
        <f>10000*AJ13+100*AM13+AK13</f>
        <v>0</v>
      </c>
    </row>
    <row r="14" spans="1:41" ht="18" customHeight="1">
      <c r="A14" s="490"/>
      <c r="B14" s="542"/>
      <c r="C14" s="300" t="str">
        <f>IF(R3="","",T4)</f>
        <v/>
      </c>
      <c r="D14" s="301" t="s">
        <v>455</v>
      </c>
      <c r="E14" s="302" t="str">
        <f>IF(R3="","",R4)</f>
        <v/>
      </c>
      <c r="F14" s="300" t="str">
        <f>IF(R5="","",T6)</f>
        <v/>
      </c>
      <c r="G14" s="301" t="s">
        <v>454</v>
      </c>
      <c r="H14" s="302" t="str">
        <f>IF(R5="","",R6)</f>
        <v/>
      </c>
      <c r="I14" s="300" t="str">
        <f>IF(R7="","",T8)</f>
        <v/>
      </c>
      <c r="J14" s="301" t="s">
        <v>453</v>
      </c>
      <c r="K14" s="302" t="str">
        <f>IF(R7="","",R8)</f>
        <v/>
      </c>
      <c r="L14" s="300" t="str">
        <f>IF(R9="","",T10)</f>
        <v/>
      </c>
      <c r="M14" s="301" t="s">
        <v>458</v>
      </c>
      <c r="N14" s="302" t="str">
        <f>IF(R9="","",R10)</f>
        <v/>
      </c>
      <c r="O14" s="300" t="str">
        <f>IF(R11="","",T12)</f>
        <v/>
      </c>
      <c r="P14" s="301" t="s">
        <v>455</v>
      </c>
      <c r="Q14" s="302" t="str">
        <f>IF(R11="","",R12)</f>
        <v/>
      </c>
      <c r="R14" s="306"/>
      <c r="S14" s="304"/>
      <c r="T14" s="307"/>
      <c r="U14" s="295"/>
      <c r="V14" s="296" t="s">
        <v>455</v>
      </c>
      <c r="W14" s="297"/>
      <c r="X14" s="295"/>
      <c r="Y14" s="296" t="s">
        <v>458</v>
      </c>
      <c r="Z14" s="297"/>
      <c r="AA14" s="295"/>
      <c r="AB14" s="296" t="s">
        <v>453</v>
      </c>
      <c r="AC14" s="297"/>
      <c r="AD14" s="295"/>
      <c r="AE14" s="296" t="s">
        <v>344</v>
      </c>
      <c r="AF14" s="299"/>
      <c r="AG14" s="505"/>
      <c r="AH14" s="506"/>
      <c r="AI14" s="507"/>
      <c r="AJ14" s="509"/>
      <c r="AK14" s="511"/>
      <c r="AL14" s="509"/>
      <c r="AM14" s="513"/>
      <c r="AN14" s="509"/>
      <c r="AO14" s="488"/>
    </row>
    <row r="15" spans="1:41" ht="18" customHeight="1">
      <c r="A15" s="489">
        <v>7</v>
      </c>
      <c r="B15" s="541" t="s">
        <v>462</v>
      </c>
      <c r="C15" s="514" t="str">
        <f>IF(AND(C16="",C16=E16),"",IF(C16&gt;E16,"○",IF(C16&lt;E16,"●",IF(AND(C16&gt;=0,C16=E16),"△"))))</f>
        <v/>
      </c>
      <c r="D15" s="515"/>
      <c r="E15" s="516"/>
      <c r="F15" s="514" t="str">
        <f>IF(AND(F16="",F16=H16),"",IF(F16&gt;H16,"○",IF(F16&lt;H16,"●",IF(AND(F16&gt;=0,F16=H16),"△"))))</f>
        <v/>
      </c>
      <c r="G15" s="515"/>
      <c r="H15" s="516"/>
      <c r="I15" s="514" t="str">
        <f>IF(AND(I16="",I16=K16),"",IF(I16&gt;K16,"○",IF(I16&lt;K16,"●",IF(AND(I16&gt;=0,I16=K16),"△"))))</f>
        <v/>
      </c>
      <c r="J15" s="515"/>
      <c r="K15" s="516"/>
      <c r="L15" s="514" t="str">
        <f>IF(AND(L16="",L16=N16),"",IF(L16&gt;N16,"○",IF(L16&lt;N16,"●",IF(AND(L16&gt;=0,L16=N16),"△"))))</f>
        <v/>
      </c>
      <c r="M15" s="515"/>
      <c r="N15" s="516"/>
      <c r="O15" s="514" t="str">
        <f>IF(AND(O16="",O16=Q16),"",IF(O16&gt;Q16,"○",IF(O16&lt;Q16,"●",IF(AND(O16&gt;=0,O16=Q16),"△"))))</f>
        <v/>
      </c>
      <c r="P15" s="515"/>
      <c r="Q15" s="516"/>
      <c r="R15" s="514" t="str">
        <f>IF(AND(R16="",R16=T16),"",IF(R16&gt;T16,"○",IF(R16&lt;T16,"●",IF(AND(R16&gt;=0,R16=T16),"△"))))</f>
        <v/>
      </c>
      <c r="S15" s="515"/>
      <c r="T15" s="516"/>
      <c r="U15" s="517"/>
      <c r="V15" s="518"/>
      <c r="W15" s="519"/>
      <c r="X15" s="514" t="str">
        <f>IF(AND(X16="",X16=Z16),"",IF(X16&gt;Z16,"○",IF(X16&lt;Z16,"●",IF(AND(X16&gt;=0,X16=Z16),"△"))))</f>
        <v/>
      </c>
      <c r="Y15" s="515"/>
      <c r="Z15" s="516"/>
      <c r="AA15" s="514" t="str">
        <f>IF(AND(AA16="",AA16=AC16),"",IF(AA16&gt;AC16,"○",IF(AA16&lt;AC16,"●",IF(AND(AA16&gt;=0,AA16=AC16),"△"))))</f>
        <v/>
      </c>
      <c r="AB15" s="515"/>
      <c r="AC15" s="516"/>
      <c r="AD15" s="514" t="str">
        <f>IF(AND(AD16="",AD16=AF16),"",IF(AD16&gt;AF16,"○",IF(AD16&lt;AF16,"●",IF(AND(AD16&gt;=0,AD16=AF16),"△"))))</f>
        <v/>
      </c>
      <c r="AE15" s="515"/>
      <c r="AF15" s="549"/>
      <c r="AG15" s="505">
        <f>COUNTIF(C15:AF15,"○")</f>
        <v>0</v>
      </c>
      <c r="AH15" s="506">
        <f>COUNTIF(C15:AF15,"△")</f>
        <v>0</v>
      </c>
      <c r="AI15" s="507">
        <f>COUNTIF(C15:AF15,"●")</f>
        <v>0</v>
      </c>
      <c r="AJ15" s="508">
        <f>AG15*3+AH15*1</f>
        <v>0</v>
      </c>
      <c r="AK15" s="510">
        <f>SUM(W3:W22)</f>
        <v>0</v>
      </c>
      <c r="AL15" s="510">
        <f>SUM(U3:U22)</f>
        <v>0</v>
      </c>
      <c r="AM15" s="512">
        <f>AK15-AL15</f>
        <v>0</v>
      </c>
      <c r="AN15" s="508">
        <f>RANK(AO15,AO$3:AO$22)</f>
        <v>1</v>
      </c>
      <c r="AO15" s="488">
        <f>10000*AJ15+100*AM15+AK15</f>
        <v>0</v>
      </c>
    </row>
    <row r="16" spans="1:41" ht="18" customHeight="1">
      <c r="A16" s="490"/>
      <c r="B16" s="542"/>
      <c r="C16" s="300" t="str">
        <f>IF(U3="","",W4)</f>
        <v/>
      </c>
      <c r="D16" s="301" t="s">
        <v>455</v>
      </c>
      <c r="E16" s="302" t="str">
        <f>IF(U3="","",U4)</f>
        <v/>
      </c>
      <c r="F16" s="300" t="str">
        <f>IF(U5="","",W6)</f>
        <v/>
      </c>
      <c r="G16" s="301" t="s">
        <v>455</v>
      </c>
      <c r="H16" s="302" t="str">
        <f>IF(U5="","",U6)</f>
        <v/>
      </c>
      <c r="I16" s="300" t="str">
        <f>IF(U7="","",W8)</f>
        <v/>
      </c>
      <c r="J16" s="301" t="s">
        <v>455</v>
      </c>
      <c r="K16" s="302" t="str">
        <f>IF(U7="","",U8)</f>
        <v/>
      </c>
      <c r="L16" s="300" t="str">
        <f>IF(U9="","",W10)</f>
        <v/>
      </c>
      <c r="M16" s="301" t="s">
        <v>453</v>
      </c>
      <c r="N16" s="302" t="str">
        <f>IF(U9="","",U10)</f>
        <v/>
      </c>
      <c r="O16" s="300" t="str">
        <f>IF(U11="","",W12)</f>
        <v/>
      </c>
      <c r="P16" s="301" t="s">
        <v>344</v>
      </c>
      <c r="Q16" s="302" t="str">
        <f>IF(U11="","",U12)</f>
        <v/>
      </c>
      <c r="R16" s="300" t="str">
        <f>IF(U13="","",W14)</f>
        <v/>
      </c>
      <c r="S16" s="301" t="s">
        <v>453</v>
      </c>
      <c r="T16" s="302" t="str">
        <f>IF(U13="","",U14)</f>
        <v/>
      </c>
      <c r="U16" s="306"/>
      <c r="V16" s="304"/>
      <c r="W16" s="307"/>
      <c r="X16" s="308"/>
      <c r="Y16" s="296" t="s">
        <v>455</v>
      </c>
      <c r="Z16" s="309"/>
      <c r="AA16" s="310"/>
      <c r="AB16" s="296" t="s">
        <v>455</v>
      </c>
      <c r="AC16" s="311"/>
      <c r="AD16" s="308"/>
      <c r="AE16" s="296" t="s">
        <v>344</v>
      </c>
      <c r="AF16" s="312"/>
      <c r="AG16" s="505"/>
      <c r="AH16" s="506"/>
      <c r="AI16" s="507"/>
      <c r="AJ16" s="509"/>
      <c r="AK16" s="511"/>
      <c r="AL16" s="509"/>
      <c r="AM16" s="513"/>
      <c r="AN16" s="509"/>
      <c r="AO16" s="488"/>
    </row>
    <row r="17" spans="1:41" ht="18" customHeight="1">
      <c r="A17" s="489">
        <v>8</v>
      </c>
      <c r="B17" s="541" t="s">
        <v>470</v>
      </c>
      <c r="C17" s="514" t="str">
        <f>IF(AND(C18="",C18=E18),"",IF(C18&gt;E18,"○",IF(C18&lt;E18,"●",IF(AND(C18&gt;=0,C18=E18),"△"))))</f>
        <v/>
      </c>
      <c r="D17" s="515"/>
      <c r="E17" s="516"/>
      <c r="F17" s="514" t="str">
        <f>IF(AND(F18="",F18=H18),"",IF(F18&gt;H18,"○",IF(F18&lt;H18,"●",IF(AND(F18&gt;=0,F18=H18),"△"))))</f>
        <v/>
      </c>
      <c r="G17" s="515"/>
      <c r="H17" s="516"/>
      <c r="I17" s="514" t="str">
        <f>IF(AND(I18="",I18=K18),"",IF(I18&gt;K18,"○",IF(I18&lt;K18,"●",IF(AND(I18&gt;=0,I18=K18),"△"))))</f>
        <v/>
      </c>
      <c r="J17" s="515"/>
      <c r="K17" s="516"/>
      <c r="L17" s="514" t="str">
        <f>IF(AND(L18="",L18=N18),"",IF(L18&gt;N18,"○",IF(L18&lt;N18,"●",IF(AND(L18&gt;=0,L18=N18),"△"))))</f>
        <v/>
      </c>
      <c r="M17" s="515"/>
      <c r="N17" s="516"/>
      <c r="O17" s="514" t="str">
        <f>IF(AND(O18="",O18=Q18),"",IF(O18&gt;Q18,"○",IF(O18&lt;Q18,"●",IF(AND(O18&gt;=0,O18=Q18),"△"))))</f>
        <v/>
      </c>
      <c r="P17" s="515"/>
      <c r="Q17" s="516"/>
      <c r="R17" s="514" t="str">
        <f>IF(AND(R18="",R18=T18),"",IF(R18&gt;T18,"○",IF(R18&lt;T18,"●",IF(AND(R18&gt;=0,R18=T18),"△"))))</f>
        <v/>
      </c>
      <c r="S17" s="515"/>
      <c r="T17" s="516"/>
      <c r="U17" s="514" t="str">
        <f>IF(AND(U18="",U18=W18),"",IF(U18&gt;W18,"○",IF(U18&lt;W18,"●",IF(AND(U18&gt;=0,U18=W18),"△"))))</f>
        <v/>
      </c>
      <c r="V17" s="515"/>
      <c r="W17" s="516"/>
      <c r="X17" s="517"/>
      <c r="Y17" s="518"/>
      <c r="Z17" s="519"/>
      <c r="AA17" s="514" t="str">
        <f>IF(AND(AA18="",AA18=AC18),"",IF(AA18&gt;AC18,"○",IF(AA18&lt;AC18,"●",IF(AND(AA18&gt;=0,AA18=AC18),"△"))))</f>
        <v/>
      </c>
      <c r="AB17" s="515"/>
      <c r="AC17" s="516"/>
      <c r="AD17" s="514" t="str">
        <f>IF(AND(AD18="",AD18=AF18),"",IF(AD18&gt;AF18,"○",IF(AD18&lt;AF18,"●",IF(AND(AD18&gt;=0,AD18=AF18),"△"))))</f>
        <v/>
      </c>
      <c r="AE17" s="515"/>
      <c r="AF17" s="549"/>
      <c r="AG17" s="505">
        <f>COUNTIF(C17:AF17,"○")</f>
        <v>0</v>
      </c>
      <c r="AH17" s="506">
        <f>COUNTIF(C17:AF17,"△")</f>
        <v>0</v>
      </c>
      <c r="AI17" s="507">
        <f>COUNTIF(C17:AF17,"●")</f>
        <v>0</v>
      </c>
      <c r="AJ17" s="508">
        <f>AG17*3+AH17*1</f>
        <v>0</v>
      </c>
      <c r="AK17" s="510">
        <f>SUM(Z3:Z22)</f>
        <v>0</v>
      </c>
      <c r="AL17" s="510">
        <f>SUM(X3:X22)</f>
        <v>0</v>
      </c>
      <c r="AM17" s="512">
        <f>AK17-AL17</f>
        <v>0</v>
      </c>
      <c r="AN17" s="508">
        <f>RANK(AO17,AO$3:AO$22)</f>
        <v>1</v>
      </c>
      <c r="AO17" s="488">
        <f>10000*AJ17+100*AM17+AK17</f>
        <v>0</v>
      </c>
    </row>
    <row r="18" spans="1:41" ht="18" customHeight="1">
      <c r="A18" s="490"/>
      <c r="B18" s="542"/>
      <c r="C18" s="300" t="str">
        <f>IF(X3="","",Z4)</f>
        <v/>
      </c>
      <c r="D18" s="301" t="s">
        <v>453</v>
      </c>
      <c r="E18" s="302" t="str">
        <f>IF(X3="","",X4)</f>
        <v/>
      </c>
      <c r="F18" s="300" t="str">
        <f>IF(X5="","",Z6)</f>
        <v/>
      </c>
      <c r="G18" s="301" t="s">
        <v>453</v>
      </c>
      <c r="H18" s="302" t="str">
        <f>IF(X5="","",X6)</f>
        <v/>
      </c>
      <c r="I18" s="300" t="str">
        <f>IF(X7="","",Z8)</f>
        <v/>
      </c>
      <c r="J18" s="301" t="s">
        <v>455</v>
      </c>
      <c r="K18" s="302" t="str">
        <f>IF(X7="","",X8)</f>
        <v/>
      </c>
      <c r="L18" s="300" t="str">
        <f>IF(X9="","",Z10)</f>
        <v/>
      </c>
      <c r="M18" s="301" t="s">
        <v>344</v>
      </c>
      <c r="N18" s="302" t="str">
        <f>IF(X9="","",X10)</f>
        <v/>
      </c>
      <c r="O18" s="300" t="str">
        <f>IF(X11="","",Z12)</f>
        <v/>
      </c>
      <c r="P18" s="301" t="s">
        <v>453</v>
      </c>
      <c r="Q18" s="302" t="str">
        <f>IF(X11="","",X12)</f>
        <v/>
      </c>
      <c r="R18" s="300" t="str">
        <f>IF(X13="","",Z14)</f>
        <v/>
      </c>
      <c r="S18" s="301" t="s">
        <v>344</v>
      </c>
      <c r="T18" s="302" t="str">
        <f>IF(X13="","",X14)</f>
        <v/>
      </c>
      <c r="U18" s="300" t="str">
        <f>IF(X15="","",Z16)</f>
        <v/>
      </c>
      <c r="V18" s="301" t="s">
        <v>455</v>
      </c>
      <c r="W18" s="302" t="str">
        <f>IF(X15="","",X16)</f>
        <v/>
      </c>
      <c r="X18" s="292"/>
      <c r="Y18" s="293"/>
      <c r="Z18" s="313"/>
      <c r="AA18" s="314"/>
      <c r="AB18" s="296" t="s">
        <v>455</v>
      </c>
      <c r="AC18" s="298"/>
      <c r="AD18" s="315"/>
      <c r="AE18" s="296" t="s">
        <v>455</v>
      </c>
      <c r="AF18" s="316"/>
      <c r="AG18" s="505"/>
      <c r="AH18" s="506"/>
      <c r="AI18" s="507"/>
      <c r="AJ18" s="509"/>
      <c r="AK18" s="511"/>
      <c r="AL18" s="509"/>
      <c r="AM18" s="513"/>
      <c r="AN18" s="509"/>
      <c r="AO18" s="488"/>
    </row>
    <row r="19" spans="1:41" ht="18" customHeight="1">
      <c r="A19" s="559">
        <v>9</v>
      </c>
      <c r="B19" s="553" t="s">
        <v>471</v>
      </c>
      <c r="C19" s="544" t="str">
        <f>IF(AND(C20="",C20=E20),"",IF(C20&gt;E20,"○",IF(C20&lt;E20,"●",IF(AND(C20&gt;=0,C20=E20),"△"))))</f>
        <v/>
      </c>
      <c r="D19" s="487"/>
      <c r="E19" s="545"/>
      <c r="F19" s="544" t="str">
        <f>IF(AND(F20="",F20=H20),"",IF(F20&gt;H20,"○",IF(F20&lt;H20,"●",IF(AND(F20&gt;=0,F20=H20),"△"))))</f>
        <v/>
      </c>
      <c r="G19" s="487"/>
      <c r="H19" s="545"/>
      <c r="I19" s="544" t="str">
        <f>IF(AND(I20="",I20=K20),"",IF(I20&gt;K20,"○",IF(I20&lt;K20,"●",IF(AND(I20&gt;=0,I20=K20),"△"))))</f>
        <v/>
      </c>
      <c r="J19" s="487"/>
      <c r="K19" s="545"/>
      <c r="L19" s="544" t="str">
        <f>IF(AND(L20="",L20=N20),"",IF(L20&gt;N20,"○",IF(L20&lt;N20,"●",IF(AND(L20&gt;=0,L20=N20),"△"))))</f>
        <v/>
      </c>
      <c r="M19" s="487"/>
      <c r="N19" s="545"/>
      <c r="O19" s="544" t="str">
        <f>IF(AND(O20="",O20=Q20),"",IF(O20&gt;Q20,"○",IF(O20&lt;Q20,"●",IF(AND(O20&gt;=0,O20=Q20),"△"))))</f>
        <v/>
      </c>
      <c r="P19" s="487"/>
      <c r="Q19" s="545"/>
      <c r="R19" s="544" t="str">
        <f>IF(AND(R20="",R20=T20),"",IF(R20&gt;T20,"○",IF(R20&lt;T20,"●",IF(AND(R20&gt;=0,R20=T20),"△"))))</f>
        <v/>
      </c>
      <c r="S19" s="487"/>
      <c r="T19" s="545"/>
      <c r="U19" s="544" t="str">
        <f>IF(AND(U20="",U20=W20),"",IF(U20&gt;W20,"○",IF(U20&lt;W20,"●",IF(AND(U20&gt;=0,U20=W20),"△"))))</f>
        <v/>
      </c>
      <c r="V19" s="487"/>
      <c r="W19" s="545"/>
      <c r="X19" s="544" t="str">
        <f>IF(AND(X20="",X20=Z20),"",IF(X20&gt;Z20,"○",IF(X20&lt;Z20,"●",IF(AND(X20&gt;=0,X20=Z20),"△"))))</f>
        <v/>
      </c>
      <c r="Y19" s="487"/>
      <c r="Z19" s="545"/>
      <c r="AA19" s="546"/>
      <c r="AB19" s="547"/>
      <c r="AC19" s="548"/>
      <c r="AD19" s="514" t="str">
        <f>IF(AND(AD20="",AD20=AF20),"",IF(AD20&gt;AF20,"○",IF(AD20&lt;AF20,"●",IF(AND(AD20&gt;=0,AD20=AF20),"△"))))</f>
        <v/>
      </c>
      <c r="AE19" s="515"/>
      <c r="AF19" s="549"/>
      <c r="AG19" s="505">
        <f>COUNTIF(C19:AF19,"○")</f>
        <v>0</v>
      </c>
      <c r="AH19" s="506">
        <f>COUNTIF(C19:AF19,"△")</f>
        <v>0</v>
      </c>
      <c r="AI19" s="507">
        <f>COUNTIF(C19:AF19,"●")</f>
        <v>0</v>
      </c>
      <c r="AJ19" s="508">
        <f>AG19*3+AH19*1</f>
        <v>0</v>
      </c>
      <c r="AK19" s="510">
        <f>SUM(AC3:AC22)</f>
        <v>0</v>
      </c>
      <c r="AL19" s="550">
        <f>SUM(AA3:AA22)</f>
        <v>0</v>
      </c>
      <c r="AM19" s="539">
        <f>AK19-AL19</f>
        <v>0</v>
      </c>
      <c r="AN19" s="540">
        <f>RANK(AO19,AO$3:AO$22)</f>
        <v>1</v>
      </c>
      <c r="AO19" s="488">
        <f>10000*AJ19+100*AM19+AK19</f>
        <v>0</v>
      </c>
    </row>
    <row r="20" spans="1:41" ht="18" customHeight="1" thickBot="1">
      <c r="A20" s="490"/>
      <c r="B20" s="542"/>
      <c r="C20" s="300" t="str">
        <f>IF(AA3="","",AC4)</f>
        <v/>
      </c>
      <c r="D20" s="301" t="s">
        <v>455</v>
      </c>
      <c r="E20" s="302" t="str">
        <f>IF(AA5="","",AA6)</f>
        <v/>
      </c>
      <c r="F20" s="300" t="str">
        <f>IF(AA5="","",AC6)</f>
        <v/>
      </c>
      <c r="G20" s="301" t="s">
        <v>455</v>
      </c>
      <c r="H20" s="302" t="str">
        <f>IF(AA5="","",AA6)</f>
        <v/>
      </c>
      <c r="I20" s="300" t="str">
        <f>IF(AA7="","",AC8)</f>
        <v/>
      </c>
      <c r="J20" s="301" t="s">
        <v>455</v>
      </c>
      <c r="K20" s="302" t="str">
        <f>IF(AA7="","",AA8)</f>
        <v/>
      </c>
      <c r="L20" s="300" t="str">
        <f>IF(AA9="","",AC10)</f>
        <v/>
      </c>
      <c r="M20" s="301" t="s">
        <v>455</v>
      </c>
      <c r="N20" s="302" t="str">
        <f>IF(AA9="","",AA10)</f>
        <v/>
      </c>
      <c r="O20" s="300" t="str">
        <f>IF(AA11="","",AC12)</f>
        <v/>
      </c>
      <c r="P20" s="301" t="s">
        <v>344</v>
      </c>
      <c r="Q20" s="302" t="str">
        <f>IF(AA11="","",AA12)</f>
        <v/>
      </c>
      <c r="R20" s="300" t="str">
        <f>IF(AA13="","",AC14)</f>
        <v/>
      </c>
      <c r="S20" s="301" t="s">
        <v>344</v>
      </c>
      <c r="T20" s="302" t="str">
        <f>IF(AA13="","",AA14)</f>
        <v/>
      </c>
      <c r="U20" s="300" t="str">
        <f>IF(AA15="","",AC16)</f>
        <v/>
      </c>
      <c r="V20" s="301" t="s">
        <v>453</v>
      </c>
      <c r="W20" s="302" t="str">
        <f>IF(AA15="","",AA16)</f>
        <v/>
      </c>
      <c r="X20" s="300" t="str">
        <f>IF(AA17="","",AC18)</f>
        <v/>
      </c>
      <c r="Y20" s="301" t="s">
        <v>455</v>
      </c>
      <c r="Z20" s="302" t="str">
        <f>IF(AA17="","",AA18)</f>
        <v/>
      </c>
      <c r="AA20" s="306"/>
      <c r="AB20" s="304"/>
      <c r="AC20" s="307"/>
      <c r="AD20" s="308"/>
      <c r="AE20" s="296" t="s">
        <v>455</v>
      </c>
      <c r="AF20" s="312"/>
      <c r="AG20" s="505"/>
      <c r="AH20" s="506"/>
      <c r="AI20" s="507"/>
      <c r="AJ20" s="509"/>
      <c r="AK20" s="511"/>
      <c r="AL20" s="509"/>
      <c r="AM20" s="513"/>
      <c r="AN20" s="540"/>
      <c r="AO20" s="488"/>
    </row>
    <row r="21" spans="1:41" ht="18" customHeight="1">
      <c r="A21" s="489">
        <v>10</v>
      </c>
      <c r="B21" s="541" t="s">
        <v>447</v>
      </c>
      <c r="C21" s="514" t="str">
        <f>IF(AND(C22="",C22=E22),"",IF(C22&gt;E22,"○",IF(C22&lt;E22,"●",IF(AND(C22&gt;=0,C22=E22),"△"))))</f>
        <v/>
      </c>
      <c r="D21" s="515"/>
      <c r="E21" s="516"/>
      <c r="F21" s="514" t="str">
        <f>IF(AND(F22="",F22=H22),"",IF(F22&gt;H22,"○",IF(F22&lt;H22,"●",IF(AND(F22&gt;=0,F22=H22),"△"))))</f>
        <v/>
      </c>
      <c r="G21" s="515"/>
      <c r="H21" s="516"/>
      <c r="I21" s="514" t="str">
        <f>IF(AND(I22="",I22=K22),"",IF(I22&gt;K22,"○",IF(I22&lt;K22,"●",IF(AND(I22&gt;=0,I22=K22),"△"))))</f>
        <v/>
      </c>
      <c r="J21" s="515"/>
      <c r="K21" s="516"/>
      <c r="L21" s="514" t="str">
        <f>IF(AND(L22="",L22=N22),"",IF(L22&gt;N22,"○",IF(L22&lt;N22,"●",IF(AND(L22&gt;=0,L22=N22),"△"))))</f>
        <v/>
      </c>
      <c r="M21" s="515"/>
      <c r="N21" s="516"/>
      <c r="O21" s="514" t="str">
        <f>IF(AND(O22="",O22=Q22),"",IF(O22&gt;Q22,"○",IF(O22&lt;Q22,"●",IF(AND(O22&gt;=0,O22=Q22),"△"))))</f>
        <v/>
      </c>
      <c r="P21" s="515"/>
      <c r="Q21" s="516"/>
      <c r="R21" s="514" t="str">
        <f>IF(AND(R22="",R22=T22),"",IF(R22&gt;T22,"○",IF(R22&lt;T22,"●",IF(AND(R22&gt;=0,R22=T22),"△"))))</f>
        <v/>
      </c>
      <c r="S21" s="515"/>
      <c r="T21" s="516"/>
      <c r="U21" s="514" t="str">
        <f>IF(AND(U22="",U22=W22),"",IF(U22&gt;W22,"○",IF(U22&lt;W22,"●",IF(AND(U22&gt;=0,U22=W22),"△"))))</f>
        <v/>
      </c>
      <c r="V21" s="515"/>
      <c r="W21" s="516"/>
      <c r="X21" s="514" t="str">
        <f>IF(AND(X22="",X22=Z22),"",IF(X22&gt;Z22,"○",IF(X22&lt;Z22,"●",IF(AND(X22&gt;=0,X22=Z22),"△"))))</f>
        <v/>
      </c>
      <c r="Y21" s="515"/>
      <c r="Z21" s="516"/>
      <c r="AA21" s="514" t="str">
        <f>IF(AND(AA22="",AA22=AC22),"",IF(AA22&gt;AC22,"○",IF(AA22&lt;AC22,"●",IF(AND(AA22&gt;=0,AA22=AC22),"△"))))</f>
        <v/>
      </c>
      <c r="AB21" s="515"/>
      <c r="AC21" s="516"/>
      <c r="AD21" s="517"/>
      <c r="AE21" s="518"/>
      <c r="AF21" s="543"/>
      <c r="AG21" s="505">
        <f>COUNTIF(C21:AF21,"○")</f>
        <v>0</v>
      </c>
      <c r="AH21" s="506">
        <f>COUNTIF(C21:AF21,"△")</f>
        <v>0</v>
      </c>
      <c r="AI21" s="507">
        <f>COUNTIF(C21:AF21,"●")</f>
        <v>0</v>
      </c>
      <c r="AJ21" s="508">
        <f>AG21*3+AH21*1</f>
        <v>0</v>
      </c>
      <c r="AK21" s="510">
        <f>SUM(AF3:AF22)</f>
        <v>0</v>
      </c>
      <c r="AL21" s="510">
        <f>SUM(AD3:AD22)</f>
        <v>0</v>
      </c>
      <c r="AM21" s="512">
        <f>AK21-AL21</f>
        <v>0</v>
      </c>
      <c r="AN21" s="522">
        <f>RANK(AO21,AO$3:AO$22)</f>
        <v>1</v>
      </c>
      <c r="AO21" s="488">
        <f>10000*AJ21+100*AM21+AK21</f>
        <v>0</v>
      </c>
    </row>
    <row r="22" spans="1:41" ht="18" customHeight="1" thickBot="1">
      <c r="A22" s="490"/>
      <c r="B22" s="542"/>
      <c r="C22" s="300" t="str">
        <f>IF(AD3="","",AF4)</f>
        <v/>
      </c>
      <c r="D22" s="301" t="s">
        <v>455</v>
      </c>
      <c r="E22" s="302" t="str">
        <f>IF(AD3="","",AD4)</f>
        <v/>
      </c>
      <c r="F22" s="300" t="str">
        <f>IF(AD5="","",AF6)</f>
        <v/>
      </c>
      <c r="G22" s="301" t="s">
        <v>455</v>
      </c>
      <c r="H22" s="302" t="str">
        <f>IF(AD5="","",AD6)</f>
        <v/>
      </c>
      <c r="I22" s="300" t="str">
        <f>IF(AD7="","",AF8)</f>
        <v/>
      </c>
      <c r="J22" s="301" t="s">
        <v>455</v>
      </c>
      <c r="K22" s="302" t="str">
        <f>IF(AD7="","",AD8)</f>
        <v/>
      </c>
      <c r="L22" s="300" t="str">
        <f>IF(AD9="","",AF10)</f>
        <v/>
      </c>
      <c r="M22" s="301" t="s">
        <v>455</v>
      </c>
      <c r="N22" s="302" t="str">
        <f>IF(AD9="","",AD10)</f>
        <v/>
      </c>
      <c r="O22" s="300" t="str">
        <f>IF(AD11="","",AF12)</f>
        <v/>
      </c>
      <c r="P22" s="301" t="s">
        <v>453</v>
      </c>
      <c r="Q22" s="302" t="str">
        <f>IF(AD11="","",AD12)</f>
        <v/>
      </c>
      <c r="R22" s="300" t="str">
        <f>IF(AD13="","",AF14)</f>
        <v/>
      </c>
      <c r="S22" s="301" t="s">
        <v>453</v>
      </c>
      <c r="T22" s="302" t="str">
        <f>IF(AD13="","",AD14)</f>
        <v/>
      </c>
      <c r="U22" s="300" t="str">
        <f>IF(AD15="","",AF16)</f>
        <v/>
      </c>
      <c r="V22" s="301" t="s">
        <v>455</v>
      </c>
      <c r="W22" s="302" t="str">
        <f>IF(AD15="","",AD16)</f>
        <v/>
      </c>
      <c r="X22" s="300" t="str">
        <f>IF(AD17="","",AF18)</f>
        <v/>
      </c>
      <c r="Y22" s="301" t="s">
        <v>455</v>
      </c>
      <c r="Z22" s="302" t="str">
        <f>IF(AD17="","",AD18)</f>
        <v/>
      </c>
      <c r="AA22" s="300" t="str">
        <f>IF(AD19="","",AF20)</f>
        <v/>
      </c>
      <c r="AB22" s="301" t="s">
        <v>453</v>
      </c>
      <c r="AC22" s="302" t="str">
        <f>IF(AD19="","",AD20)</f>
        <v/>
      </c>
      <c r="AD22" s="292"/>
      <c r="AE22" s="293"/>
      <c r="AF22" s="431"/>
      <c r="AG22" s="505"/>
      <c r="AH22" s="506"/>
      <c r="AI22" s="507"/>
      <c r="AJ22" s="509"/>
      <c r="AK22" s="556"/>
      <c r="AL22" s="557"/>
      <c r="AM22" s="558"/>
      <c r="AN22" s="557"/>
      <c r="AO22" s="488"/>
    </row>
    <row r="23" spans="1:41" ht="24.75" customHeight="1">
      <c r="A23" s="486"/>
      <c r="B23" s="432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323"/>
      <c r="AJ23" s="323"/>
      <c r="AK23" s="434">
        <f>SUM(AK3:AK22)</f>
        <v>0</v>
      </c>
      <c r="AL23" s="434">
        <f>SUM(AL3:AL22)</f>
        <v>0</v>
      </c>
      <c r="AM23" s="434">
        <f>SUM(AM3:AM22)</f>
        <v>0</v>
      </c>
      <c r="AN23" s="323"/>
    </row>
    <row r="24" spans="1:41" ht="30" customHeight="1">
      <c r="A24" s="486"/>
      <c r="B24" s="432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5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323"/>
      <c r="AM24" s="323"/>
      <c r="AN24" s="323"/>
    </row>
    <row r="25" spans="1:41" ht="30" customHeight="1">
      <c r="A25" s="486"/>
      <c r="B25" s="432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5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323"/>
      <c r="AM25" s="323"/>
      <c r="AN25" s="323"/>
    </row>
    <row r="26" spans="1:41" ht="30" customHeight="1">
      <c r="A26" s="486"/>
      <c r="B26" s="432"/>
      <c r="C26" s="433"/>
      <c r="D26" s="433"/>
      <c r="E26" s="433"/>
      <c r="F26" s="433"/>
      <c r="G26" s="435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5"/>
      <c r="Z26" s="433"/>
      <c r="AA26" s="433"/>
      <c r="AB26" s="433"/>
      <c r="AC26" s="435"/>
      <c r="AD26" s="433"/>
      <c r="AE26" s="433"/>
      <c r="AF26" s="433"/>
      <c r="AG26" s="433"/>
      <c r="AH26" s="433"/>
      <c r="AI26" s="433"/>
      <c r="AJ26" s="433"/>
      <c r="AK26" s="433"/>
      <c r="AL26" s="323"/>
      <c r="AM26" s="323"/>
      <c r="AN26" s="323"/>
    </row>
    <row r="27" spans="1:41" ht="30" customHeight="1">
      <c r="A27" s="486"/>
      <c r="B27" s="432"/>
      <c r="C27" s="433"/>
      <c r="D27" s="433"/>
      <c r="E27" s="433"/>
      <c r="F27" s="433"/>
      <c r="G27" s="435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5"/>
      <c r="Z27" s="433"/>
      <c r="AA27" s="433"/>
      <c r="AB27" s="433"/>
      <c r="AC27" s="435"/>
      <c r="AD27" s="433"/>
      <c r="AE27" s="433"/>
      <c r="AF27" s="433"/>
      <c r="AG27" s="433"/>
      <c r="AH27" s="433"/>
      <c r="AI27" s="323"/>
      <c r="AJ27" s="323"/>
      <c r="AK27" s="323"/>
      <c r="AL27" s="323"/>
      <c r="AM27" s="323"/>
      <c r="AN27" s="323"/>
    </row>
    <row r="28" spans="1:41" ht="24.75" customHeigh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4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</row>
    <row r="29" spans="1:41" ht="24.75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</row>
    <row r="30" spans="1:41" ht="24.75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</row>
    <row r="31" spans="1:41" ht="24.75" customHeight="1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</row>
    <row r="32" spans="1:41" ht="24.75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</row>
    <row r="33" spans="1:40" ht="24.75" customHeight="1">
      <c r="A33" s="323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</row>
    <row r="34" spans="1:40" ht="24.75" customHeight="1">
      <c r="A34" s="323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</row>
    <row r="35" spans="1:40" ht="24.75" customHeight="1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</row>
    <row r="36" spans="1:40" ht="24.75" customHeight="1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</row>
    <row r="37" spans="1:40" ht="24.75" customHeight="1">
      <c r="A37" s="323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</row>
    <row r="38" spans="1:40" ht="24.75" customHeight="1">
      <c r="A38" s="323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</row>
    <row r="39" spans="1:40" ht="24.75" customHeight="1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</row>
    <row r="40" spans="1:40" ht="24.75" customHeight="1">
      <c r="A40" s="32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</row>
    <row r="41" spans="1:40" ht="24.75" customHeight="1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</row>
    <row r="42" spans="1:40" ht="24.75" customHeight="1">
      <c r="A42" s="323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</row>
    <row r="43" spans="1:40" ht="24.75" customHeight="1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</row>
    <row r="44" spans="1:40" ht="24.75" customHeight="1">
      <c r="A44" s="323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</row>
    <row r="45" spans="1:40" ht="24.75" customHeight="1">
      <c r="A45" s="323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</row>
    <row r="46" spans="1:40" ht="24.75" customHeight="1">
      <c r="A46" s="323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</row>
    <row r="47" spans="1:40" ht="24.75" customHeight="1">
      <c r="A47" s="323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</row>
    <row r="48" spans="1:40" ht="24.75" customHeight="1">
      <c r="A48" s="323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</row>
    <row r="49" spans="1:40" ht="24.75" customHeight="1">
      <c r="A49" s="323"/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</row>
    <row r="50" spans="1:40" ht="24.75" customHeight="1"/>
    <row r="51" spans="1:40" ht="24.75" customHeight="1"/>
    <row r="52" spans="1:40" ht="24.75" customHeight="1"/>
    <row r="53" spans="1:40" ht="24.75" customHeight="1"/>
    <row r="54" spans="1:40" ht="24.75" customHeight="1"/>
    <row r="55" spans="1:40" ht="24.75" customHeight="1"/>
    <row r="56" spans="1:40" ht="24.75" customHeight="1"/>
    <row r="57" spans="1:40" ht="24.75" customHeight="1"/>
    <row r="58" spans="1:40" ht="24.75" customHeight="1"/>
    <row r="59" spans="1:40" ht="24.75" customHeight="1"/>
    <row r="60" spans="1:40" ht="24.75" customHeight="1"/>
    <row r="61" spans="1:40" ht="24.75" customHeight="1"/>
    <row r="62" spans="1:40" ht="24.75" customHeight="1"/>
    <row r="63" spans="1:40" ht="24.75" customHeight="1"/>
    <row r="64" spans="1:40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</sheetData>
  <protectedRanges>
    <protectedRange password="C4D3" sqref="C9:AF9 C11:AF11 C13:AF13 C3:AF3 C7:AF7 C15:AF15 C21:AF21 C19:AF19 C17:AF17 C5:AF5" name="関数データ保護"/>
  </protectedRanges>
  <mergeCells count="223">
    <mergeCell ref="C1:N1"/>
    <mergeCell ref="O1:AF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9:A10"/>
    <mergeCell ref="B9:B10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11:A12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13:A14"/>
    <mergeCell ref="B13:B14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15:A16"/>
    <mergeCell ref="B15:B16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17:A18"/>
    <mergeCell ref="B17:B18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L19:AL20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AI21:AI22"/>
    <mergeCell ref="X19:Z19"/>
    <mergeCell ref="AA19:AC19"/>
    <mergeCell ref="AD19:AF19"/>
    <mergeCell ref="AG19:AG20"/>
    <mergeCell ref="AH19:AH20"/>
    <mergeCell ref="AI19:AI20"/>
    <mergeCell ref="AJ19:AJ20"/>
    <mergeCell ref="AK19:AK20"/>
    <mergeCell ref="A23:A27"/>
    <mergeCell ref="AJ21:AJ22"/>
    <mergeCell ref="AK21:AK22"/>
    <mergeCell ref="AL21:AL22"/>
    <mergeCell ref="AM21:AM22"/>
    <mergeCell ref="AN21:AN22"/>
    <mergeCell ref="AM19:AM20"/>
    <mergeCell ref="AN19:AN20"/>
    <mergeCell ref="AO19:AO20"/>
    <mergeCell ref="A21:A22"/>
    <mergeCell ref="B21:B22"/>
    <mergeCell ref="C21:E21"/>
    <mergeCell ref="F21:H21"/>
    <mergeCell ref="I21:K21"/>
    <mergeCell ref="L21:N21"/>
    <mergeCell ref="O21:Q21"/>
    <mergeCell ref="R21:T21"/>
    <mergeCell ref="U21:W21"/>
    <mergeCell ref="AO21:AO22"/>
    <mergeCell ref="X21:Z21"/>
    <mergeCell ref="AA21:AC21"/>
    <mergeCell ref="AD21:AF21"/>
    <mergeCell ref="AG21:AG22"/>
    <mergeCell ref="AH21:AH22"/>
  </mergeCells>
  <phoneticPr fontId="54"/>
  <pageMargins left="0.78740157480314965" right="0.59055118110236227" top="0.9055118110236221" bottom="0.74803149606299213" header="0.51181102362204722" footer="0.51181102362204722"/>
  <pageSetup paperSize="9" orientation="landscape" horizontalDpi="4294967293" verticalDpi="300" r:id="rId1"/>
  <headerFooter alignWithMargins="0">
    <oddHeader>&amp;C&amp;20 2017山梨県U-11サッカーリーグ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41"/>
  <sheetViews>
    <sheetView view="pageLayout" zoomScaleNormal="75" zoomScaleSheetLayoutView="78" workbookViewId="0">
      <selection activeCell="U9" sqref="U9:W9"/>
    </sheetView>
  </sheetViews>
  <sheetFormatPr defaultColWidth="21.59765625" defaultRowHeight="30" customHeight="1"/>
  <cols>
    <col min="1" max="1" width="4" style="281" customWidth="1"/>
    <col min="2" max="2" width="12.46484375" style="281" customWidth="1"/>
    <col min="3" max="9" width="2.59765625" style="281" customWidth="1"/>
    <col min="10" max="10" width="2.1328125" style="281" customWidth="1"/>
    <col min="11" max="35" width="2.59765625" style="281" customWidth="1"/>
    <col min="36" max="41" width="4" style="281" customWidth="1"/>
    <col min="42" max="42" width="5.46484375" style="281" bestFit="1" customWidth="1"/>
    <col min="43" max="43" width="4" style="281" customWidth="1"/>
    <col min="44" max="16384" width="21.59765625" style="281"/>
  </cols>
  <sheetData>
    <row r="1" spans="1:44" ht="24.75" customHeight="1" thickBot="1">
      <c r="A1" s="279"/>
      <c r="B1" s="280" t="s">
        <v>335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425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</row>
    <row r="2" spans="1:44" ht="25.5" customHeight="1" thickBot="1">
      <c r="A2" s="282"/>
      <c r="B2" s="283" t="s">
        <v>140</v>
      </c>
      <c r="C2" s="528" t="str">
        <f>B3</f>
        <v>A</v>
      </c>
      <c r="D2" s="529"/>
      <c r="E2" s="530"/>
      <c r="F2" s="531" t="str">
        <f>B5</f>
        <v>B</v>
      </c>
      <c r="G2" s="532"/>
      <c r="H2" s="533"/>
      <c r="I2" s="531" t="str">
        <f>B7</f>
        <v>C</v>
      </c>
      <c r="J2" s="532"/>
      <c r="K2" s="533"/>
      <c r="L2" s="531" t="str">
        <f>B9</f>
        <v>D</v>
      </c>
      <c r="M2" s="532"/>
      <c r="N2" s="533"/>
      <c r="O2" s="531" t="str">
        <f>B11</f>
        <v>E</v>
      </c>
      <c r="P2" s="532"/>
      <c r="Q2" s="533"/>
      <c r="R2" s="531" t="str">
        <f>B13</f>
        <v>F</v>
      </c>
      <c r="S2" s="532"/>
      <c r="T2" s="533"/>
      <c r="U2" s="531" t="str">
        <f>B15</f>
        <v>G</v>
      </c>
      <c r="V2" s="532"/>
      <c r="W2" s="533"/>
      <c r="X2" s="531" t="str">
        <f>B17</f>
        <v>H</v>
      </c>
      <c r="Y2" s="532"/>
      <c r="Z2" s="533"/>
      <c r="AA2" s="531" t="str">
        <f>B19</f>
        <v>I</v>
      </c>
      <c r="AB2" s="532"/>
      <c r="AC2" s="533"/>
      <c r="AD2" s="531" t="str">
        <f>B21</f>
        <v>J</v>
      </c>
      <c r="AE2" s="532"/>
      <c r="AF2" s="533"/>
      <c r="AG2" s="532" t="str">
        <f>B23</f>
        <v>K</v>
      </c>
      <c r="AH2" s="532"/>
      <c r="AI2" s="555"/>
      <c r="AJ2" s="284" t="s">
        <v>336</v>
      </c>
      <c r="AK2" s="285" t="s">
        <v>338</v>
      </c>
      <c r="AL2" s="286" t="s">
        <v>337</v>
      </c>
      <c r="AM2" s="287" t="s">
        <v>339</v>
      </c>
      <c r="AN2" s="288" t="s">
        <v>340</v>
      </c>
      <c r="AO2" s="287" t="s">
        <v>341</v>
      </c>
      <c r="AP2" s="289" t="s">
        <v>342</v>
      </c>
      <c r="AQ2" s="290" t="s">
        <v>343</v>
      </c>
      <c r="AR2" s="291"/>
    </row>
    <row r="3" spans="1:44" ht="18" customHeight="1">
      <c r="A3" s="489">
        <v>1</v>
      </c>
      <c r="B3" s="491" t="s">
        <v>452</v>
      </c>
      <c r="C3" s="517"/>
      <c r="D3" s="523"/>
      <c r="E3" s="524"/>
      <c r="F3" s="514" t="str">
        <f>IF(F4="","",IF(F4=H4,"△",IF(F4&gt;H4,"○","●")))</f>
        <v/>
      </c>
      <c r="G3" s="515"/>
      <c r="H3" s="516"/>
      <c r="I3" s="514" t="str">
        <f>IF(I4="","",IF(I4=K4,"△",IF(I4&gt;K4,"○","●")))</f>
        <v/>
      </c>
      <c r="J3" s="515"/>
      <c r="K3" s="516"/>
      <c r="L3" s="514" t="str">
        <f>IF(L4="","",IF(L4=N4,"△",IF(L4&gt;N4,"○","●")))</f>
        <v/>
      </c>
      <c r="M3" s="515"/>
      <c r="N3" s="516"/>
      <c r="O3" s="514" t="str">
        <f>IF(O4="","",IF(O4=Q4,"△",IF(O4&gt;Q4,"○","●")))</f>
        <v/>
      </c>
      <c r="P3" s="515"/>
      <c r="Q3" s="516"/>
      <c r="R3" s="514" t="str">
        <f>IF(R4="","",IF(R4=T4,"△",IF(R4&gt;T4,"○","●")))</f>
        <v/>
      </c>
      <c r="S3" s="515"/>
      <c r="T3" s="516"/>
      <c r="U3" s="514" t="str">
        <f>IF(U4="","",IF(U4=W4,"△",IF(U4&gt;W4,"○","●")))</f>
        <v/>
      </c>
      <c r="V3" s="515"/>
      <c r="W3" s="516"/>
      <c r="X3" s="514" t="str">
        <f>IF(X4="","",IF(X4=Z4,"△",IF(X4&gt;Z4,"○","●")))</f>
        <v/>
      </c>
      <c r="Y3" s="515"/>
      <c r="Z3" s="516"/>
      <c r="AA3" s="514" t="str">
        <f>IF(AA4="","",IF(AA4=AC4,"△",IF(AA4&gt;AC4,"○","●")))</f>
        <v/>
      </c>
      <c r="AB3" s="515"/>
      <c r="AC3" s="516"/>
      <c r="AD3" s="514" t="str">
        <f>IF(AD4="","",IF(AD4=AF4,"△",IF(AD4&gt;AF4,"○","●")))</f>
        <v/>
      </c>
      <c r="AE3" s="515"/>
      <c r="AF3" s="516"/>
      <c r="AG3" s="563" t="str">
        <f>IF(AG4="","",IF(AG4=AI4,"△",IF(AG4&gt;AI4,"○","●")))</f>
        <v/>
      </c>
      <c r="AH3" s="515"/>
      <c r="AI3" s="549"/>
      <c r="AJ3" s="505">
        <f>COUNTIF(C3:AI3,"○")</f>
        <v>0</v>
      </c>
      <c r="AK3" s="506">
        <f>COUNTIF(C3:AI3,"△")</f>
        <v>0</v>
      </c>
      <c r="AL3" s="507">
        <f>COUNTIF(C3:AI3,"●")</f>
        <v>0</v>
      </c>
      <c r="AM3" s="508">
        <f>AJ3*3+AK3*1</f>
        <v>0</v>
      </c>
      <c r="AN3" s="520">
        <f>SUM(E3:E24)</f>
        <v>0</v>
      </c>
      <c r="AO3" s="510">
        <f>SUM(C3:C24)</f>
        <v>0</v>
      </c>
      <c r="AP3" s="512">
        <f>AN3-AO3</f>
        <v>0</v>
      </c>
      <c r="AQ3" s="522">
        <f>RANK(AR3,AR$3:AR$24)</f>
        <v>1</v>
      </c>
      <c r="AR3" s="488">
        <f>10000*AM3+100*AP3+AN3</f>
        <v>0</v>
      </c>
    </row>
    <row r="4" spans="1:44" ht="18" customHeight="1">
      <c r="A4" s="490"/>
      <c r="B4" s="492"/>
      <c r="C4" s="292"/>
      <c r="D4" s="293"/>
      <c r="E4" s="294"/>
      <c r="F4" s="295"/>
      <c r="G4" s="296" t="s">
        <v>453</v>
      </c>
      <c r="H4" s="297"/>
      <c r="I4" s="295"/>
      <c r="J4" s="296" t="s">
        <v>454</v>
      </c>
      <c r="K4" s="298"/>
      <c r="L4" s="295"/>
      <c r="M4" s="296" t="s">
        <v>344</v>
      </c>
      <c r="N4" s="298"/>
      <c r="O4" s="295"/>
      <c r="P4" s="296" t="s">
        <v>453</v>
      </c>
      <c r="Q4" s="297"/>
      <c r="R4" s="295"/>
      <c r="S4" s="296" t="s">
        <v>344</v>
      </c>
      <c r="T4" s="297"/>
      <c r="U4" s="295"/>
      <c r="V4" s="296" t="s">
        <v>453</v>
      </c>
      <c r="W4" s="297"/>
      <c r="X4" s="295"/>
      <c r="Y4" s="296" t="s">
        <v>344</v>
      </c>
      <c r="Z4" s="297"/>
      <c r="AA4" s="295"/>
      <c r="AB4" s="296" t="s">
        <v>344</v>
      </c>
      <c r="AC4" s="297"/>
      <c r="AD4" s="295"/>
      <c r="AE4" s="296" t="s">
        <v>455</v>
      </c>
      <c r="AF4" s="297"/>
      <c r="AG4" s="421"/>
      <c r="AH4" s="296" t="s">
        <v>456</v>
      </c>
      <c r="AI4" s="299"/>
      <c r="AJ4" s="505"/>
      <c r="AK4" s="506"/>
      <c r="AL4" s="507"/>
      <c r="AM4" s="509"/>
      <c r="AN4" s="521"/>
      <c r="AO4" s="509"/>
      <c r="AP4" s="513"/>
      <c r="AQ4" s="509"/>
      <c r="AR4" s="488"/>
    </row>
    <row r="5" spans="1:44" ht="18" customHeight="1">
      <c r="A5" s="489">
        <v>2</v>
      </c>
      <c r="B5" s="491" t="s">
        <v>457</v>
      </c>
      <c r="C5" s="514" t="str">
        <f>IF(C6="","",IF(C6=E6,"△",IF(C6&gt;E6,"○","●")))</f>
        <v/>
      </c>
      <c r="D5" s="515"/>
      <c r="E5" s="516"/>
      <c r="F5" s="517"/>
      <c r="G5" s="518"/>
      <c r="H5" s="519"/>
      <c r="I5" s="514" t="str">
        <f>IF(I6="","",IF(I6=K6,"△",IF(I6&gt;K6,"○","●")))</f>
        <v/>
      </c>
      <c r="J5" s="515"/>
      <c r="K5" s="516"/>
      <c r="L5" s="514" t="str">
        <f>IF(L6="","",IF(L6=N6,"△",IF(L6&gt;N6,"○","●")))</f>
        <v/>
      </c>
      <c r="M5" s="515"/>
      <c r="N5" s="516"/>
      <c r="O5" s="514" t="str">
        <f>IF(O6="","",IF(O6=Q6,"△",IF(O6&gt;Q6,"○","●")))</f>
        <v/>
      </c>
      <c r="P5" s="515"/>
      <c r="Q5" s="516"/>
      <c r="R5" s="514" t="str">
        <f>IF(R6="","",IF(R6=T6,"△",IF(R6&gt;T6,"○","●")))</f>
        <v/>
      </c>
      <c r="S5" s="515"/>
      <c r="T5" s="516"/>
      <c r="U5" s="514" t="str">
        <f>IF(U6="","",IF(U6=W6,"△",IF(U6&gt;W6,"○","●")))</f>
        <v/>
      </c>
      <c r="V5" s="515"/>
      <c r="W5" s="516"/>
      <c r="X5" s="514" t="str">
        <f>IF(X6="","",IF(X6=Z6,"△",IF(X6&gt;Z6,"○","●")))</f>
        <v/>
      </c>
      <c r="Y5" s="515"/>
      <c r="Z5" s="516"/>
      <c r="AA5" s="514" t="str">
        <f>IF(AA6="","",IF(AA6=AC6,"△",IF(AA6&gt;AC6,"○","●")))</f>
        <v/>
      </c>
      <c r="AB5" s="515"/>
      <c r="AC5" s="516"/>
      <c r="AD5" s="514" t="str">
        <f>IF(AD6="","",IF(AD6=AF6,"△",IF(AD6&gt;AF6,"○","●")))</f>
        <v/>
      </c>
      <c r="AE5" s="515"/>
      <c r="AF5" s="516"/>
      <c r="AG5" s="563" t="str">
        <f>IF(AG6="","",IF(AG6=AI6,"△",IF(AG6&gt;AI6,"○","●")))</f>
        <v/>
      </c>
      <c r="AH5" s="515"/>
      <c r="AI5" s="549"/>
      <c r="AJ5" s="505">
        <f>COUNTIF(C5:AI5,"○")</f>
        <v>0</v>
      </c>
      <c r="AK5" s="506">
        <f>COUNTIF(C5:AI5,"△")</f>
        <v>0</v>
      </c>
      <c r="AL5" s="507">
        <f>COUNTIF(C5:AI5,"●")</f>
        <v>0</v>
      </c>
      <c r="AM5" s="508">
        <f>AJ5*3+AK5*1</f>
        <v>0</v>
      </c>
      <c r="AN5" s="520">
        <f>SUM(H3:H24)</f>
        <v>0</v>
      </c>
      <c r="AO5" s="510">
        <f>SUM(F3:F24)</f>
        <v>0</v>
      </c>
      <c r="AP5" s="512">
        <f>AN5-AO5</f>
        <v>0</v>
      </c>
      <c r="AQ5" s="508">
        <f>RANK(AR5,AR$3:AR$24)</f>
        <v>1</v>
      </c>
      <c r="AR5" s="488">
        <f>10000*AM5+100*AP5+AN5</f>
        <v>0</v>
      </c>
    </row>
    <row r="6" spans="1:44" ht="18" customHeight="1">
      <c r="A6" s="490"/>
      <c r="B6" s="492"/>
      <c r="C6" s="300" t="str">
        <f>IF(F3="","",H4)</f>
        <v/>
      </c>
      <c r="D6" s="301" t="s">
        <v>458</v>
      </c>
      <c r="E6" s="302" t="str">
        <f>IF(F3="","",F4)</f>
        <v/>
      </c>
      <c r="F6" s="303"/>
      <c r="G6" s="304"/>
      <c r="H6" s="305"/>
      <c r="I6" s="295"/>
      <c r="J6" s="296" t="s">
        <v>453</v>
      </c>
      <c r="K6" s="298"/>
      <c r="L6" s="295"/>
      <c r="M6" s="296" t="s">
        <v>455</v>
      </c>
      <c r="N6" s="298"/>
      <c r="O6" s="295"/>
      <c r="P6" s="296" t="s">
        <v>344</v>
      </c>
      <c r="Q6" s="297"/>
      <c r="R6" s="295"/>
      <c r="S6" s="296" t="s">
        <v>453</v>
      </c>
      <c r="T6" s="297"/>
      <c r="U6" s="295"/>
      <c r="V6" s="296" t="s">
        <v>344</v>
      </c>
      <c r="W6" s="297"/>
      <c r="X6" s="295"/>
      <c r="Y6" s="296" t="s">
        <v>454</v>
      </c>
      <c r="Z6" s="297"/>
      <c r="AA6" s="295"/>
      <c r="AB6" s="296" t="s">
        <v>456</v>
      </c>
      <c r="AC6" s="297"/>
      <c r="AD6" s="295"/>
      <c r="AE6" s="296" t="s">
        <v>453</v>
      </c>
      <c r="AF6" s="297"/>
      <c r="AG6" s="421"/>
      <c r="AH6" s="296" t="s">
        <v>453</v>
      </c>
      <c r="AI6" s="299"/>
      <c r="AJ6" s="505"/>
      <c r="AK6" s="506"/>
      <c r="AL6" s="507"/>
      <c r="AM6" s="509"/>
      <c r="AN6" s="521"/>
      <c r="AO6" s="509"/>
      <c r="AP6" s="513"/>
      <c r="AQ6" s="509"/>
      <c r="AR6" s="488"/>
    </row>
    <row r="7" spans="1:44" ht="18" customHeight="1">
      <c r="A7" s="489">
        <v>3</v>
      </c>
      <c r="B7" s="491" t="s">
        <v>440</v>
      </c>
      <c r="C7" s="514" t="str">
        <f>IF(C8="","",IF(C8=E8,"△",IF(C8&gt;E8,"○","●")))</f>
        <v/>
      </c>
      <c r="D7" s="515"/>
      <c r="E7" s="516"/>
      <c r="F7" s="514" t="str">
        <f>IF(F8="","",IF(F8=H8,"△",IF(F8&gt;H8,"○","●")))</f>
        <v/>
      </c>
      <c r="G7" s="515"/>
      <c r="H7" s="516"/>
      <c r="I7" s="517"/>
      <c r="J7" s="518"/>
      <c r="K7" s="519"/>
      <c r="L7" s="514" t="str">
        <f>IF(L8="","",IF(L8=N8,"△",IF(L8&gt;N8,"○","●")))</f>
        <v/>
      </c>
      <c r="M7" s="515"/>
      <c r="N7" s="516"/>
      <c r="O7" s="514" t="str">
        <f>IF(O8="","",IF(O8=Q8,"△",IF(O8&gt;Q8,"○","●")))</f>
        <v/>
      </c>
      <c r="P7" s="515"/>
      <c r="Q7" s="516"/>
      <c r="R7" s="514" t="str">
        <f>IF(R8="","",IF(R8=T8,"△",IF(R8&gt;T8,"○","●")))</f>
        <v/>
      </c>
      <c r="S7" s="515"/>
      <c r="T7" s="516"/>
      <c r="U7" s="514" t="str">
        <f>IF(U8="","",IF(U8=W8,"△",IF(U8&gt;W8,"○","●")))</f>
        <v/>
      </c>
      <c r="V7" s="515"/>
      <c r="W7" s="516"/>
      <c r="X7" s="514" t="str">
        <f>IF(X8="","",IF(X8=Z8,"△",IF(X8&gt;Z8,"○","●")))</f>
        <v/>
      </c>
      <c r="Y7" s="515"/>
      <c r="Z7" s="516"/>
      <c r="AA7" s="514" t="str">
        <f>IF(AA8="","",IF(AA8=AC8,"△",IF(AA8&gt;AC8,"○","●")))</f>
        <v/>
      </c>
      <c r="AB7" s="515"/>
      <c r="AC7" s="516"/>
      <c r="AD7" s="514" t="str">
        <f>IF(AD8="","",IF(AD8=AF8,"△",IF(AD8&gt;AF8,"○","●")))</f>
        <v/>
      </c>
      <c r="AE7" s="515"/>
      <c r="AF7" s="516"/>
      <c r="AG7" s="563" t="str">
        <f>IF(AG8="","",IF(AG8=AI8,"△",IF(AG8&gt;AI8,"○","●")))</f>
        <v/>
      </c>
      <c r="AH7" s="515"/>
      <c r="AI7" s="549"/>
      <c r="AJ7" s="505">
        <f>COUNTIF(C7:AI7,"○")</f>
        <v>0</v>
      </c>
      <c r="AK7" s="506">
        <f>COUNTIF(C7:AI7,"△")</f>
        <v>0</v>
      </c>
      <c r="AL7" s="507">
        <f>COUNTIF(C7:AI7,"●")</f>
        <v>0</v>
      </c>
      <c r="AM7" s="508">
        <f>AJ7*3+AK7*1</f>
        <v>0</v>
      </c>
      <c r="AN7" s="520">
        <f>SUM(K3:K24)</f>
        <v>0</v>
      </c>
      <c r="AO7" s="510">
        <f>SUM(I3:I24)</f>
        <v>0</v>
      </c>
      <c r="AP7" s="512">
        <f>AN7-AO7</f>
        <v>0</v>
      </c>
      <c r="AQ7" s="508">
        <f>RANK(AR7,AR$3:AR$24)</f>
        <v>1</v>
      </c>
      <c r="AR7" s="488">
        <f>10000*AM7+100*AP7+AN7</f>
        <v>0</v>
      </c>
    </row>
    <row r="8" spans="1:44" ht="18" customHeight="1">
      <c r="A8" s="490"/>
      <c r="B8" s="492"/>
      <c r="C8" s="300" t="str">
        <f>IF(I3="","",K4)</f>
        <v/>
      </c>
      <c r="D8" s="301" t="s">
        <v>344</v>
      </c>
      <c r="E8" s="302" t="str">
        <f>IF(I3="","",I4)</f>
        <v/>
      </c>
      <c r="F8" s="300" t="str">
        <f>IF(I5="","",K6)</f>
        <v/>
      </c>
      <c r="G8" s="301" t="s">
        <v>344</v>
      </c>
      <c r="H8" s="302" t="str">
        <f>IF(I5="","",I6)</f>
        <v/>
      </c>
      <c r="I8" s="303"/>
      <c r="J8" s="304"/>
      <c r="K8" s="305"/>
      <c r="L8" s="295"/>
      <c r="M8" s="296" t="s">
        <v>458</v>
      </c>
      <c r="N8" s="298"/>
      <c r="O8" s="295"/>
      <c r="P8" s="296" t="s">
        <v>453</v>
      </c>
      <c r="Q8" s="297"/>
      <c r="R8" s="295"/>
      <c r="S8" s="296" t="s">
        <v>454</v>
      </c>
      <c r="T8" s="297"/>
      <c r="U8" s="295"/>
      <c r="V8" s="296" t="s">
        <v>344</v>
      </c>
      <c r="W8" s="297"/>
      <c r="X8" s="295"/>
      <c r="Y8" s="296" t="s">
        <v>456</v>
      </c>
      <c r="Z8" s="297"/>
      <c r="AA8" s="295"/>
      <c r="AB8" s="296" t="s">
        <v>344</v>
      </c>
      <c r="AC8" s="297"/>
      <c r="AD8" s="295"/>
      <c r="AE8" s="296" t="s">
        <v>455</v>
      </c>
      <c r="AF8" s="297"/>
      <c r="AG8" s="421"/>
      <c r="AH8" s="296" t="s">
        <v>453</v>
      </c>
      <c r="AI8" s="299"/>
      <c r="AJ8" s="505"/>
      <c r="AK8" s="506"/>
      <c r="AL8" s="507"/>
      <c r="AM8" s="509"/>
      <c r="AN8" s="521"/>
      <c r="AO8" s="509"/>
      <c r="AP8" s="513"/>
      <c r="AQ8" s="509"/>
      <c r="AR8" s="488"/>
    </row>
    <row r="9" spans="1:44" ht="18" customHeight="1">
      <c r="A9" s="489">
        <v>4</v>
      </c>
      <c r="B9" s="491" t="s">
        <v>459</v>
      </c>
      <c r="C9" s="514" t="str">
        <f>IF(AND(C10="",C10=E10),"",IF(C10&gt;E10,"○",IF(C10&lt;E10,"●",IF(AND(C10&gt;=0,C10=E10),"△"))))</f>
        <v/>
      </c>
      <c r="D9" s="515"/>
      <c r="E9" s="516"/>
      <c r="F9" s="514" t="str">
        <f>IF(AND(F10="",F10=H10),"",IF(F10&gt;H10,"○",IF(F10&lt;H10,"●",IF(AND(F10&gt;=0,F10=H10),"△"))))</f>
        <v/>
      </c>
      <c r="G9" s="515"/>
      <c r="H9" s="516"/>
      <c r="I9" s="514" t="str">
        <f>IF(AND(I10="",I10=K10),"",IF(I10&gt;K10,"○",IF(I10&lt;K10,"●",IF(AND(I10&gt;=0,I10=K10),"△"))))</f>
        <v/>
      </c>
      <c r="J9" s="515"/>
      <c r="K9" s="516"/>
      <c r="L9" s="517"/>
      <c r="M9" s="518"/>
      <c r="N9" s="519"/>
      <c r="O9" s="514" t="str">
        <f>IF(AND(O10="",O10=Q10),"",IF(O10&gt;Q10,"○",IF(O10&lt;Q10,"●",IF(AND(O10&gt;=0,O10=Q10),"△"))))</f>
        <v/>
      </c>
      <c r="P9" s="515"/>
      <c r="Q9" s="516"/>
      <c r="R9" s="514" t="str">
        <f>IF(AND(R10="",R10=T10),"",IF(R10&gt;T10,"○",IF(R10&lt;T10,"●",IF(AND(R10&gt;=0,R10=T10),"△"))))</f>
        <v/>
      </c>
      <c r="S9" s="515"/>
      <c r="T9" s="516"/>
      <c r="U9" s="514" t="str">
        <f>IF(AND(U10="",U10=W10),"",IF(U10&gt;W10,"○",IF(U10&lt;W10,"●",IF(AND(U10&gt;=0,U10=W10),"△"))))</f>
        <v/>
      </c>
      <c r="V9" s="515"/>
      <c r="W9" s="516"/>
      <c r="X9" s="514" t="str">
        <f>IF(AND(X10="",X10=Z10),"",IF(X10&gt;Z10,"○",IF(X10&lt;Z10,"●",IF(AND(X10&gt;=0,X10=Z10),"△"))))</f>
        <v/>
      </c>
      <c r="Y9" s="515"/>
      <c r="Z9" s="516"/>
      <c r="AA9" s="514" t="str">
        <f>IF(AND(AA10="",AA10=AC10),"",IF(AA10&gt;AC10,"○",IF(AA10&lt;AC10,"●",IF(AND(AA10&gt;=0,AA10=AC10),"△"))))</f>
        <v/>
      </c>
      <c r="AB9" s="515"/>
      <c r="AC9" s="516"/>
      <c r="AD9" s="514" t="str">
        <f>IF(AND(AD10="",AD10=AF10),"",IF(AD10&gt;AF10,"○",IF(AD10&lt;AF10,"●",IF(AND(AD10&gt;=0,AD10=AF10),"△"))))</f>
        <v/>
      </c>
      <c r="AE9" s="515"/>
      <c r="AF9" s="516"/>
      <c r="AG9" s="563" t="str">
        <f>IF(AND(AG10="",AG10=AI10),"",IF(AG10&gt;AI10,"○",IF(AG10&lt;AI10,"●",IF(AND(AG10&gt;=0,AG10=AI10),"△"))))</f>
        <v/>
      </c>
      <c r="AH9" s="515"/>
      <c r="AI9" s="549"/>
      <c r="AJ9" s="505">
        <f>COUNTIF(C9:AI9,"○")</f>
        <v>0</v>
      </c>
      <c r="AK9" s="506">
        <f>COUNTIF(C9:AI9,"△")</f>
        <v>0</v>
      </c>
      <c r="AL9" s="507">
        <f>COUNTIF(C9:AI9,"●")</f>
        <v>0</v>
      </c>
      <c r="AM9" s="508">
        <f>AJ9*3+AK9*1</f>
        <v>0</v>
      </c>
      <c r="AN9" s="510">
        <f>SUM(N3:N24)</f>
        <v>0</v>
      </c>
      <c r="AO9" s="510">
        <f>SUM(L3:L24)</f>
        <v>0</v>
      </c>
      <c r="AP9" s="512">
        <f>AN9-AO9</f>
        <v>0</v>
      </c>
      <c r="AQ9" s="508">
        <f>RANK(AR9,AR$3:AR$24)</f>
        <v>1</v>
      </c>
      <c r="AR9" s="488">
        <f>10000*AM9+100*AP9+AN9</f>
        <v>0</v>
      </c>
    </row>
    <row r="10" spans="1:44" ht="18" customHeight="1">
      <c r="A10" s="490"/>
      <c r="B10" s="492"/>
      <c r="C10" s="300" t="str">
        <f>IF(L3="","",N4)</f>
        <v/>
      </c>
      <c r="D10" s="301" t="s">
        <v>455</v>
      </c>
      <c r="E10" s="302" t="str">
        <f>IF(L3="","",L4)</f>
        <v/>
      </c>
      <c r="F10" s="300" t="str">
        <f>IF(L5="","",N6)</f>
        <v/>
      </c>
      <c r="G10" s="301" t="s">
        <v>458</v>
      </c>
      <c r="H10" s="302" t="str">
        <f>IF(L5="","",L6)</f>
        <v/>
      </c>
      <c r="I10" s="300" t="str">
        <f>IF(L7="","",N8)</f>
        <v/>
      </c>
      <c r="J10" s="301" t="s">
        <v>454</v>
      </c>
      <c r="K10" s="302" t="str">
        <f>IF(L7="","",L8)</f>
        <v/>
      </c>
      <c r="L10" s="306"/>
      <c r="M10" s="304"/>
      <c r="N10" s="307"/>
      <c r="O10" s="295"/>
      <c r="P10" s="296" t="s">
        <v>453</v>
      </c>
      <c r="Q10" s="297"/>
      <c r="R10" s="295"/>
      <c r="S10" s="296" t="s">
        <v>344</v>
      </c>
      <c r="T10" s="297"/>
      <c r="U10" s="295"/>
      <c r="V10" s="296" t="s">
        <v>344</v>
      </c>
      <c r="W10" s="297"/>
      <c r="X10" s="295"/>
      <c r="Y10" s="296" t="s">
        <v>455</v>
      </c>
      <c r="Z10" s="297"/>
      <c r="AA10" s="295"/>
      <c r="AB10" s="296" t="s">
        <v>344</v>
      </c>
      <c r="AC10" s="297"/>
      <c r="AD10" s="295"/>
      <c r="AE10" s="296" t="s">
        <v>453</v>
      </c>
      <c r="AF10" s="297"/>
      <c r="AG10" s="421"/>
      <c r="AH10" s="296" t="s">
        <v>458</v>
      </c>
      <c r="AI10" s="299"/>
      <c r="AJ10" s="505"/>
      <c r="AK10" s="506"/>
      <c r="AL10" s="507"/>
      <c r="AM10" s="509"/>
      <c r="AN10" s="511"/>
      <c r="AO10" s="509"/>
      <c r="AP10" s="513"/>
      <c r="AQ10" s="509"/>
      <c r="AR10" s="488"/>
    </row>
    <row r="11" spans="1:44" ht="18" customHeight="1">
      <c r="A11" s="489">
        <v>5</v>
      </c>
      <c r="B11" s="491" t="s">
        <v>442</v>
      </c>
      <c r="C11" s="514" t="str">
        <f>IF(AND(C12="",C12=E12),"",IF(C12&gt;E12,"○",IF(C12&lt;E12,"●",IF(AND(C12&gt;=0,C12=E12),"△"))))</f>
        <v/>
      </c>
      <c r="D11" s="515"/>
      <c r="E11" s="516"/>
      <c r="F11" s="514" t="str">
        <f>IF(AND(F12="",F12=H12),"",IF(F12&gt;H12,"○",IF(F12&lt;H12,"●",IF(AND(F12&gt;=0,F12=H12),"△"))))</f>
        <v/>
      </c>
      <c r="G11" s="515"/>
      <c r="H11" s="516"/>
      <c r="I11" s="514" t="str">
        <f>IF(AND(I12="",I12=K12),"",IF(I12&gt;K12,"○",IF(I12&lt;K12,"●",IF(AND(I12&gt;=0,I12=K12),"△"))))</f>
        <v/>
      </c>
      <c r="J11" s="515"/>
      <c r="K11" s="516"/>
      <c r="L11" s="514" t="str">
        <f>IF(AND(L12="",L12=N12),"",IF(L12&gt;N12,"○",IF(L12&lt;N12,"●",IF(AND(L12&gt;=0,L12=N12),"△"))))</f>
        <v/>
      </c>
      <c r="M11" s="515"/>
      <c r="N11" s="516"/>
      <c r="O11" s="517"/>
      <c r="P11" s="518"/>
      <c r="Q11" s="519"/>
      <c r="R11" s="514" t="str">
        <f>IF(AND(R12="",R12=T12),"",IF(R12&gt;T12,"○",IF(R12&lt;T12,"●",IF(AND(R12&gt;=0,R12=T12),"△"))))</f>
        <v/>
      </c>
      <c r="S11" s="515"/>
      <c r="T11" s="516"/>
      <c r="U11" s="514" t="str">
        <f>IF(AND(U12="",U12=W12),"",IF(U12&gt;W12,"○",IF(U12&lt;W12,"●",IF(AND(U12&gt;=0,U12=W12),"△"))))</f>
        <v/>
      </c>
      <c r="V11" s="515"/>
      <c r="W11" s="516"/>
      <c r="X11" s="514" t="str">
        <f>IF(AND(X12="",X12=Z12),"",IF(X12&gt;Z12,"○",IF(X12&lt;Z12,"●",IF(AND(X12&gt;=0,X12=Z12),"△"))))</f>
        <v/>
      </c>
      <c r="Y11" s="515"/>
      <c r="Z11" s="516"/>
      <c r="AA11" s="514" t="str">
        <f>IF(AND(AA12="",AA12=AC12),"",IF(AA12&gt;AC12,"○",IF(AA12&lt;AC12,"●",IF(AND(AA12&gt;=0,AA12=AC12),"△"))))</f>
        <v/>
      </c>
      <c r="AB11" s="515"/>
      <c r="AC11" s="516"/>
      <c r="AD11" s="514" t="str">
        <f>IF(AND(AD12="",AD12=AF12),"",IF(AD12&gt;AF12,"○",IF(AD12&lt;AF12,"●",IF(AND(AD12&gt;=0,AD12=AF12),"△"))))</f>
        <v/>
      </c>
      <c r="AE11" s="515"/>
      <c r="AF11" s="516"/>
      <c r="AG11" s="563" t="str">
        <f>IF(AND(AG12="",AG12=AI12),"",IF(AG12&gt;AI12,"○",IF(AG12&lt;AI12,"●",IF(AND(AG12&gt;=0,AG12=AI12),"△"))))</f>
        <v/>
      </c>
      <c r="AH11" s="515"/>
      <c r="AI11" s="549"/>
      <c r="AJ11" s="505">
        <f>COUNTIF(C11:AI11,"○")</f>
        <v>0</v>
      </c>
      <c r="AK11" s="506">
        <f>COUNTIF(C11:AI11,"△")</f>
        <v>0</v>
      </c>
      <c r="AL11" s="507">
        <f>COUNTIF(C11:AI11,"●")</f>
        <v>0</v>
      </c>
      <c r="AM11" s="508">
        <f>AJ11*3+AK11*1</f>
        <v>0</v>
      </c>
      <c r="AN11" s="510">
        <f>SUM(Q3:Q24)</f>
        <v>0</v>
      </c>
      <c r="AO11" s="510">
        <f>SUM(O3:O24)</f>
        <v>0</v>
      </c>
      <c r="AP11" s="512">
        <f>AN11-AO11</f>
        <v>0</v>
      </c>
      <c r="AQ11" s="508">
        <f>RANK(AR11,AR$3:AR$24)</f>
        <v>1</v>
      </c>
      <c r="AR11" s="488">
        <f>10000*AM11+100*AP11+AN11</f>
        <v>0</v>
      </c>
    </row>
    <row r="12" spans="1:44" ht="18" customHeight="1">
      <c r="A12" s="490"/>
      <c r="B12" s="492"/>
      <c r="C12" s="300" t="str">
        <f>IF(O3="","",Q4)</f>
        <v/>
      </c>
      <c r="D12" s="301" t="s">
        <v>454</v>
      </c>
      <c r="E12" s="302" t="str">
        <f>IF(O3="","",O4)</f>
        <v/>
      </c>
      <c r="F12" s="300" t="str">
        <f>IF(O5="","",Q6)</f>
        <v/>
      </c>
      <c r="G12" s="301" t="s">
        <v>455</v>
      </c>
      <c r="H12" s="302" t="str">
        <f>IF(O5="","",O6)</f>
        <v/>
      </c>
      <c r="I12" s="300" t="str">
        <f>IF(O7="","",Q8)</f>
        <v/>
      </c>
      <c r="J12" s="301" t="s">
        <v>454</v>
      </c>
      <c r="K12" s="302" t="str">
        <f>IF(O7="","",O8)</f>
        <v/>
      </c>
      <c r="L12" s="300" t="str">
        <f>IF(O9="","",Q10)</f>
        <v/>
      </c>
      <c r="M12" s="301" t="s">
        <v>344</v>
      </c>
      <c r="N12" s="302" t="str">
        <f>IF(O9="","",O10)</f>
        <v/>
      </c>
      <c r="O12" s="306"/>
      <c r="P12" s="304"/>
      <c r="Q12" s="307"/>
      <c r="R12" s="295"/>
      <c r="S12" s="296" t="s">
        <v>344</v>
      </c>
      <c r="T12" s="297"/>
      <c r="U12" s="295"/>
      <c r="V12" s="296" t="s">
        <v>344</v>
      </c>
      <c r="W12" s="297"/>
      <c r="X12" s="295"/>
      <c r="Y12" s="296" t="s">
        <v>460</v>
      </c>
      <c r="Z12" s="297"/>
      <c r="AA12" s="295"/>
      <c r="AB12" s="296" t="s">
        <v>455</v>
      </c>
      <c r="AC12" s="297"/>
      <c r="AD12" s="295"/>
      <c r="AE12" s="296" t="s">
        <v>455</v>
      </c>
      <c r="AF12" s="297"/>
      <c r="AG12" s="421"/>
      <c r="AH12" s="296" t="s">
        <v>454</v>
      </c>
      <c r="AI12" s="299"/>
      <c r="AJ12" s="505"/>
      <c r="AK12" s="506"/>
      <c r="AL12" s="507"/>
      <c r="AM12" s="509"/>
      <c r="AN12" s="511"/>
      <c r="AO12" s="509"/>
      <c r="AP12" s="513"/>
      <c r="AQ12" s="509"/>
      <c r="AR12" s="488"/>
    </row>
    <row r="13" spans="1:44" ht="18" customHeight="1">
      <c r="A13" s="489">
        <v>6</v>
      </c>
      <c r="B13" s="491" t="s">
        <v>461</v>
      </c>
      <c r="C13" s="514" t="str">
        <f>IF(AND(C14="",C14=E14),"",IF(C14&gt;E14,"○",IF(C14&lt;E14,"●",IF(AND(C14&gt;=0,C14=E14),"△"))))</f>
        <v/>
      </c>
      <c r="D13" s="515"/>
      <c r="E13" s="516"/>
      <c r="F13" s="514" t="str">
        <f>IF(AND(F14="",F14=H14),"",IF(F14&gt;H14,"○",IF(F14&lt;H14,"●",IF(AND(F14&gt;=0,F14=H14),"△"))))</f>
        <v/>
      </c>
      <c r="G13" s="515"/>
      <c r="H13" s="516"/>
      <c r="I13" s="514" t="str">
        <f>IF(AND(I14="",I14=K14),"",IF(I14&gt;K14,"○",IF(I14&lt;K14,"●",IF(AND(I14&gt;=0,I14=K14),"△"))))</f>
        <v/>
      </c>
      <c r="J13" s="515"/>
      <c r="K13" s="516"/>
      <c r="L13" s="514" t="str">
        <f>IF(AND(L14="",L14=N14),"",IF(L14&gt;N14,"○",IF(L14&lt;N14,"●",IF(AND(L14&gt;=0,L14=N14),"△"))))</f>
        <v/>
      </c>
      <c r="M13" s="515"/>
      <c r="N13" s="516"/>
      <c r="O13" s="514" t="str">
        <f>IF(AND(O14="",O14=Q14),"",IF(O14&gt;Q14,"○",IF(O14&lt;Q14,"●",IF(AND(O14&gt;=0,O14=Q14),"△"))))</f>
        <v/>
      </c>
      <c r="P13" s="515"/>
      <c r="Q13" s="516"/>
      <c r="R13" s="517"/>
      <c r="S13" s="518"/>
      <c r="T13" s="519"/>
      <c r="U13" s="514" t="str">
        <f>IF(AND(U14="",U14=W14),"",IF(U14&gt;W14,"○",IF(U14&lt;W14,"●",IF(AND(U14&gt;=0,U14=W14),"△"))))</f>
        <v/>
      </c>
      <c r="V13" s="515"/>
      <c r="W13" s="516"/>
      <c r="X13" s="514" t="str">
        <f>IF(AND(X14="",X14=Z14),"",IF(X14&gt;Z14,"○",IF(X14&lt;Z14,"●",IF(AND(X14&gt;=0,X14=Z14),"△"))))</f>
        <v/>
      </c>
      <c r="Y13" s="515"/>
      <c r="Z13" s="516"/>
      <c r="AA13" s="514" t="str">
        <f>IF(AND(AA14="",AA14=AC14),"",IF(AA14&gt;AC14,"○",IF(AA14&lt;AC14,"●",IF(AND(AA14&gt;=0,AA14=AC14),"△"))))</f>
        <v/>
      </c>
      <c r="AB13" s="515"/>
      <c r="AC13" s="516"/>
      <c r="AD13" s="514" t="str">
        <f>IF(AND(AD14="",AD14=AF14),"",IF(AD14&gt;AF14,"○",IF(AD14&lt;AF14,"●",IF(AND(AD14&gt;=0,AD14=AF14),"△"))))</f>
        <v/>
      </c>
      <c r="AE13" s="515"/>
      <c r="AF13" s="516"/>
      <c r="AG13" s="563" t="str">
        <f>IF(AND(AG14="",AG14=AI14),"",IF(AG14&gt;AI14,"○",IF(AG14&lt;AI14,"●",IF(AND(AG14&gt;=0,AG14=AI14),"△"))))</f>
        <v/>
      </c>
      <c r="AH13" s="515"/>
      <c r="AI13" s="549"/>
      <c r="AJ13" s="505">
        <f>COUNTIF(C13:AI13,"○")</f>
        <v>0</v>
      </c>
      <c r="AK13" s="506">
        <f>COUNTIF(C13:AI13,"△")</f>
        <v>0</v>
      </c>
      <c r="AL13" s="507">
        <f>COUNTIF(C13:AI13,"●")</f>
        <v>0</v>
      </c>
      <c r="AM13" s="508">
        <f>AJ13*3+AK13*1</f>
        <v>0</v>
      </c>
      <c r="AN13" s="510">
        <f>SUM(T3:T24)</f>
        <v>0</v>
      </c>
      <c r="AO13" s="510">
        <f>SUM(R3:R24)</f>
        <v>0</v>
      </c>
      <c r="AP13" s="512">
        <f>AN13-AO13</f>
        <v>0</v>
      </c>
      <c r="AQ13" s="508">
        <f>RANK(AR13,AR$3:AR$24)</f>
        <v>1</v>
      </c>
      <c r="AR13" s="488">
        <f>10000*AM13+100*AP13+AN13</f>
        <v>0</v>
      </c>
    </row>
    <row r="14" spans="1:44" ht="18" customHeight="1">
      <c r="A14" s="490"/>
      <c r="B14" s="492"/>
      <c r="C14" s="300" t="str">
        <f>IF(R3="","",T4)</f>
        <v/>
      </c>
      <c r="D14" s="301" t="s">
        <v>344</v>
      </c>
      <c r="E14" s="302" t="str">
        <f>IF(R3="","",R4)</f>
        <v/>
      </c>
      <c r="F14" s="300" t="str">
        <f>IF(R5="","",T6)</f>
        <v/>
      </c>
      <c r="G14" s="301" t="s">
        <v>458</v>
      </c>
      <c r="H14" s="302" t="str">
        <f>IF(R5="","",R6)</f>
        <v/>
      </c>
      <c r="I14" s="300" t="str">
        <f>IF(R7="","",T8)</f>
        <v/>
      </c>
      <c r="J14" s="301" t="s">
        <v>454</v>
      </c>
      <c r="K14" s="302" t="str">
        <f>IF(R7="","",R8)</f>
        <v/>
      </c>
      <c r="L14" s="300" t="str">
        <f>IF(R9="","",T10)</f>
        <v/>
      </c>
      <c r="M14" s="301" t="s">
        <v>344</v>
      </c>
      <c r="N14" s="302" t="str">
        <f>IF(R9="","",R10)</f>
        <v/>
      </c>
      <c r="O14" s="300" t="str">
        <f>IF(R11="","",T12)</f>
        <v/>
      </c>
      <c r="P14" s="301" t="s">
        <v>458</v>
      </c>
      <c r="Q14" s="302" t="str">
        <f>IF(R11="","",R12)</f>
        <v/>
      </c>
      <c r="R14" s="306"/>
      <c r="S14" s="304"/>
      <c r="T14" s="307"/>
      <c r="U14" s="295"/>
      <c r="V14" s="296" t="s">
        <v>455</v>
      </c>
      <c r="W14" s="297"/>
      <c r="X14" s="295"/>
      <c r="Y14" s="296" t="s">
        <v>344</v>
      </c>
      <c r="Z14" s="297"/>
      <c r="AA14" s="295"/>
      <c r="AB14" s="296" t="s">
        <v>344</v>
      </c>
      <c r="AC14" s="297"/>
      <c r="AD14" s="295"/>
      <c r="AE14" s="296" t="s">
        <v>455</v>
      </c>
      <c r="AF14" s="297"/>
      <c r="AG14" s="421"/>
      <c r="AH14" s="296" t="s">
        <v>453</v>
      </c>
      <c r="AI14" s="299"/>
      <c r="AJ14" s="505"/>
      <c r="AK14" s="506"/>
      <c r="AL14" s="507"/>
      <c r="AM14" s="509"/>
      <c r="AN14" s="511"/>
      <c r="AO14" s="509"/>
      <c r="AP14" s="513"/>
      <c r="AQ14" s="509"/>
      <c r="AR14" s="488"/>
    </row>
    <row r="15" spans="1:44" ht="18" customHeight="1">
      <c r="A15" s="489">
        <v>7</v>
      </c>
      <c r="B15" s="491" t="s">
        <v>462</v>
      </c>
      <c r="C15" s="514" t="str">
        <f>IF(AND(C16="",C16=E16),"",IF(C16&gt;E16,"○",IF(C16&lt;E16,"●",IF(AND(C16&gt;=0,C16=E16),"△"))))</f>
        <v/>
      </c>
      <c r="D15" s="515"/>
      <c r="E15" s="516"/>
      <c r="F15" s="514" t="str">
        <f>IF(AND(F16="",F16=H16),"",IF(F16&gt;H16,"○",IF(F16&lt;H16,"●",IF(AND(F16&gt;=0,F16=H16),"△"))))</f>
        <v/>
      </c>
      <c r="G15" s="515"/>
      <c r="H15" s="516"/>
      <c r="I15" s="514" t="str">
        <f>IF(AND(I16="",I16=K16),"",IF(I16&gt;K16,"○",IF(I16&lt;K16,"●",IF(AND(I16&gt;=0,I16=K16),"△"))))</f>
        <v/>
      </c>
      <c r="J15" s="515"/>
      <c r="K15" s="516"/>
      <c r="L15" s="514" t="str">
        <f>IF(AND(L16="",L16=N16),"",IF(L16&gt;N16,"○",IF(L16&lt;N16,"●",IF(AND(L16&gt;=0,L16=N16),"△"))))</f>
        <v/>
      </c>
      <c r="M15" s="515"/>
      <c r="N15" s="516"/>
      <c r="O15" s="514" t="str">
        <f>IF(AND(O16="",O16=Q16),"",IF(O16&gt;Q16,"○",IF(O16&lt;Q16,"●",IF(AND(O16&gt;=0,O16=Q16),"△"))))</f>
        <v/>
      </c>
      <c r="P15" s="515"/>
      <c r="Q15" s="516"/>
      <c r="R15" s="514" t="str">
        <f>IF(AND(R16="",R16=T16),"",IF(R16&gt;T16,"○",IF(R16&lt;T16,"●",IF(AND(R16&gt;=0,R16=T16),"△"))))</f>
        <v/>
      </c>
      <c r="S15" s="515"/>
      <c r="T15" s="516"/>
      <c r="U15" s="517"/>
      <c r="V15" s="518"/>
      <c r="W15" s="519"/>
      <c r="X15" s="514" t="str">
        <f>IF(AND(X16="",X16=Z16),"",IF(X16&gt;Z16,"○",IF(X16&lt;Z16,"●",IF(AND(X16&gt;=0,X16=Z16),"△"))))</f>
        <v/>
      </c>
      <c r="Y15" s="515"/>
      <c r="Z15" s="516"/>
      <c r="AA15" s="514" t="str">
        <f>IF(AND(AA16="",AA16=AC16),"",IF(AA16&gt;AC16,"○",IF(AA16&lt;AC16,"●",IF(AND(AA16&gt;=0,AA16=AC16),"△"))))</f>
        <v/>
      </c>
      <c r="AB15" s="515"/>
      <c r="AC15" s="516"/>
      <c r="AD15" s="514" t="str">
        <f>IF(AND(AD16="",AD16=AF16),"",IF(AD16&gt;AF16,"○",IF(AD16&lt;AF16,"●",IF(AND(AD16&gt;=0,AD16=AF16),"△"))))</f>
        <v/>
      </c>
      <c r="AE15" s="515"/>
      <c r="AF15" s="516"/>
      <c r="AG15" s="563" t="str">
        <f>IF(AND(AG16="",AG16=AI16),"",IF(AG16&gt;AI16,"○",IF(AG16&lt;AI16,"●",IF(AND(AG16&gt;=0,AG16=AI16),"△"))))</f>
        <v/>
      </c>
      <c r="AH15" s="515"/>
      <c r="AI15" s="549"/>
      <c r="AJ15" s="505">
        <f>COUNTIF(C15:AI15,"○")</f>
        <v>0</v>
      </c>
      <c r="AK15" s="506">
        <f>COUNTIF(C15:AI15,"△")</f>
        <v>0</v>
      </c>
      <c r="AL15" s="507">
        <f>COUNTIF(C15:AI15,"●")</f>
        <v>0</v>
      </c>
      <c r="AM15" s="508">
        <f>AJ15*3+AK15*1</f>
        <v>0</v>
      </c>
      <c r="AN15" s="510">
        <f>SUM(W3:W24)</f>
        <v>0</v>
      </c>
      <c r="AO15" s="510">
        <f>SUM(U3:U24)</f>
        <v>0</v>
      </c>
      <c r="AP15" s="512">
        <f>AN15-AO15</f>
        <v>0</v>
      </c>
      <c r="AQ15" s="508">
        <f>RANK(AR15,AR$3:AR$24)</f>
        <v>1</v>
      </c>
      <c r="AR15" s="488">
        <f>10000*AM15+100*AP15+AN15</f>
        <v>0</v>
      </c>
    </row>
    <row r="16" spans="1:44" ht="18" customHeight="1">
      <c r="A16" s="490"/>
      <c r="B16" s="492"/>
      <c r="C16" s="300" t="str">
        <f>IF(U3="","",W4)</f>
        <v/>
      </c>
      <c r="D16" s="301" t="s">
        <v>455</v>
      </c>
      <c r="E16" s="302" t="str">
        <f>IF(U3="","",U4)</f>
        <v/>
      </c>
      <c r="F16" s="300" t="str">
        <f>IF(U5="","",W6)</f>
        <v/>
      </c>
      <c r="G16" s="301" t="s">
        <v>456</v>
      </c>
      <c r="H16" s="302" t="str">
        <f>IF(U5="","",U6)</f>
        <v/>
      </c>
      <c r="I16" s="300" t="str">
        <f>IF(U7="","",W8)</f>
        <v/>
      </c>
      <c r="J16" s="301" t="s">
        <v>458</v>
      </c>
      <c r="K16" s="302" t="str">
        <f>IF(U7="","",U8)</f>
        <v/>
      </c>
      <c r="L16" s="300" t="str">
        <f>IF(U9="","",W10)</f>
        <v/>
      </c>
      <c r="M16" s="301" t="s">
        <v>458</v>
      </c>
      <c r="N16" s="302" t="str">
        <f>IF(U9="","",U10)</f>
        <v/>
      </c>
      <c r="O16" s="300" t="str">
        <f>IF(U11="","",W12)</f>
        <v/>
      </c>
      <c r="P16" s="301" t="s">
        <v>453</v>
      </c>
      <c r="Q16" s="302" t="str">
        <f>IF(U11="","",U12)</f>
        <v/>
      </c>
      <c r="R16" s="300" t="str">
        <f>IF(U13="","",W14)</f>
        <v/>
      </c>
      <c r="S16" s="301" t="s">
        <v>455</v>
      </c>
      <c r="T16" s="302" t="str">
        <f>IF(U13="","",U14)</f>
        <v/>
      </c>
      <c r="U16" s="306"/>
      <c r="V16" s="304"/>
      <c r="W16" s="307"/>
      <c r="X16" s="308"/>
      <c r="Y16" s="296" t="s">
        <v>344</v>
      </c>
      <c r="Z16" s="309"/>
      <c r="AA16" s="310"/>
      <c r="AB16" s="296" t="s">
        <v>456</v>
      </c>
      <c r="AC16" s="311"/>
      <c r="AD16" s="308"/>
      <c r="AE16" s="296" t="s">
        <v>344</v>
      </c>
      <c r="AF16" s="309"/>
      <c r="AG16" s="419"/>
      <c r="AH16" s="296" t="s">
        <v>455</v>
      </c>
      <c r="AI16" s="312"/>
      <c r="AJ16" s="505"/>
      <c r="AK16" s="506"/>
      <c r="AL16" s="507"/>
      <c r="AM16" s="509"/>
      <c r="AN16" s="511"/>
      <c r="AO16" s="509"/>
      <c r="AP16" s="513"/>
      <c r="AQ16" s="509"/>
      <c r="AR16" s="488"/>
    </row>
    <row r="17" spans="1:44" ht="18" customHeight="1">
      <c r="A17" s="489">
        <v>8</v>
      </c>
      <c r="B17" s="491" t="s">
        <v>463</v>
      </c>
      <c r="C17" s="514" t="str">
        <f>IF(AND(C18="",C18=E18),"",IF(C18&gt;E18,"○",IF(C18&lt;E18,"●",IF(AND(C18&gt;=0,C18=E18),"△"))))</f>
        <v/>
      </c>
      <c r="D17" s="515"/>
      <c r="E17" s="516"/>
      <c r="F17" s="514" t="str">
        <f>IF(AND(F18="",F18=H18),"",IF(F18&gt;H18,"○",IF(F18&lt;H18,"●",IF(AND(F18&gt;=0,F18=H18),"△"))))</f>
        <v/>
      </c>
      <c r="G17" s="515"/>
      <c r="H17" s="516"/>
      <c r="I17" s="514" t="str">
        <f>IF(AND(I18="",I18=K18),"",IF(I18&gt;K18,"○",IF(I18&lt;K18,"●",IF(AND(I18&gt;=0,I18=K18),"△"))))</f>
        <v/>
      </c>
      <c r="J17" s="515"/>
      <c r="K17" s="516"/>
      <c r="L17" s="514" t="str">
        <f>IF(AND(L18="",L18=N18),"",IF(L18&gt;N18,"○",IF(L18&lt;N18,"●",IF(AND(L18&gt;=0,L18=N18),"△"))))</f>
        <v/>
      </c>
      <c r="M17" s="515"/>
      <c r="N17" s="516"/>
      <c r="O17" s="514" t="str">
        <f>IF(AND(O18="",O18=Q18),"",IF(O18&gt;Q18,"○",IF(O18&lt;Q18,"●",IF(AND(O18&gt;=0,O18=Q18),"△"))))</f>
        <v/>
      </c>
      <c r="P17" s="515"/>
      <c r="Q17" s="516"/>
      <c r="R17" s="514" t="str">
        <f>IF(AND(R18="",R18=T18),"",IF(R18&gt;T18,"○",IF(R18&lt;T18,"●",IF(AND(R18&gt;=0,R18=T18),"△"))))</f>
        <v/>
      </c>
      <c r="S17" s="515"/>
      <c r="T17" s="516"/>
      <c r="U17" s="514" t="str">
        <f>IF(AND(U18="",U18=W18),"",IF(U18&gt;W18,"○",IF(U18&lt;W18,"●",IF(AND(U18&gt;=0,U18=W18),"△"))))</f>
        <v/>
      </c>
      <c r="V17" s="515"/>
      <c r="W17" s="516"/>
      <c r="X17" s="517"/>
      <c r="Y17" s="518"/>
      <c r="Z17" s="519"/>
      <c r="AA17" s="514" t="str">
        <f>IF(AND(AA18="",AA18=AC18),"",IF(AA18&gt;AC18,"○",IF(AA18&lt;AC18,"●",IF(AND(AA18&gt;=0,AA18=AC18),"△"))))</f>
        <v/>
      </c>
      <c r="AB17" s="515"/>
      <c r="AC17" s="516"/>
      <c r="AD17" s="514" t="str">
        <f>IF(AND(AD18="",AD18=AF18),"",IF(AD18&gt;AF18,"○",IF(AD18&lt;AF18,"●",IF(AND(AD18&gt;=0,AD18=AF18),"△"))))</f>
        <v/>
      </c>
      <c r="AE17" s="515"/>
      <c r="AF17" s="516"/>
      <c r="AG17" s="563" t="str">
        <f>IF(AND(AG18="",AG18=AI18),"",IF(AG18&gt;AI18,"○",IF(AG18&lt;AI18,"●",IF(AND(AG18&gt;=0,AG18=AI18),"△"))))</f>
        <v/>
      </c>
      <c r="AH17" s="515"/>
      <c r="AI17" s="549"/>
      <c r="AJ17" s="505">
        <f>COUNTIF(C17:AI17,"○")</f>
        <v>0</v>
      </c>
      <c r="AK17" s="506">
        <f>COUNTIF(C17:AI17,"△")</f>
        <v>0</v>
      </c>
      <c r="AL17" s="507">
        <f>COUNTIF(C17:AI17,"●")</f>
        <v>0</v>
      </c>
      <c r="AM17" s="508">
        <f>AJ17*3+AK17*1</f>
        <v>0</v>
      </c>
      <c r="AN17" s="510">
        <f>SUM(Z3:Z24)</f>
        <v>0</v>
      </c>
      <c r="AO17" s="510">
        <f>SUM(X3:X24)</f>
        <v>0</v>
      </c>
      <c r="AP17" s="512">
        <f>AN17-AO17</f>
        <v>0</v>
      </c>
      <c r="AQ17" s="508">
        <f>RANK(AR17,AR$3:AR$24)</f>
        <v>1</v>
      </c>
      <c r="AR17" s="488">
        <f>10000*AM17+100*AP17+AN17</f>
        <v>0</v>
      </c>
    </row>
    <row r="18" spans="1:44" ht="18" customHeight="1">
      <c r="A18" s="490"/>
      <c r="B18" s="492"/>
      <c r="C18" s="300" t="str">
        <f>IF(X3="","",Z4)</f>
        <v/>
      </c>
      <c r="D18" s="301" t="s">
        <v>453</v>
      </c>
      <c r="E18" s="302" t="str">
        <f>IF(X3="","",X4)</f>
        <v/>
      </c>
      <c r="F18" s="300" t="str">
        <f>IF(X5="","",Z6)</f>
        <v/>
      </c>
      <c r="G18" s="301" t="s">
        <v>458</v>
      </c>
      <c r="H18" s="302" t="str">
        <f>IF(X5="","",X6)</f>
        <v/>
      </c>
      <c r="I18" s="300" t="str">
        <f>IF(X7="","",Z8)</f>
        <v/>
      </c>
      <c r="J18" s="301" t="s">
        <v>454</v>
      </c>
      <c r="K18" s="302" t="str">
        <f>IF(X7="","",X8)</f>
        <v/>
      </c>
      <c r="L18" s="300" t="str">
        <f>IF(X9="","",Z10)</f>
        <v/>
      </c>
      <c r="M18" s="301" t="s">
        <v>453</v>
      </c>
      <c r="N18" s="302" t="str">
        <f>IF(X9="","",X10)</f>
        <v/>
      </c>
      <c r="O18" s="300" t="str">
        <f>IF(X11="","",Z12)</f>
        <v/>
      </c>
      <c r="P18" s="301" t="s">
        <v>458</v>
      </c>
      <c r="Q18" s="302" t="str">
        <f>IF(X11="","",X12)</f>
        <v/>
      </c>
      <c r="R18" s="300" t="str">
        <f>IF(X13="","",Z14)</f>
        <v/>
      </c>
      <c r="S18" s="301" t="s">
        <v>453</v>
      </c>
      <c r="T18" s="302" t="str">
        <f>IF(X13="","",X14)</f>
        <v/>
      </c>
      <c r="U18" s="300" t="str">
        <f>IF(X15="","",Z16)</f>
        <v/>
      </c>
      <c r="V18" s="301" t="s">
        <v>455</v>
      </c>
      <c r="W18" s="302" t="str">
        <f>IF(X15="","",X16)</f>
        <v/>
      </c>
      <c r="X18" s="292"/>
      <c r="Y18" s="293"/>
      <c r="Z18" s="313"/>
      <c r="AA18" s="314"/>
      <c r="AB18" s="296" t="s">
        <v>344</v>
      </c>
      <c r="AC18" s="298"/>
      <c r="AD18" s="315"/>
      <c r="AE18" s="296" t="s">
        <v>453</v>
      </c>
      <c r="AF18" s="422"/>
      <c r="AG18" s="420"/>
      <c r="AH18" s="296" t="s">
        <v>453</v>
      </c>
      <c r="AI18" s="316"/>
      <c r="AJ18" s="505"/>
      <c r="AK18" s="506"/>
      <c r="AL18" s="507"/>
      <c r="AM18" s="509"/>
      <c r="AN18" s="511"/>
      <c r="AO18" s="509"/>
      <c r="AP18" s="513"/>
      <c r="AQ18" s="509"/>
      <c r="AR18" s="488"/>
    </row>
    <row r="19" spans="1:44" ht="18" customHeight="1">
      <c r="A19" s="559">
        <v>9</v>
      </c>
      <c r="B19" s="561" t="s">
        <v>464</v>
      </c>
      <c r="C19" s="544" t="str">
        <f>IF(AND(C20="",C20=E20),"",IF(C20&gt;E20,"○",IF(C20&lt;E20,"●",IF(AND(C20&gt;=0,C20=E20),"△"))))</f>
        <v/>
      </c>
      <c r="D19" s="487"/>
      <c r="E19" s="545"/>
      <c r="F19" s="544" t="str">
        <f>IF(AND(F20="",F20=H20),"",IF(F20&gt;H20,"○",IF(F20&lt;H20,"●",IF(AND(F20&gt;=0,F20=H20),"△"))))</f>
        <v/>
      </c>
      <c r="G19" s="487"/>
      <c r="H19" s="545"/>
      <c r="I19" s="544" t="str">
        <f>IF(AND(I20="",I20=K20),"",IF(I20&gt;K20,"○",IF(I20&lt;K20,"●",IF(AND(I20&gt;=0,I20=K20),"△"))))</f>
        <v/>
      </c>
      <c r="J19" s="487"/>
      <c r="K19" s="545"/>
      <c r="L19" s="544" t="str">
        <f>IF(AND(L20="",L20=N20),"",IF(L20&gt;N20,"○",IF(L20&lt;N20,"●",IF(AND(L20&gt;=0,L20=N20),"△"))))</f>
        <v/>
      </c>
      <c r="M19" s="487"/>
      <c r="N19" s="545"/>
      <c r="O19" s="544" t="str">
        <f>IF(AND(O20="",O20=Q20),"",IF(O20&gt;Q20,"○",IF(O20&lt;Q20,"●",IF(AND(O20&gt;=0,O20=Q20),"△"))))</f>
        <v/>
      </c>
      <c r="P19" s="487"/>
      <c r="Q19" s="545"/>
      <c r="R19" s="544" t="str">
        <f>IF(AND(R20="",R20=T20),"",IF(R20&gt;T20,"○",IF(R20&lt;T20,"●",IF(AND(R20&gt;=0,R20=T20),"△"))))</f>
        <v/>
      </c>
      <c r="S19" s="487"/>
      <c r="T19" s="545"/>
      <c r="U19" s="544" t="str">
        <f>IF(AND(U20="",U20=W20),"",IF(U20&gt;W20,"○",IF(U20&lt;W20,"●",IF(AND(U20&gt;=0,U20=W20),"△"))))</f>
        <v/>
      </c>
      <c r="V19" s="487"/>
      <c r="W19" s="545"/>
      <c r="X19" s="544" t="str">
        <f>IF(AND(X20="",X20=Z20),"",IF(X20&gt;Z20,"○",IF(X20&lt;Z20,"●",IF(AND(X20&gt;=0,X20=Z20),"△"))))</f>
        <v/>
      </c>
      <c r="Y19" s="487"/>
      <c r="Z19" s="545"/>
      <c r="AA19" s="546"/>
      <c r="AB19" s="547"/>
      <c r="AC19" s="548"/>
      <c r="AD19" s="514" t="str">
        <f>IF(AND(AD20="",AD20=AF20),"",IF(AD20&gt;AF20,"○",IF(AD20&lt;AF20,"●",IF(AND(AD20&gt;=0,AD20=AF20),"△"))))</f>
        <v/>
      </c>
      <c r="AE19" s="515"/>
      <c r="AF19" s="516"/>
      <c r="AG19" s="563" t="str">
        <f>IF(AND(AG20="",AG20=AI20),"",IF(AG20&gt;AI20,"○",IF(AG20&lt;AI20,"●",IF(AND(AG20&gt;=0,AG20=AI20),"△"))))</f>
        <v/>
      </c>
      <c r="AH19" s="515"/>
      <c r="AI19" s="549"/>
      <c r="AJ19" s="505">
        <f>COUNTIF(C19:AI19,"○")</f>
        <v>0</v>
      </c>
      <c r="AK19" s="506">
        <f>COUNTIF(C19:AI19,"△")</f>
        <v>0</v>
      </c>
      <c r="AL19" s="507">
        <f>COUNTIF(C19:AI19,"●")</f>
        <v>0</v>
      </c>
      <c r="AM19" s="508">
        <f>AJ19*3+AK19*1</f>
        <v>0</v>
      </c>
      <c r="AN19" s="510">
        <f>SUM(AC3:AC24)</f>
        <v>0</v>
      </c>
      <c r="AO19" s="550">
        <f>SUM(AA3:AA24)</f>
        <v>0</v>
      </c>
      <c r="AP19" s="539">
        <f>AN19-AO19</f>
        <v>0</v>
      </c>
      <c r="AQ19" s="540">
        <f>RANK(AR19,AR$3:AR$24)</f>
        <v>1</v>
      </c>
      <c r="AR19" s="488">
        <f>10000*AM19+100*AP19+AN19</f>
        <v>0</v>
      </c>
    </row>
    <row r="20" spans="1:44" ht="18" customHeight="1">
      <c r="A20" s="490"/>
      <c r="B20" s="492"/>
      <c r="C20" s="300" t="str">
        <f>IF(AA3="","",AC4)</f>
        <v/>
      </c>
      <c r="D20" s="301" t="s">
        <v>456</v>
      </c>
      <c r="E20" s="302" t="str">
        <f>IF(AA3="","",AA4)</f>
        <v/>
      </c>
      <c r="F20" s="300" t="str">
        <f>IF(AA5="","",AC6)</f>
        <v/>
      </c>
      <c r="G20" s="301" t="s">
        <v>454</v>
      </c>
      <c r="H20" s="302" t="str">
        <f>IF(AA5="","",AA6)</f>
        <v/>
      </c>
      <c r="I20" s="300" t="str">
        <f>IF(AA7="","",AC8)</f>
        <v/>
      </c>
      <c r="J20" s="301" t="s">
        <v>460</v>
      </c>
      <c r="K20" s="302" t="str">
        <f>IF(AA7="","",AA8)</f>
        <v/>
      </c>
      <c r="L20" s="300" t="str">
        <f>IF(AA9="","",AC10)</f>
        <v/>
      </c>
      <c r="M20" s="301" t="s">
        <v>344</v>
      </c>
      <c r="N20" s="302" t="str">
        <f>IF(AA9="","",AA10)</f>
        <v/>
      </c>
      <c r="O20" s="300" t="str">
        <f>IF(AA11="","",AC12)</f>
        <v/>
      </c>
      <c r="P20" s="301" t="s">
        <v>456</v>
      </c>
      <c r="Q20" s="302" t="str">
        <f>IF(AA11="","",AA12)</f>
        <v/>
      </c>
      <c r="R20" s="300" t="str">
        <f>IF(AA13="","",AC14)</f>
        <v/>
      </c>
      <c r="S20" s="301" t="s">
        <v>453</v>
      </c>
      <c r="T20" s="302" t="str">
        <f>IF(AA13="","",AA14)</f>
        <v/>
      </c>
      <c r="U20" s="300" t="str">
        <f>IF(AA15="","",AC16)</f>
        <v/>
      </c>
      <c r="V20" s="301" t="s">
        <v>453</v>
      </c>
      <c r="W20" s="302" t="str">
        <f>IF(AA15="","",AA16)</f>
        <v/>
      </c>
      <c r="X20" s="300" t="str">
        <f>IF(AA17="","",AC18)</f>
        <v/>
      </c>
      <c r="Y20" s="301" t="s">
        <v>458</v>
      </c>
      <c r="Z20" s="302" t="str">
        <f>IF(AA17="","",AA18)</f>
        <v/>
      </c>
      <c r="AA20" s="306"/>
      <c r="AB20" s="304"/>
      <c r="AC20" s="307"/>
      <c r="AD20" s="308"/>
      <c r="AE20" s="296" t="s">
        <v>344</v>
      </c>
      <c r="AF20" s="309"/>
      <c r="AG20" s="419"/>
      <c r="AH20" s="296" t="s">
        <v>455</v>
      </c>
      <c r="AI20" s="312"/>
      <c r="AJ20" s="505"/>
      <c r="AK20" s="506"/>
      <c r="AL20" s="507"/>
      <c r="AM20" s="509"/>
      <c r="AN20" s="511"/>
      <c r="AO20" s="509"/>
      <c r="AP20" s="513"/>
      <c r="AQ20" s="540"/>
      <c r="AR20" s="488"/>
    </row>
    <row r="21" spans="1:44" ht="18" customHeight="1">
      <c r="A21" s="489">
        <v>10</v>
      </c>
      <c r="B21" s="491" t="s">
        <v>465</v>
      </c>
      <c r="C21" s="514" t="str">
        <f>IF(AND(C22="",C22=E22),"",IF(C22&gt;E22,"○",IF(C22&lt;E22,"●",IF(AND(C22&gt;=0,C22=E22),"△"))))</f>
        <v/>
      </c>
      <c r="D21" s="515"/>
      <c r="E21" s="516"/>
      <c r="F21" s="514" t="str">
        <f>IF(AND(F22="",F22=H22),"",IF(F22&gt;H22,"○",IF(F22&lt;H22,"●",IF(AND(F22&gt;=0,F22=H22),"△"))))</f>
        <v/>
      </c>
      <c r="G21" s="515"/>
      <c r="H21" s="516"/>
      <c r="I21" s="514" t="str">
        <f>IF(AND(I22="",I22=K22),"",IF(I22&gt;K22,"○",IF(I22&lt;K22,"●",IF(AND(I22&gt;=0,I22=K22),"△"))))</f>
        <v/>
      </c>
      <c r="J21" s="515"/>
      <c r="K21" s="516"/>
      <c r="L21" s="514" t="str">
        <f>IF(AND(L22="",L22=N22),"",IF(L22&gt;N22,"○",IF(L22&lt;N22,"●",IF(AND(L22&gt;=0,L22=N22),"△"))))</f>
        <v/>
      </c>
      <c r="M21" s="515"/>
      <c r="N21" s="516"/>
      <c r="O21" s="514" t="str">
        <f>IF(AND(O22="",O22=Q22),"",IF(O22&gt;Q22,"○",IF(O22&lt;Q22,"●",IF(AND(O22&gt;=0,O22=Q22),"△"))))</f>
        <v/>
      </c>
      <c r="P21" s="515"/>
      <c r="Q21" s="516"/>
      <c r="R21" s="514" t="str">
        <f>IF(AND(R22="",R22=T22),"",IF(R22&gt;T22,"○",IF(R22&lt;T22,"●",IF(AND(R22&gt;=0,R22=T22),"△"))))</f>
        <v/>
      </c>
      <c r="S21" s="515"/>
      <c r="T21" s="516"/>
      <c r="U21" s="514" t="str">
        <f>IF(AND(U22="",U22=W22),"",IF(U22&gt;W22,"○",IF(U22&lt;W22,"●",IF(AND(U22&gt;=0,U22=W22),"△"))))</f>
        <v/>
      </c>
      <c r="V21" s="515"/>
      <c r="W21" s="516"/>
      <c r="X21" s="514" t="str">
        <f>IF(AND(X22="",X22=Z22),"",IF(X22&gt;Z22,"○",IF(X22&lt;Z22,"●",IF(AND(X22&gt;=0,X22=Z22),"△"))))</f>
        <v/>
      </c>
      <c r="Y21" s="515"/>
      <c r="Z21" s="516"/>
      <c r="AA21" s="514" t="str">
        <f>IF(AND(AA22="",AA22=AC22),"",IF(AA22&gt;AC22,"○",IF(AA22&lt;AC22,"●",IF(AND(AA22&gt;=0,AA22=AC22),"△"))))</f>
        <v/>
      </c>
      <c r="AB21" s="515"/>
      <c r="AC21" s="516"/>
      <c r="AD21" s="517"/>
      <c r="AE21" s="518"/>
      <c r="AF21" s="519"/>
      <c r="AG21" s="563" t="str">
        <f>IF(AND(AG22="",AG22=AI22),"",IF(AG22&gt;AI22,"○",IF(AG22&lt;AI22,"●",IF(AND(AG22&gt;=0,AG22=AI22),"△"))))</f>
        <v/>
      </c>
      <c r="AH21" s="515"/>
      <c r="AI21" s="549"/>
      <c r="AJ21" s="505">
        <f>COUNTIF(C21:AI21,"○")</f>
        <v>0</v>
      </c>
      <c r="AK21" s="506">
        <f>COUNTIF(C21:AI21,"△")</f>
        <v>0</v>
      </c>
      <c r="AL21" s="507">
        <f>COUNTIF(C21:AI21,"●")</f>
        <v>0</v>
      </c>
      <c r="AM21" s="508">
        <f>AJ21*3+AK21*1</f>
        <v>0</v>
      </c>
      <c r="AN21" s="510">
        <f>SUM(AF3:AF24)</f>
        <v>0</v>
      </c>
      <c r="AO21" s="510">
        <f>SUM(AD3:AD24)</f>
        <v>0</v>
      </c>
      <c r="AP21" s="512">
        <f>AN21-AO21</f>
        <v>0</v>
      </c>
      <c r="AQ21" s="508">
        <f>RANK(AR21,AR$3:AR$24)</f>
        <v>1</v>
      </c>
      <c r="AR21" s="488">
        <f>10000*AM21+100*AP21+AN21</f>
        <v>0</v>
      </c>
    </row>
    <row r="22" spans="1:44" ht="18" customHeight="1">
      <c r="A22" s="490"/>
      <c r="B22" s="492"/>
      <c r="C22" s="300" t="str">
        <f>IF(AD3="","",AF4)</f>
        <v/>
      </c>
      <c r="D22" s="301" t="s">
        <v>344</v>
      </c>
      <c r="E22" s="302" t="str">
        <f>IF(AD3="","",AD4)</f>
        <v/>
      </c>
      <c r="F22" s="300" t="str">
        <f>IF(AD5="","",AF6)</f>
        <v/>
      </c>
      <c r="G22" s="301" t="s">
        <v>453</v>
      </c>
      <c r="H22" s="302" t="str">
        <f>IF(AD5="","",AD6)</f>
        <v/>
      </c>
      <c r="I22" s="300" t="str">
        <f>IF(AD7="","",AF8)</f>
        <v/>
      </c>
      <c r="J22" s="301" t="s">
        <v>344</v>
      </c>
      <c r="K22" s="302" t="str">
        <f>IF(AD7="","",AD8)</f>
        <v/>
      </c>
      <c r="L22" s="300" t="str">
        <f>IF(AD9="","",AF10)</f>
        <v/>
      </c>
      <c r="M22" s="301" t="s">
        <v>453</v>
      </c>
      <c r="N22" s="302" t="str">
        <f>IF(AD9="","",AD10)</f>
        <v/>
      </c>
      <c r="O22" s="300" t="str">
        <f>IF(AD11="","",AF12)</f>
        <v/>
      </c>
      <c r="P22" s="301" t="s">
        <v>453</v>
      </c>
      <c r="Q22" s="302" t="str">
        <f>IF(AD11="","",AD12)</f>
        <v/>
      </c>
      <c r="R22" s="300" t="str">
        <f>IF(AD13="","",AF14)</f>
        <v/>
      </c>
      <c r="S22" s="301" t="s">
        <v>454</v>
      </c>
      <c r="T22" s="302" t="str">
        <f>IF(AD13="","",AD14)</f>
        <v/>
      </c>
      <c r="U22" s="300" t="str">
        <f>IF(AD15="","",AF16)</f>
        <v/>
      </c>
      <c r="V22" s="301" t="s">
        <v>458</v>
      </c>
      <c r="W22" s="302" t="str">
        <f>IF(AD15="","",AD16)</f>
        <v/>
      </c>
      <c r="X22" s="300" t="str">
        <f>IF(AD17="","",AF18)</f>
        <v/>
      </c>
      <c r="Y22" s="301" t="s">
        <v>453</v>
      </c>
      <c r="Z22" s="302" t="str">
        <f>IF(AD17="","",AD18)</f>
        <v/>
      </c>
      <c r="AA22" s="300" t="str">
        <f>IF(AD19="","",AF20)</f>
        <v/>
      </c>
      <c r="AB22" s="301" t="s">
        <v>454</v>
      </c>
      <c r="AC22" s="302" t="str">
        <f>IF(AD19="","",AD20)</f>
        <v/>
      </c>
      <c r="AD22" s="292"/>
      <c r="AE22" s="293"/>
      <c r="AF22" s="313"/>
      <c r="AG22" s="419"/>
      <c r="AH22" s="296" t="s">
        <v>344</v>
      </c>
      <c r="AI22" s="312"/>
      <c r="AJ22" s="505"/>
      <c r="AK22" s="506"/>
      <c r="AL22" s="507"/>
      <c r="AM22" s="509"/>
      <c r="AN22" s="511"/>
      <c r="AO22" s="509"/>
      <c r="AP22" s="513"/>
      <c r="AQ22" s="509"/>
      <c r="AR22" s="488"/>
    </row>
    <row r="23" spans="1:44" ht="18" customHeight="1">
      <c r="A23" s="559">
        <v>11</v>
      </c>
      <c r="B23" s="561" t="s">
        <v>466</v>
      </c>
      <c r="C23" s="544" t="str">
        <f>IF(AND(C24="",C24=E24),"",IF(C24&gt;E24,"○",IF(C24&lt;E24,"●",IF(AND(C24&gt;=0,C24=E24),"△"))))</f>
        <v/>
      </c>
      <c r="D23" s="487"/>
      <c r="E23" s="545"/>
      <c r="F23" s="544" t="str">
        <f>IF(AND(F24="",F24=H24),"",IF(F24&gt;H24,"○",IF(F24&lt;H24,"●",IF(AND(F24&gt;=0,F24=H24),"△"))))</f>
        <v/>
      </c>
      <c r="G23" s="487"/>
      <c r="H23" s="545"/>
      <c r="I23" s="544" t="str">
        <f>IF(AND(I24="",I24=K24),"",IF(I24&gt;K24,"○",IF(I24&lt;K24,"●",IF(AND(I24&gt;=0,I24=K24),"△"))))</f>
        <v/>
      </c>
      <c r="J23" s="487"/>
      <c r="K23" s="545"/>
      <c r="L23" s="544" t="str">
        <f>IF(AND(L24="",L24=N24),"",IF(L24&gt;N24,"○",IF(L24&lt;N24,"●",IF(AND(L24&gt;=0,L24=N24),"△"))))</f>
        <v/>
      </c>
      <c r="M23" s="487"/>
      <c r="N23" s="545"/>
      <c r="O23" s="544" t="str">
        <f>IF(AND(O24="",O24=Q24),"",IF(O24&gt;Q24,"○",IF(O24&lt;Q24,"●",IF(AND(O24&gt;=0,O24=Q24),"△"))))</f>
        <v/>
      </c>
      <c r="P23" s="487"/>
      <c r="Q23" s="545"/>
      <c r="R23" s="544" t="str">
        <f>IF(AND(R24="",R24=T24),"",IF(R24&gt;T24,"○",IF(R24&lt;T24,"●",IF(AND(R24&gt;=0,R24=T24),"△"))))</f>
        <v/>
      </c>
      <c r="S23" s="487"/>
      <c r="T23" s="545"/>
      <c r="U23" s="544" t="str">
        <f>IF(AND(U24="",U24=W24),"",IF(U24&gt;W24,"○",IF(U24&lt;W24,"●",IF(AND(U24&gt;=0,U24=W24),"△"))))</f>
        <v/>
      </c>
      <c r="V23" s="487"/>
      <c r="W23" s="545"/>
      <c r="X23" s="544" t="str">
        <f>IF(AND(X24="",X24=Z24),"",IF(X24&gt;Z24,"○",IF(X24&lt;Z24,"●",IF(AND(X24&gt;=0,X24=Z24),"△"))))</f>
        <v/>
      </c>
      <c r="Y23" s="487"/>
      <c r="Z23" s="545"/>
      <c r="AA23" s="544" t="str">
        <f>IF(AND(AA24="",AA24=AC24),"",IF(AA24&gt;AC24,"○",IF(AA24&lt;AC24,"●",IF(AND(AA24&gt;=0,AA24=AC24),"△"))))</f>
        <v/>
      </c>
      <c r="AB23" s="487"/>
      <c r="AC23" s="545"/>
      <c r="AD23" s="544" t="str">
        <f>IF(AND(AD24="",AD24=AF24),"",IF(AD24&gt;AF24,"○",IF(AD24&lt;AF24,"●",IF(AND(AD24&gt;=0,AD24=AF24),"△"))))</f>
        <v/>
      </c>
      <c r="AE23" s="487"/>
      <c r="AF23" s="545"/>
      <c r="AG23" s="517"/>
      <c r="AH23" s="518"/>
      <c r="AI23" s="543"/>
      <c r="AJ23" s="505">
        <f>COUNTIF(C23:AI23,"○")</f>
        <v>0</v>
      </c>
      <c r="AK23" s="506">
        <f>COUNTIF(C23:AI23,"△")</f>
        <v>0</v>
      </c>
      <c r="AL23" s="507">
        <f>COUNTIF(C23:AI23,"●")</f>
        <v>0</v>
      </c>
      <c r="AM23" s="508">
        <f>AJ23*3+AK23*1</f>
        <v>0</v>
      </c>
      <c r="AN23" s="550">
        <f>SUM(AI3:AI24)</f>
        <v>0</v>
      </c>
      <c r="AO23" s="550">
        <f>SUM(AG3:AG24)</f>
        <v>0</v>
      </c>
      <c r="AP23" s="539">
        <f>AN23-AO23</f>
        <v>0</v>
      </c>
      <c r="AQ23" s="540">
        <f>RANK(AR23,AR$3:AR$24)</f>
        <v>1</v>
      </c>
      <c r="AR23" s="488">
        <f>10000*AM23+100*AP23+AN23</f>
        <v>0</v>
      </c>
    </row>
    <row r="24" spans="1:44" ht="18" customHeight="1" thickBot="1">
      <c r="A24" s="560"/>
      <c r="B24" s="562"/>
      <c r="C24" s="317" t="str">
        <f>IF(AG3="","",AI4)</f>
        <v/>
      </c>
      <c r="D24" s="318" t="s">
        <v>344</v>
      </c>
      <c r="E24" s="319" t="str">
        <f>IF(AG3="","",AG4)</f>
        <v/>
      </c>
      <c r="F24" s="317" t="str">
        <f>IF(AG5="","",AI6)</f>
        <v/>
      </c>
      <c r="G24" s="318" t="s">
        <v>453</v>
      </c>
      <c r="H24" s="319" t="str">
        <f>IF(AG5="","",AG6)</f>
        <v/>
      </c>
      <c r="I24" s="317" t="str">
        <f>IF(AG7="","",AI8)</f>
        <v/>
      </c>
      <c r="J24" s="318" t="s">
        <v>454</v>
      </c>
      <c r="K24" s="319" t="str">
        <f>IF(AG7="","",AG8)</f>
        <v/>
      </c>
      <c r="L24" s="317" t="str">
        <f>IF(AG9="","",AI10)</f>
        <v/>
      </c>
      <c r="M24" s="318" t="s">
        <v>454</v>
      </c>
      <c r="N24" s="319" t="str">
        <f>IF(AG9="","",AG10)</f>
        <v/>
      </c>
      <c r="O24" s="317" t="str">
        <f>IF(AG11="","",AI12)</f>
        <v/>
      </c>
      <c r="P24" s="318" t="s">
        <v>453</v>
      </c>
      <c r="Q24" s="319" t="str">
        <f>IF(AG11="","",AG12)</f>
        <v/>
      </c>
      <c r="R24" s="317" t="str">
        <f>IF(AG13="","",AI14)</f>
        <v/>
      </c>
      <c r="S24" s="318" t="s">
        <v>453</v>
      </c>
      <c r="T24" s="319" t="str">
        <f>IF(AG13="","",AG14)</f>
        <v/>
      </c>
      <c r="U24" s="317" t="str">
        <f>IF(AG15="","",AI16)</f>
        <v/>
      </c>
      <c r="V24" s="318" t="s">
        <v>456</v>
      </c>
      <c r="W24" s="319" t="str">
        <f>IF(AG15="","",AG16)</f>
        <v/>
      </c>
      <c r="X24" s="317" t="str">
        <f>IF(AG17="","",AI18)</f>
        <v/>
      </c>
      <c r="Y24" s="318" t="s">
        <v>456</v>
      </c>
      <c r="Z24" s="319" t="str">
        <f>IF(AG17="","",AG18)</f>
        <v/>
      </c>
      <c r="AA24" s="317" t="str">
        <f>IF(AG19="","",AI20)</f>
        <v/>
      </c>
      <c r="AB24" s="318" t="s">
        <v>344</v>
      </c>
      <c r="AC24" s="319" t="str">
        <f>IF(AG19="","",AG20)</f>
        <v/>
      </c>
      <c r="AD24" s="317" t="str">
        <f>IF(AG21="","",AI22)</f>
        <v/>
      </c>
      <c r="AE24" s="318" t="s">
        <v>458</v>
      </c>
      <c r="AF24" s="319" t="str">
        <f>IF(AG21="","",AG22)</f>
        <v/>
      </c>
      <c r="AG24" s="320"/>
      <c r="AH24" s="321"/>
      <c r="AI24" s="322"/>
      <c r="AJ24" s="505"/>
      <c r="AK24" s="506"/>
      <c r="AL24" s="507"/>
      <c r="AM24" s="509"/>
      <c r="AN24" s="556"/>
      <c r="AO24" s="557"/>
      <c r="AP24" s="558"/>
      <c r="AQ24" s="557"/>
      <c r="AR24" s="488"/>
    </row>
    <row r="25" spans="1:44" ht="24.75" customHeight="1">
      <c r="A25" s="323"/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 t="s">
        <v>450</v>
      </c>
      <c r="R25" s="323"/>
      <c r="S25" s="323"/>
      <c r="T25" s="323"/>
      <c r="U25" s="323"/>
      <c r="V25" s="323"/>
      <c r="W25" s="323"/>
      <c r="X25" s="323"/>
      <c r="Y25" s="323"/>
      <c r="Z25" s="427" t="s">
        <v>451</v>
      </c>
      <c r="AA25" s="427"/>
      <c r="AB25" s="427"/>
      <c r="AC25" s="427"/>
      <c r="AD25" s="427"/>
      <c r="AE25" s="428"/>
      <c r="AF25" s="427"/>
      <c r="AG25" s="427"/>
      <c r="AH25" s="428"/>
      <c r="AI25" s="427"/>
      <c r="AJ25" s="323"/>
      <c r="AK25" s="323"/>
      <c r="AL25" s="323"/>
      <c r="AM25" s="323"/>
      <c r="AN25" s="429">
        <f>SUM(AN3:AN24)</f>
        <v>0</v>
      </c>
      <c r="AO25" s="429">
        <f>SUM(AO3:AO24)</f>
        <v>0</v>
      </c>
      <c r="AP25" s="429">
        <f>SUM(AP3:AP24)</f>
        <v>0</v>
      </c>
      <c r="AQ25" s="323"/>
    </row>
    <row r="26" spans="1:44" ht="24.75" customHeight="1">
      <c r="A26" s="323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4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</row>
    <row r="27" spans="1:44" ht="24.75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3"/>
      <c r="AQ27" s="323"/>
    </row>
    <row r="28" spans="1:44" ht="24.75" customHeigh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</row>
    <row r="29" spans="1:44" ht="24.75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</row>
    <row r="30" spans="1:44" ht="24.75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</row>
    <row r="31" spans="1:44" ht="24.75" customHeight="1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</row>
    <row r="32" spans="1:44" ht="24.75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</row>
    <row r="33" spans="1:43" ht="24.75" customHeight="1">
      <c r="A33" s="323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</row>
    <row r="34" spans="1:43" ht="24.75" customHeight="1">
      <c r="A34" s="323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</row>
    <row r="35" spans="1:43" ht="24.75" customHeight="1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</row>
    <row r="36" spans="1:43" ht="24.75" customHeight="1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</row>
    <row r="37" spans="1:43" ht="24.75" customHeight="1">
      <c r="A37" s="323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</row>
    <row r="38" spans="1:43" ht="24.75" customHeight="1">
      <c r="A38" s="323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</row>
    <row r="39" spans="1:43" ht="24.75" customHeight="1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</row>
    <row r="40" spans="1:43" ht="24.75" customHeight="1">
      <c r="A40" s="32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</row>
    <row r="41" spans="1:43" ht="24.75" customHeight="1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</row>
    <row r="42" spans="1:43" ht="24.75" customHeight="1">
      <c r="A42" s="323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</row>
    <row r="43" spans="1:43" ht="24.75" customHeight="1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</row>
    <row r="44" spans="1:43" ht="24.75" customHeight="1">
      <c r="A44" s="323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</row>
    <row r="45" spans="1:43" ht="24.75" customHeight="1">
      <c r="A45" s="323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</row>
    <row r="46" spans="1:43" ht="24.75" customHeight="1">
      <c r="A46" s="323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</row>
    <row r="47" spans="1:43" ht="24.75" customHeight="1">
      <c r="A47" s="323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</row>
    <row r="48" spans="1:43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</sheetData>
  <protectedRanges>
    <protectedRange password="C4D3" sqref="C9:AI9 C11:AI11 C13:AI13 C3:AI3 C7:AI7 C17:AI17 C15:AI15 C19:AI19 C23:AI23 C21:AI21 C5:AI5" name="関数データ保護"/>
  </protectedRanges>
  <mergeCells count="254">
    <mergeCell ref="C1:N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9:A10"/>
    <mergeCell ref="B9:B10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J10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11:A12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13:A14"/>
    <mergeCell ref="B13:B14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15:A16"/>
    <mergeCell ref="B15:B16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17:A18"/>
    <mergeCell ref="B17:B18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21:A22"/>
    <mergeCell ref="B21:B22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23:A24"/>
    <mergeCell ref="B23:B24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O23:AO24"/>
    <mergeCell ref="AP23:AP24"/>
    <mergeCell ref="AQ23:AQ24"/>
    <mergeCell ref="AR23:AR24"/>
    <mergeCell ref="AG23:AI23"/>
    <mergeCell ref="AJ23:AJ24"/>
    <mergeCell ref="AK23:AK24"/>
    <mergeCell ref="AL23:AL24"/>
    <mergeCell ref="AM23:AM24"/>
    <mergeCell ref="AN23:AN24"/>
  </mergeCells>
  <phoneticPr fontId="54"/>
  <pageMargins left="0.78740157480314965" right="0.59055118110236227" top="0.9055118110236221" bottom="0.74803149606299213" header="0.51181102362204722" footer="0.51181102362204722"/>
  <pageSetup paperSize="9" scale="95" orientation="landscape" horizontalDpi="4294967293" verticalDpi="300" r:id="rId1"/>
  <headerFooter alignWithMargins="0">
    <oddHeader>&amp;C&amp;20 2017山梨県U-11サッカーリーグ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43"/>
  <sheetViews>
    <sheetView view="pageLayout" zoomScaleNormal="75" zoomScaleSheetLayoutView="71" workbookViewId="0">
      <selection activeCell="AB10" sqref="AB10"/>
    </sheetView>
  </sheetViews>
  <sheetFormatPr defaultColWidth="21.59765625" defaultRowHeight="30" customHeight="1"/>
  <cols>
    <col min="1" max="1" width="4" style="281" customWidth="1"/>
    <col min="2" max="2" width="12.46484375" style="281" customWidth="1"/>
    <col min="3" max="9" width="2.59765625" style="281" customWidth="1"/>
    <col min="10" max="10" width="2.1328125" style="281" customWidth="1"/>
    <col min="11" max="38" width="2.59765625" style="281" customWidth="1"/>
    <col min="39" max="44" width="4" style="281" customWidth="1"/>
    <col min="45" max="45" width="5.46484375" style="281" bestFit="1" customWidth="1"/>
    <col min="46" max="46" width="4" style="281" customWidth="1"/>
    <col min="47" max="16384" width="21.59765625" style="281"/>
  </cols>
  <sheetData>
    <row r="1" spans="1:47" ht="24.75" customHeight="1" thickBot="1">
      <c r="A1" s="279"/>
      <c r="B1" s="280" t="s">
        <v>335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425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</row>
    <row r="2" spans="1:47" ht="25.5" customHeight="1" thickBot="1">
      <c r="A2" s="282"/>
      <c r="B2" s="283" t="s">
        <v>140</v>
      </c>
      <c r="C2" s="528" t="str">
        <f>B3</f>
        <v>A</v>
      </c>
      <c r="D2" s="529"/>
      <c r="E2" s="530"/>
      <c r="F2" s="531" t="str">
        <f>B5</f>
        <v>B</v>
      </c>
      <c r="G2" s="532"/>
      <c r="H2" s="533"/>
      <c r="I2" s="531" t="str">
        <f>B7</f>
        <v>C</v>
      </c>
      <c r="J2" s="532"/>
      <c r="K2" s="533"/>
      <c r="L2" s="531" t="str">
        <f>B9</f>
        <v>D</v>
      </c>
      <c r="M2" s="532"/>
      <c r="N2" s="533"/>
      <c r="O2" s="531" t="str">
        <f>B11</f>
        <v>E</v>
      </c>
      <c r="P2" s="532"/>
      <c r="Q2" s="533"/>
      <c r="R2" s="531" t="str">
        <f>B13</f>
        <v>F</v>
      </c>
      <c r="S2" s="532"/>
      <c r="T2" s="533"/>
      <c r="U2" s="531" t="str">
        <f>B15</f>
        <v>G</v>
      </c>
      <c r="V2" s="532"/>
      <c r="W2" s="533"/>
      <c r="X2" s="531" t="str">
        <f>B17</f>
        <v>H</v>
      </c>
      <c r="Y2" s="532"/>
      <c r="Z2" s="533"/>
      <c r="AA2" s="531" t="str">
        <f>B19</f>
        <v>I</v>
      </c>
      <c r="AB2" s="532"/>
      <c r="AC2" s="533"/>
      <c r="AD2" s="531" t="str">
        <f>B21</f>
        <v>J</v>
      </c>
      <c r="AE2" s="532"/>
      <c r="AF2" s="533"/>
      <c r="AG2" s="532" t="str">
        <f>B23</f>
        <v>K</v>
      </c>
      <c r="AH2" s="532"/>
      <c r="AI2" s="533"/>
      <c r="AJ2" s="532" t="str">
        <f>B25</f>
        <v>L</v>
      </c>
      <c r="AK2" s="532"/>
      <c r="AL2" s="555"/>
      <c r="AM2" s="284" t="s">
        <v>336</v>
      </c>
      <c r="AN2" s="285" t="s">
        <v>338</v>
      </c>
      <c r="AO2" s="286" t="s">
        <v>337</v>
      </c>
      <c r="AP2" s="287" t="s">
        <v>339</v>
      </c>
      <c r="AQ2" s="288" t="s">
        <v>340</v>
      </c>
      <c r="AR2" s="287" t="s">
        <v>341</v>
      </c>
      <c r="AS2" s="289" t="s">
        <v>342</v>
      </c>
      <c r="AT2" s="290" t="s">
        <v>343</v>
      </c>
      <c r="AU2" s="291"/>
    </row>
    <row r="3" spans="1:47" ht="18" customHeight="1">
      <c r="A3" s="489">
        <v>1</v>
      </c>
      <c r="B3" s="491" t="s">
        <v>437</v>
      </c>
      <c r="C3" s="517"/>
      <c r="D3" s="523"/>
      <c r="E3" s="524"/>
      <c r="F3" s="514" t="str">
        <f>IF(F4="","",IF(F4=H4,"△",IF(F4&gt;H4,"○","●")))</f>
        <v/>
      </c>
      <c r="G3" s="515"/>
      <c r="H3" s="516"/>
      <c r="I3" s="514" t="str">
        <f>IF(I4="","",IF(I4=K4,"△",IF(I4&gt;K4,"○","●")))</f>
        <v/>
      </c>
      <c r="J3" s="515"/>
      <c r="K3" s="516"/>
      <c r="L3" s="514" t="str">
        <f>IF(L4="","",IF(L4=N4,"△",IF(L4&gt;N4,"○","●")))</f>
        <v/>
      </c>
      <c r="M3" s="515"/>
      <c r="N3" s="516"/>
      <c r="O3" s="514" t="str">
        <f>IF(O4="","",IF(O4=Q4,"△",IF(O4&gt;Q4,"○","●")))</f>
        <v/>
      </c>
      <c r="P3" s="515"/>
      <c r="Q3" s="516"/>
      <c r="R3" s="514" t="str">
        <f>IF(R4="","",IF(R4=T4,"△",IF(R4&gt;T4,"○","●")))</f>
        <v/>
      </c>
      <c r="S3" s="515"/>
      <c r="T3" s="516"/>
      <c r="U3" s="514" t="str">
        <f>IF(U4="","",IF(U4=W4,"△",IF(U4&gt;W4,"○","●")))</f>
        <v/>
      </c>
      <c r="V3" s="515"/>
      <c r="W3" s="516"/>
      <c r="X3" s="514" t="str">
        <f>IF(X4="","",IF(X4=Z4,"△",IF(X4&gt;Z4,"○","●")))</f>
        <v/>
      </c>
      <c r="Y3" s="515"/>
      <c r="Z3" s="516"/>
      <c r="AA3" s="514" t="str">
        <f>IF(AA4="","",IF(AA4=AC4,"△",IF(AA4&gt;AC4,"○","●")))</f>
        <v/>
      </c>
      <c r="AB3" s="515"/>
      <c r="AC3" s="516"/>
      <c r="AD3" s="514" t="str">
        <f>IF(AD4="","",IF(AD4=AF4,"△",IF(AD4&gt;AF4,"○","●")))</f>
        <v/>
      </c>
      <c r="AE3" s="515"/>
      <c r="AF3" s="516"/>
      <c r="AG3" s="563" t="str">
        <f>IF(AG4="","",IF(AG4=AI4,"△",IF(AG4&gt;AI4,"○","●")))</f>
        <v/>
      </c>
      <c r="AH3" s="515"/>
      <c r="AI3" s="516"/>
      <c r="AJ3" s="563" t="str">
        <f>IF(AJ4="","",IF(AJ4=AL4,"△",IF(AJ4&gt;AL4,"○","●")))</f>
        <v/>
      </c>
      <c r="AK3" s="515"/>
      <c r="AL3" s="549"/>
      <c r="AM3" s="505">
        <f>COUNTIF(C3:AL3,"○")</f>
        <v>0</v>
      </c>
      <c r="AN3" s="506">
        <f>COUNTIF(C3:AL3,"△")</f>
        <v>0</v>
      </c>
      <c r="AO3" s="507">
        <f>COUNTIF(C3:AL3,"●")</f>
        <v>0</v>
      </c>
      <c r="AP3" s="508">
        <f>AM3*3+AN3*1</f>
        <v>0</v>
      </c>
      <c r="AQ3" s="520">
        <f>SUM(E3:E26)</f>
        <v>0</v>
      </c>
      <c r="AR3" s="510">
        <f>SUM(C3:C26)</f>
        <v>0</v>
      </c>
      <c r="AS3" s="512">
        <f>AQ3-AR3</f>
        <v>0</v>
      </c>
      <c r="AT3" s="522">
        <f>RANK(AU3,AU$3:AU$26)</f>
        <v>1</v>
      </c>
      <c r="AU3" s="488">
        <f>10000*AP3+100*AS3+AQ3</f>
        <v>0</v>
      </c>
    </row>
    <row r="4" spans="1:47" ht="18" customHeight="1">
      <c r="A4" s="490"/>
      <c r="B4" s="492"/>
      <c r="C4" s="292"/>
      <c r="D4" s="293"/>
      <c r="E4" s="294"/>
      <c r="F4" s="295"/>
      <c r="G4" s="296" t="s">
        <v>344</v>
      </c>
      <c r="H4" s="297"/>
      <c r="I4" s="295"/>
      <c r="J4" s="296" t="s">
        <v>344</v>
      </c>
      <c r="K4" s="298"/>
      <c r="L4" s="295"/>
      <c r="M4" s="296" t="s">
        <v>344</v>
      </c>
      <c r="N4" s="298"/>
      <c r="O4" s="295"/>
      <c r="P4" s="296" t="s">
        <v>344</v>
      </c>
      <c r="Q4" s="297"/>
      <c r="R4" s="295"/>
      <c r="S4" s="296" t="s">
        <v>344</v>
      </c>
      <c r="T4" s="297"/>
      <c r="U4" s="295"/>
      <c r="V4" s="296" t="s">
        <v>344</v>
      </c>
      <c r="W4" s="297"/>
      <c r="X4" s="295"/>
      <c r="Y4" s="296" t="s">
        <v>344</v>
      </c>
      <c r="Z4" s="297"/>
      <c r="AA4" s="295"/>
      <c r="AB4" s="296" t="s">
        <v>344</v>
      </c>
      <c r="AC4" s="297"/>
      <c r="AD4" s="295"/>
      <c r="AE4" s="296" t="s">
        <v>344</v>
      </c>
      <c r="AF4" s="297"/>
      <c r="AG4" s="421"/>
      <c r="AH4" s="296" t="s">
        <v>344</v>
      </c>
      <c r="AI4" s="297"/>
      <c r="AJ4" s="421"/>
      <c r="AK4" s="296" t="s">
        <v>344</v>
      </c>
      <c r="AL4" s="299"/>
      <c r="AM4" s="505"/>
      <c r="AN4" s="506"/>
      <c r="AO4" s="507"/>
      <c r="AP4" s="509"/>
      <c r="AQ4" s="521"/>
      <c r="AR4" s="509"/>
      <c r="AS4" s="513"/>
      <c r="AT4" s="509"/>
      <c r="AU4" s="488"/>
    </row>
    <row r="5" spans="1:47" ht="18" customHeight="1">
      <c r="A5" s="489">
        <v>2</v>
      </c>
      <c r="B5" s="491" t="s">
        <v>438</v>
      </c>
      <c r="C5" s="514" t="str">
        <f>IF(C6="","",IF(C6=E6,"△",IF(C6&gt;E6,"○","●")))</f>
        <v/>
      </c>
      <c r="D5" s="515"/>
      <c r="E5" s="516"/>
      <c r="F5" s="517"/>
      <c r="G5" s="518"/>
      <c r="H5" s="519"/>
      <c r="I5" s="514" t="str">
        <f>IF(I6="","",IF(I6=K6,"△",IF(I6&gt;K6,"○","●")))</f>
        <v/>
      </c>
      <c r="J5" s="515"/>
      <c r="K5" s="516"/>
      <c r="L5" s="514" t="str">
        <f>IF(L6="","",IF(L6=N6,"△",IF(L6&gt;N6,"○","●")))</f>
        <v/>
      </c>
      <c r="M5" s="515"/>
      <c r="N5" s="516"/>
      <c r="O5" s="514" t="str">
        <f>IF(O6="","",IF(O6=Q6,"△",IF(O6&gt;Q6,"○","●")))</f>
        <v/>
      </c>
      <c r="P5" s="515"/>
      <c r="Q5" s="516"/>
      <c r="R5" s="514" t="str">
        <f>IF(R6="","",IF(R6=T6,"△",IF(R6&gt;T6,"○","●")))</f>
        <v/>
      </c>
      <c r="S5" s="515"/>
      <c r="T5" s="516"/>
      <c r="U5" s="514" t="str">
        <f>IF(U6="","",IF(U6=W6,"△",IF(U6&gt;W6,"○","●")))</f>
        <v/>
      </c>
      <c r="V5" s="515"/>
      <c r="W5" s="516"/>
      <c r="X5" s="514" t="str">
        <f>IF(X6="","",IF(X6=Z6,"△",IF(X6&gt;Z6,"○","●")))</f>
        <v/>
      </c>
      <c r="Y5" s="515"/>
      <c r="Z5" s="516"/>
      <c r="AA5" s="514" t="str">
        <f>IF(AA6="","",IF(AA6=AC6,"△",IF(AA6&gt;AC6,"○","●")))</f>
        <v/>
      </c>
      <c r="AB5" s="515"/>
      <c r="AC5" s="516"/>
      <c r="AD5" s="514" t="str">
        <f>IF(AD6="","",IF(AD6=AF6,"△",IF(AD6&gt;AF6,"○","●")))</f>
        <v/>
      </c>
      <c r="AE5" s="515"/>
      <c r="AF5" s="516"/>
      <c r="AG5" s="563" t="str">
        <f>IF(AG6="","",IF(AG6=AI6,"△",IF(AG6&gt;AI6,"○","●")))</f>
        <v/>
      </c>
      <c r="AH5" s="515"/>
      <c r="AI5" s="516"/>
      <c r="AJ5" s="563" t="str">
        <f>IF(AJ6="","",IF(AJ6=AL6,"△",IF(AJ6&gt;AL6,"○","●")))</f>
        <v/>
      </c>
      <c r="AK5" s="515"/>
      <c r="AL5" s="549"/>
      <c r="AM5" s="505">
        <f>COUNTIF(C5:AL5,"○")</f>
        <v>0</v>
      </c>
      <c r="AN5" s="506">
        <f>COUNTIF(C5:AL5,"△")</f>
        <v>0</v>
      </c>
      <c r="AO5" s="507">
        <f>COUNTIF(C5:AL5,"●")</f>
        <v>0</v>
      </c>
      <c r="AP5" s="508">
        <f>AM5*3+AN5*1</f>
        <v>0</v>
      </c>
      <c r="AQ5" s="520">
        <f>SUM(H3:H26)</f>
        <v>0</v>
      </c>
      <c r="AR5" s="510">
        <f>SUM(F3:F26)</f>
        <v>0</v>
      </c>
      <c r="AS5" s="512">
        <f>AQ5-AR5</f>
        <v>0</v>
      </c>
      <c r="AT5" s="508">
        <f>RANK(AU5,AU$3:AU$26)</f>
        <v>1</v>
      </c>
      <c r="AU5" s="488">
        <f>10000*AP5+100*AS5+AQ5</f>
        <v>0</v>
      </c>
    </row>
    <row r="6" spans="1:47" ht="18" customHeight="1">
      <c r="A6" s="490"/>
      <c r="B6" s="492"/>
      <c r="C6" s="300" t="str">
        <f>IF(F3="","",H4)</f>
        <v/>
      </c>
      <c r="D6" s="301" t="s">
        <v>344</v>
      </c>
      <c r="E6" s="302" t="str">
        <f>IF(F3="","",F4)</f>
        <v/>
      </c>
      <c r="F6" s="303"/>
      <c r="G6" s="304"/>
      <c r="H6" s="305"/>
      <c r="I6" s="295"/>
      <c r="J6" s="296" t="s">
        <v>344</v>
      </c>
      <c r="K6" s="298"/>
      <c r="L6" s="295"/>
      <c r="M6" s="296" t="s">
        <v>439</v>
      </c>
      <c r="N6" s="298"/>
      <c r="O6" s="295"/>
      <c r="P6" s="296" t="s">
        <v>344</v>
      </c>
      <c r="Q6" s="297"/>
      <c r="R6" s="295"/>
      <c r="S6" s="296" t="s">
        <v>344</v>
      </c>
      <c r="T6" s="297"/>
      <c r="U6" s="295"/>
      <c r="V6" s="296" t="s">
        <v>344</v>
      </c>
      <c r="W6" s="297"/>
      <c r="X6" s="295"/>
      <c r="Y6" s="296" t="s">
        <v>344</v>
      </c>
      <c r="Z6" s="297"/>
      <c r="AA6" s="295"/>
      <c r="AB6" s="296" t="s">
        <v>344</v>
      </c>
      <c r="AC6" s="297"/>
      <c r="AD6" s="295"/>
      <c r="AE6" s="296" t="s">
        <v>344</v>
      </c>
      <c r="AF6" s="297"/>
      <c r="AG6" s="421"/>
      <c r="AH6" s="296" t="s">
        <v>344</v>
      </c>
      <c r="AI6" s="297"/>
      <c r="AJ6" s="421"/>
      <c r="AK6" s="296" t="s">
        <v>344</v>
      </c>
      <c r="AL6" s="299"/>
      <c r="AM6" s="505"/>
      <c r="AN6" s="506"/>
      <c r="AO6" s="507"/>
      <c r="AP6" s="509"/>
      <c r="AQ6" s="521"/>
      <c r="AR6" s="509"/>
      <c r="AS6" s="513"/>
      <c r="AT6" s="509"/>
      <c r="AU6" s="488"/>
    </row>
    <row r="7" spans="1:47" ht="18" customHeight="1">
      <c r="A7" s="489">
        <v>3</v>
      </c>
      <c r="B7" s="491" t="s">
        <v>440</v>
      </c>
      <c r="C7" s="514" t="str">
        <f>IF(C8="","",IF(C8=E8,"△",IF(C8&gt;E8,"○","●")))</f>
        <v/>
      </c>
      <c r="D7" s="515"/>
      <c r="E7" s="516"/>
      <c r="F7" s="514" t="str">
        <f>IF(F8="","",IF(F8=H8,"△",IF(F8&gt;H8,"○","●")))</f>
        <v/>
      </c>
      <c r="G7" s="515"/>
      <c r="H7" s="516"/>
      <c r="I7" s="517"/>
      <c r="J7" s="518"/>
      <c r="K7" s="519"/>
      <c r="L7" s="514" t="str">
        <f>IF(L8="","",IF(L8=N8,"△",IF(L8&gt;N8,"○","●")))</f>
        <v/>
      </c>
      <c r="M7" s="515"/>
      <c r="N7" s="516"/>
      <c r="O7" s="514" t="str">
        <f>IF(O8="","",IF(O8=Q8,"△",IF(O8&gt;Q8,"○","●")))</f>
        <v/>
      </c>
      <c r="P7" s="515"/>
      <c r="Q7" s="516"/>
      <c r="R7" s="514" t="str">
        <f>IF(R8="","",IF(R8=T8,"△",IF(R8&gt;T8,"○","●")))</f>
        <v/>
      </c>
      <c r="S7" s="515"/>
      <c r="T7" s="516"/>
      <c r="U7" s="514" t="str">
        <f>IF(U8="","",IF(U8=W8,"△",IF(U8&gt;W8,"○","●")))</f>
        <v/>
      </c>
      <c r="V7" s="515"/>
      <c r="W7" s="516"/>
      <c r="X7" s="514" t="str">
        <f>IF(X8="","",IF(X8=Z8,"△",IF(X8&gt;Z8,"○","●")))</f>
        <v/>
      </c>
      <c r="Y7" s="515"/>
      <c r="Z7" s="516"/>
      <c r="AA7" s="514" t="str">
        <f>IF(AA8="","",IF(AA8=AC8,"△",IF(AA8&gt;AC8,"○","●")))</f>
        <v/>
      </c>
      <c r="AB7" s="515"/>
      <c r="AC7" s="516"/>
      <c r="AD7" s="514" t="str">
        <f>IF(AD8="","",IF(AD8=AF8,"△",IF(AD8&gt;AF8,"○","●")))</f>
        <v/>
      </c>
      <c r="AE7" s="515"/>
      <c r="AF7" s="516"/>
      <c r="AG7" s="563" t="str">
        <f>IF(AG8="","",IF(AG8=AI8,"△",IF(AG8&gt;AI8,"○","●")))</f>
        <v/>
      </c>
      <c r="AH7" s="515"/>
      <c r="AI7" s="516"/>
      <c r="AJ7" s="563" t="str">
        <f>IF(AJ8="","",IF(AJ8=AL8,"△",IF(AJ8&gt;AL8,"○","●")))</f>
        <v/>
      </c>
      <c r="AK7" s="515"/>
      <c r="AL7" s="549"/>
      <c r="AM7" s="505">
        <f>COUNTIF(C7:AL7,"○")</f>
        <v>0</v>
      </c>
      <c r="AN7" s="506">
        <f>COUNTIF(C7:AL7,"△")</f>
        <v>0</v>
      </c>
      <c r="AO7" s="507">
        <f>COUNTIF(C7:AL7,"●")</f>
        <v>0</v>
      </c>
      <c r="AP7" s="508">
        <f>AM7*3+AN7*1</f>
        <v>0</v>
      </c>
      <c r="AQ7" s="520">
        <f>SUM(K3:K26)</f>
        <v>0</v>
      </c>
      <c r="AR7" s="510">
        <f>SUM(I3:I26)</f>
        <v>0</v>
      </c>
      <c r="AS7" s="512">
        <f>AQ7-AR7</f>
        <v>0</v>
      </c>
      <c r="AT7" s="508">
        <f>RANK(AU7,AU$3:AU$26)</f>
        <v>1</v>
      </c>
      <c r="AU7" s="488">
        <f>10000*AP7+100*AS7+AQ7</f>
        <v>0</v>
      </c>
    </row>
    <row r="8" spans="1:47" ht="18" customHeight="1">
      <c r="A8" s="490"/>
      <c r="B8" s="492"/>
      <c r="C8" s="300" t="str">
        <f>IF(I3="","",K4)</f>
        <v/>
      </c>
      <c r="D8" s="301" t="s">
        <v>344</v>
      </c>
      <c r="E8" s="302" t="str">
        <f>IF(I3="","",I4)</f>
        <v/>
      </c>
      <c r="F8" s="300" t="str">
        <f>IF(I5="","",K6)</f>
        <v/>
      </c>
      <c r="G8" s="301" t="s">
        <v>344</v>
      </c>
      <c r="H8" s="302" t="str">
        <f>IF(I5="","",I6)</f>
        <v/>
      </c>
      <c r="I8" s="303"/>
      <c r="J8" s="304"/>
      <c r="K8" s="305"/>
      <c r="L8" s="295"/>
      <c r="M8" s="296" t="s">
        <v>344</v>
      </c>
      <c r="N8" s="298"/>
      <c r="O8" s="295"/>
      <c r="P8" s="296" t="s">
        <v>344</v>
      </c>
      <c r="Q8" s="297"/>
      <c r="R8" s="295"/>
      <c r="S8" s="296" t="s">
        <v>439</v>
      </c>
      <c r="T8" s="297"/>
      <c r="U8" s="295"/>
      <c r="V8" s="296" t="s">
        <v>344</v>
      </c>
      <c r="W8" s="297"/>
      <c r="X8" s="295"/>
      <c r="Y8" s="296" t="s">
        <v>344</v>
      </c>
      <c r="Z8" s="297"/>
      <c r="AA8" s="295"/>
      <c r="AB8" s="296" t="s">
        <v>344</v>
      </c>
      <c r="AC8" s="297"/>
      <c r="AD8" s="295"/>
      <c r="AE8" s="296" t="s">
        <v>344</v>
      </c>
      <c r="AF8" s="297"/>
      <c r="AG8" s="421"/>
      <c r="AH8" s="296" t="s">
        <v>344</v>
      </c>
      <c r="AI8" s="297"/>
      <c r="AJ8" s="421"/>
      <c r="AK8" s="296" t="s">
        <v>439</v>
      </c>
      <c r="AL8" s="299"/>
      <c r="AM8" s="505"/>
      <c r="AN8" s="506"/>
      <c r="AO8" s="507"/>
      <c r="AP8" s="509"/>
      <c r="AQ8" s="521"/>
      <c r="AR8" s="509"/>
      <c r="AS8" s="513"/>
      <c r="AT8" s="509"/>
      <c r="AU8" s="488"/>
    </row>
    <row r="9" spans="1:47" ht="18" customHeight="1">
      <c r="A9" s="489">
        <v>4</v>
      </c>
      <c r="B9" s="491" t="s">
        <v>441</v>
      </c>
      <c r="C9" s="514" t="str">
        <f>IF(AND(C10="",C10=E10),"",IF(C10&gt;E10,"○",IF(C10&lt;E10,"●",IF(AND(C10&gt;=0,C10=E10),"△"))))</f>
        <v/>
      </c>
      <c r="D9" s="515"/>
      <c r="E9" s="516"/>
      <c r="F9" s="514" t="str">
        <f>IF(AND(F10="",F10=H10),"",IF(F10&gt;H10,"○",IF(F10&lt;H10,"●",IF(AND(F10&gt;=0,F10=H10),"△"))))</f>
        <v/>
      </c>
      <c r="G9" s="515"/>
      <c r="H9" s="516"/>
      <c r="I9" s="514" t="str">
        <f>IF(AND(I10="",I10=K10),"",IF(I10&gt;K10,"○",IF(I10&lt;K10,"●",IF(AND(I10&gt;=0,I10=K10),"△"))))</f>
        <v/>
      </c>
      <c r="J9" s="515"/>
      <c r="K9" s="516"/>
      <c r="L9" s="517"/>
      <c r="M9" s="518"/>
      <c r="N9" s="519"/>
      <c r="O9" s="514" t="str">
        <f>IF(AND(O10="",O10=Q10),"",IF(O10&gt;Q10,"○",IF(O10&lt;Q10,"●",IF(AND(O10&gt;=0,O10=Q10),"△"))))</f>
        <v/>
      </c>
      <c r="P9" s="515"/>
      <c r="Q9" s="516"/>
      <c r="R9" s="514" t="str">
        <f>IF(AND(R10="",R10=T10),"",IF(R10&gt;T10,"○",IF(R10&lt;T10,"●",IF(AND(R10&gt;=0,R10=T10),"△"))))</f>
        <v/>
      </c>
      <c r="S9" s="515"/>
      <c r="T9" s="516"/>
      <c r="U9" s="514" t="str">
        <f>IF(AND(U10="",U10=W10),"",IF(U10&gt;W10,"○",IF(U10&lt;W10,"●",IF(AND(U10&gt;=0,U10=W10),"△"))))</f>
        <v/>
      </c>
      <c r="V9" s="515"/>
      <c r="W9" s="516"/>
      <c r="X9" s="514" t="str">
        <f>IF(AND(X10="",X10=Z10),"",IF(X10&gt;Z10,"○",IF(X10&lt;Z10,"●",IF(AND(X10&gt;=0,X10=Z10),"△"))))</f>
        <v/>
      </c>
      <c r="Y9" s="515"/>
      <c r="Z9" s="516"/>
      <c r="AA9" s="514" t="str">
        <f>IF(AND(AA10="",AA10=AC10),"",IF(AA10&gt;AC10,"○",IF(AA10&lt;AC10,"●",IF(AND(AA10&gt;=0,AA10=AC10),"△"))))</f>
        <v/>
      </c>
      <c r="AB9" s="515"/>
      <c r="AC9" s="516"/>
      <c r="AD9" s="514" t="str">
        <f>IF(AND(AD10="",AD10=AF10),"",IF(AD10&gt;AF10,"○",IF(AD10&lt;AF10,"●",IF(AND(AD10&gt;=0,AD10=AF10),"△"))))</f>
        <v/>
      </c>
      <c r="AE9" s="515"/>
      <c r="AF9" s="516"/>
      <c r="AG9" s="563" t="str">
        <f>IF(AND(AG10="",AG10=AI10),"",IF(AG10&gt;AI10,"○",IF(AG10&lt;AI10,"●",IF(AND(AG10&gt;=0,AG10=AI10),"△"))))</f>
        <v/>
      </c>
      <c r="AH9" s="515"/>
      <c r="AI9" s="516"/>
      <c r="AJ9" s="563" t="str">
        <f>IF(AND(AJ10="",AJ10=AL10),"",IF(AJ10&gt;AL10,"○",IF(AJ10&lt;AL10,"●",IF(AND(AJ10&gt;=0,AJ10=AL10),"△"))))</f>
        <v/>
      </c>
      <c r="AK9" s="515"/>
      <c r="AL9" s="549"/>
      <c r="AM9" s="505">
        <f>COUNTIF(C9:AL9,"○")</f>
        <v>0</v>
      </c>
      <c r="AN9" s="506">
        <f>COUNTIF(C9:AL9,"△")</f>
        <v>0</v>
      </c>
      <c r="AO9" s="507">
        <f>COUNTIF(C9:AL9,"●")</f>
        <v>0</v>
      </c>
      <c r="AP9" s="508">
        <f>AM9*3+AN9*1</f>
        <v>0</v>
      </c>
      <c r="AQ9" s="510">
        <f>SUM(N3:N26)</f>
        <v>0</v>
      </c>
      <c r="AR9" s="510">
        <f>SUM(L3:L26)</f>
        <v>0</v>
      </c>
      <c r="AS9" s="512">
        <f>AQ9-AR9</f>
        <v>0</v>
      </c>
      <c r="AT9" s="508">
        <f>RANK(AU9,AU$3:AU$26)</f>
        <v>1</v>
      </c>
      <c r="AU9" s="488">
        <f>10000*AP9+100*AS9+AQ9</f>
        <v>0</v>
      </c>
    </row>
    <row r="10" spans="1:47" ht="18" customHeight="1">
      <c r="A10" s="490"/>
      <c r="B10" s="492"/>
      <c r="C10" s="300" t="str">
        <f>IF(L3="","",N4)</f>
        <v/>
      </c>
      <c r="D10" s="301" t="s">
        <v>344</v>
      </c>
      <c r="E10" s="302" t="str">
        <f>IF(L3="","",L4)</f>
        <v/>
      </c>
      <c r="F10" s="300" t="str">
        <f>IF(L5="","",N6)</f>
        <v/>
      </c>
      <c r="G10" s="301" t="s">
        <v>344</v>
      </c>
      <c r="H10" s="302" t="str">
        <f>IF(L5="","",L6)</f>
        <v/>
      </c>
      <c r="I10" s="300" t="str">
        <f>IF(L7="","",N8)</f>
        <v/>
      </c>
      <c r="J10" s="301" t="s">
        <v>344</v>
      </c>
      <c r="K10" s="302" t="str">
        <f>IF(L7="","",L8)</f>
        <v/>
      </c>
      <c r="L10" s="306"/>
      <c r="M10" s="304"/>
      <c r="N10" s="307"/>
      <c r="O10" s="295"/>
      <c r="P10" s="296" t="s">
        <v>344</v>
      </c>
      <c r="Q10" s="297"/>
      <c r="R10" s="295"/>
      <c r="S10" s="296" t="s">
        <v>344</v>
      </c>
      <c r="T10" s="297"/>
      <c r="U10" s="295"/>
      <c r="V10" s="296" t="s">
        <v>344</v>
      </c>
      <c r="W10" s="297"/>
      <c r="X10" s="295"/>
      <c r="Y10" s="296" t="s">
        <v>439</v>
      </c>
      <c r="Z10" s="297"/>
      <c r="AA10" s="295"/>
      <c r="AB10" s="296" t="s">
        <v>344</v>
      </c>
      <c r="AC10" s="297"/>
      <c r="AD10" s="295"/>
      <c r="AE10" s="296" t="s">
        <v>344</v>
      </c>
      <c r="AF10" s="297"/>
      <c r="AG10" s="421"/>
      <c r="AH10" s="296" t="s">
        <v>344</v>
      </c>
      <c r="AI10" s="297"/>
      <c r="AJ10" s="421"/>
      <c r="AK10" s="296" t="s">
        <v>344</v>
      </c>
      <c r="AL10" s="299"/>
      <c r="AM10" s="505"/>
      <c r="AN10" s="506"/>
      <c r="AO10" s="507"/>
      <c r="AP10" s="509"/>
      <c r="AQ10" s="511"/>
      <c r="AR10" s="509"/>
      <c r="AS10" s="513"/>
      <c r="AT10" s="509"/>
      <c r="AU10" s="488"/>
    </row>
    <row r="11" spans="1:47" ht="18" customHeight="1">
      <c r="A11" s="489">
        <v>5</v>
      </c>
      <c r="B11" s="491" t="s">
        <v>442</v>
      </c>
      <c r="C11" s="514" t="str">
        <f>IF(AND(C12="",C12=E12),"",IF(C12&gt;E12,"○",IF(C12&lt;E12,"●",IF(AND(C12&gt;=0,C12=E12),"△"))))</f>
        <v/>
      </c>
      <c r="D11" s="515"/>
      <c r="E11" s="516"/>
      <c r="F11" s="514" t="str">
        <f>IF(AND(F12="",F12=H12),"",IF(F12&gt;H12,"○",IF(F12&lt;H12,"●",IF(AND(F12&gt;=0,F12=H12),"△"))))</f>
        <v/>
      </c>
      <c r="G11" s="515"/>
      <c r="H11" s="516"/>
      <c r="I11" s="514" t="str">
        <f>IF(AND(I12="",I12=K12),"",IF(I12&gt;K12,"○",IF(I12&lt;K12,"●",IF(AND(I12&gt;=0,I12=K12),"△"))))</f>
        <v/>
      </c>
      <c r="J11" s="515"/>
      <c r="K11" s="516"/>
      <c r="L11" s="514" t="str">
        <f>IF(AND(L12="",L12=N12),"",IF(L12&gt;N12,"○",IF(L12&lt;N12,"●",IF(AND(L12&gt;=0,L12=N12),"△"))))</f>
        <v/>
      </c>
      <c r="M11" s="515"/>
      <c r="N11" s="516"/>
      <c r="O11" s="517"/>
      <c r="P11" s="518"/>
      <c r="Q11" s="519"/>
      <c r="R11" s="514" t="str">
        <f>IF(AND(R12="",R12=T12),"",IF(R12&gt;T12,"○",IF(R12&lt;T12,"●",IF(AND(R12&gt;=0,R12=T12),"△"))))</f>
        <v/>
      </c>
      <c r="S11" s="515"/>
      <c r="T11" s="516"/>
      <c r="U11" s="514" t="str">
        <f>IF(AND(U12="",U12=W12),"",IF(U12&gt;W12,"○",IF(U12&lt;W12,"●",IF(AND(U12&gt;=0,U12=W12),"△"))))</f>
        <v/>
      </c>
      <c r="V11" s="515"/>
      <c r="W11" s="516"/>
      <c r="X11" s="514" t="str">
        <f>IF(AND(X12="",X12=Z12),"",IF(X12&gt;Z12,"○",IF(X12&lt;Z12,"●",IF(AND(X12&gt;=0,X12=Z12),"△"))))</f>
        <v/>
      </c>
      <c r="Y11" s="515"/>
      <c r="Z11" s="516"/>
      <c r="AA11" s="514" t="str">
        <f>IF(AND(AA12="",AA12=AC12),"",IF(AA12&gt;AC12,"○",IF(AA12&lt;AC12,"●",IF(AND(AA12&gt;=0,AA12=AC12),"△"))))</f>
        <v/>
      </c>
      <c r="AB11" s="515"/>
      <c r="AC11" s="516"/>
      <c r="AD11" s="514" t="str">
        <f>IF(AND(AD12="",AD12=AF12),"",IF(AD12&gt;AF12,"○",IF(AD12&lt;AF12,"●",IF(AND(AD12&gt;=0,AD12=AF12),"△"))))</f>
        <v/>
      </c>
      <c r="AE11" s="515"/>
      <c r="AF11" s="516"/>
      <c r="AG11" s="563" t="str">
        <f>IF(AND(AG12="",AG12=AI12),"",IF(AG12&gt;AI12,"○",IF(AG12&lt;AI12,"●",IF(AND(AG12&gt;=0,AG12=AI12),"△"))))</f>
        <v/>
      </c>
      <c r="AH11" s="515"/>
      <c r="AI11" s="516"/>
      <c r="AJ11" s="563" t="str">
        <f>IF(AND(AJ12="",AJ12=AL12),"",IF(AJ12&gt;AL12,"○",IF(AJ12&lt;AL12,"●",IF(AND(AJ12&gt;=0,AJ12=AL12),"△"))))</f>
        <v/>
      </c>
      <c r="AK11" s="515"/>
      <c r="AL11" s="549"/>
      <c r="AM11" s="505">
        <f>COUNTIF(C11:AL11,"○")</f>
        <v>0</v>
      </c>
      <c r="AN11" s="506">
        <f>COUNTIF(C11:AL11,"△")</f>
        <v>0</v>
      </c>
      <c r="AO11" s="507">
        <f>COUNTIF(C11:AL11,"●")</f>
        <v>0</v>
      </c>
      <c r="AP11" s="508">
        <f>AM11*3+AN11*1</f>
        <v>0</v>
      </c>
      <c r="AQ11" s="510">
        <f>SUM(Q3:Q26)</f>
        <v>0</v>
      </c>
      <c r="AR11" s="510">
        <f>SUM(O3:O26)</f>
        <v>0</v>
      </c>
      <c r="AS11" s="512">
        <f>AQ11-AR11</f>
        <v>0</v>
      </c>
      <c r="AT11" s="508">
        <f>RANK(AU11,AU$3:AU$26)</f>
        <v>1</v>
      </c>
      <c r="AU11" s="488">
        <f>10000*AP11+100*AS11+AQ11</f>
        <v>0</v>
      </c>
    </row>
    <row r="12" spans="1:47" ht="18" customHeight="1">
      <c r="A12" s="490"/>
      <c r="B12" s="492"/>
      <c r="C12" s="300" t="str">
        <f>IF(O3="","",Q4)</f>
        <v/>
      </c>
      <c r="D12" s="301" t="s">
        <v>344</v>
      </c>
      <c r="E12" s="302" t="str">
        <f>IF(O3="","",O4)</f>
        <v/>
      </c>
      <c r="F12" s="300" t="str">
        <f>IF(O5="","",Q6)</f>
        <v/>
      </c>
      <c r="G12" s="301" t="s">
        <v>344</v>
      </c>
      <c r="H12" s="302" t="str">
        <f>IF(O5="","",O6)</f>
        <v/>
      </c>
      <c r="I12" s="300" t="str">
        <f>IF(O7="","",Q8)</f>
        <v/>
      </c>
      <c r="J12" s="301" t="s">
        <v>344</v>
      </c>
      <c r="K12" s="302" t="str">
        <f>IF(O7="","",O8)</f>
        <v/>
      </c>
      <c r="L12" s="300" t="str">
        <f>IF(O9="","",Q10)</f>
        <v/>
      </c>
      <c r="M12" s="301" t="s">
        <v>344</v>
      </c>
      <c r="N12" s="302" t="str">
        <f>IF(O9="","",O10)</f>
        <v/>
      </c>
      <c r="O12" s="306"/>
      <c r="P12" s="304"/>
      <c r="Q12" s="307"/>
      <c r="R12" s="295"/>
      <c r="S12" s="296" t="s">
        <v>344</v>
      </c>
      <c r="T12" s="297"/>
      <c r="U12" s="295"/>
      <c r="V12" s="296" t="s">
        <v>344</v>
      </c>
      <c r="W12" s="297"/>
      <c r="X12" s="295"/>
      <c r="Y12" s="296" t="s">
        <v>344</v>
      </c>
      <c r="Z12" s="297"/>
      <c r="AA12" s="295"/>
      <c r="AB12" s="296" t="s">
        <v>344</v>
      </c>
      <c r="AC12" s="297"/>
      <c r="AD12" s="295"/>
      <c r="AE12" s="296" t="s">
        <v>439</v>
      </c>
      <c r="AF12" s="297"/>
      <c r="AG12" s="421"/>
      <c r="AH12" s="296" t="s">
        <v>344</v>
      </c>
      <c r="AI12" s="297"/>
      <c r="AJ12" s="421"/>
      <c r="AK12" s="296" t="s">
        <v>344</v>
      </c>
      <c r="AL12" s="299"/>
      <c r="AM12" s="505"/>
      <c r="AN12" s="506"/>
      <c r="AO12" s="507"/>
      <c r="AP12" s="509"/>
      <c r="AQ12" s="511"/>
      <c r="AR12" s="509"/>
      <c r="AS12" s="513"/>
      <c r="AT12" s="509"/>
      <c r="AU12" s="488"/>
    </row>
    <row r="13" spans="1:47" ht="18" customHeight="1">
      <c r="A13" s="489">
        <v>6</v>
      </c>
      <c r="B13" s="491" t="s">
        <v>443</v>
      </c>
      <c r="C13" s="514" t="str">
        <f>IF(AND(C14="",C14=E14),"",IF(C14&gt;E14,"○",IF(C14&lt;E14,"●",IF(AND(C14&gt;=0,C14=E14),"△"))))</f>
        <v/>
      </c>
      <c r="D13" s="515"/>
      <c r="E13" s="516"/>
      <c r="F13" s="514" t="str">
        <f>IF(AND(F14="",F14=H14),"",IF(F14&gt;H14,"○",IF(F14&lt;H14,"●",IF(AND(F14&gt;=0,F14=H14),"△"))))</f>
        <v/>
      </c>
      <c r="G13" s="515"/>
      <c r="H13" s="516"/>
      <c r="I13" s="514" t="str">
        <f>IF(AND(I14="",I14=K14),"",IF(I14&gt;K14,"○",IF(I14&lt;K14,"●",IF(AND(I14&gt;=0,I14=K14),"△"))))</f>
        <v/>
      </c>
      <c r="J13" s="515"/>
      <c r="K13" s="516"/>
      <c r="L13" s="514" t="str">
        <f>IF(AND(L14="",L14=N14),"",IF(L14&gt;N14,"○",IF(L14&lt;N14,"●",IF(AND(L14&gt;=0,L14=N14),"△"))))</f>
        <v/>
      </c>
      <c r="M13" s="515"/>
      <c r="N13" s="516"/>
      <c r="O13" s="514" t="str">
        <f>IF(AND(O14="",O14=Q14),"",IF(O14&gt;Q14,"○",IF(O14&lt;Q14,"●",IF(AND(O14&gt;=0,O14=Q14),"△"))))</f>
        <v/>
      </c>
      <c r="P13" s="515"/>
      <c r="Q13" s="516"/>
      <c r="R13" s="517"/>
      <c r="S13" s="518"/>
      <c r="T13" s="519"/>
      <c r="U13" s="514" t="str">
        <f>IF(AND(U14="",U14=W14),"",IF(U14&gt;W14,"○",IF(U14&lt;W14,"●",IF(AND(U14&gt;=0,U14=W14),"△"))))</f>
        <v/>
      </c>
      <c r="V13" s="515"/>
      <c r="W13" s="516"/>
      <c r="X13" s="514" t="str">
        <f>IF(AND(X14="",X14=Z14),"",IF(X14&gt;Z14,"○",IF(X14&lt;Z14,"●",IF(AND(X14&gt;=0,X14=Z14),"△"))))</f>
        <v/>
      </c>
      <c r="Y13" s="515"/>
      <c r="Z13" s="516"/>
      <c r="AA13" s="514" t="str">
        <f>IF(AND(AA14="",AA14=AC14),"",IF(AA14&gt;AC14,"○",IF(AA14&lt;AC14,"●",IF(AND(AA14&gt;=0,AA14=AC14),"△"))))</f>
        <v/>
      </c>
      <c r="AB13" s="515"/>
      <c r="AC13" s="516"/>
      <c r="AD13" s="514" t="str">
        <f>IF(AND(AD14="",AD14=AF14),"",IF(AD14&gt;AF14,"○",IF(AD14&lt;AF14,"●",IF(AND(AD14&gt;=0,AD14=AF14),"△"))))</f>
        <v/>
      </c>
      <c r="AE13" s="515"/>
      <c r="AF13" s="516"/>
      <c r="AG13" s="563" t="str">
        <f>IF(AND(AG14="",AG14=AI14),"",IF(AG14&gt;AI14,"○",IF(AG14&lt;AI14,"●",IF(AND(AG14&gt;=0,AG14=AI14),"△"))))</f>
        <v/>
      </c>
      <c r="AH13" s="515"/>
      <c r="AI13" s="516"/>
      <c r="AJ13" s="563" t="str">
        <f>IF(AND(AJ14="",AJ14=AL14),"",IF(AJ14&gt;AL14,"○",IF(AJ14&lt;AL14,"●",IF(AND(AJ14&gt;=0,AJ14=AL14),"△"))))</f>
        <v/>
      </c>
      <c r="AK13" s="515"/>
      <c r="AL13" s="549"/>
      <c r="AM13" s="505">
        <f>COUNTIF(C13:AL13,"○")</f>
        <v>0</v>
      </c>
      <c r="AN13" s="506">
        <f>COUNTIF(C13:AL13,"△")</f>
        <v>0</v>
      </c>
      <c r="AO13" s="507">
        <f>COUNTIF(C13:AL13,"●")</f>
        <v>0</v>
      </c>
      <c r="AP13" s="508">
        <f>AM13*3+AN13*1</f>
        <v>0</v>
      </c>
      <c r="AQ13" s="510">
        <f>SUM(T3:T26)</f>
        <v>0</v>
      </c>
      <c r="AR13" s="510">
        <f>SUM(R3:R26)</f>
        <v>0</v>
      </c>
      <c r="AS13" s="512">
        <f>AQ13-AR13</f>
        <v>0</v>
      </c>
      <c r="AT13" s="508">
        <f>RANK(AU13,AU$3:AU$26)</f>
        <v>1</v>
      </c>
      <c r="AU13" s="488">
        <f>10000*AP13+100*AS13+AQ13</f>
        <v>0</v>
      </c>
    </row>
    <row r="14" spans="1:47" ht="18" customHeight="1">
      <c r="A14" s="490"/>
      <c r="B14" s="492"/>
      <c r="C14" s="300" t="str">
        <f>IF(R3="","",T4)</f>
        <v/>
      </c>
      <c r="D14" s="301" t="s">
        <v>344</v>
      </c>
      <c r="E14" s="302" t="str">
        <f>IF(R3="","",R4)</f>
        <v/>
      </c>
      <c r="F14" s="300" t="str">
        <f>IF(R5="","",T6)</f>
        <v/>
      </c>
      <c r="G14" s="301" t="s">
        <v>344</v>
      </c>
      <c r="H14" s="302" t="str">
        <f>IF(R5="","",R6)</f>
        <v/>
      </c>
      <c r="I14" s="300" t="str">
        <f>IF(R7="","",T8)</f>
        <v/>
      </c>
      <c r="J14" s="301" t="s">
        <v>344</v>
      </c>
      <c r="K14" s="302" t="str">
        <f>IF(R7="","",R8)</f>
        <v/>
      </c>
      <c r="L14" s="300" t="str">
        <f>IF(R9="","",T10)</f>
        <v/>
      </c>
      <c r="M14" s="301" t="s">
        <v>344</v>
      </c>
      <c r="N14" s="302" t="str">
        <f>IF(R9="","",R10)</f>
        <v/>
      </c>
      <c r="O14" s="300" t="str">
        <f>IF(R11="","",T12)</f>
        <v/>
      </c>
      <c r="P14" s="301" t="s">
        <v>439</v>
      </c>
      <c r="Q14" s="302" t="str">
        <f>IF(R11="","",R12)</f>
        <v/>
      </c>
      <c r="R14" s="306"/>
      <c r="S14" s="304"/>
      <c r="T14" s="307"/>
      <c r="U14" s="295"/>
      <c r="V14" s="296" t="s">
        <v>344</v>
      </c>
      <c r="W14" s="297"/>
      <c r="X14" s="295"/>
      <c r="Y14" s="296" t="s">
        <v>344</v>
      </c>
      <c r="Z14" s="297"/>
      <c r="AA14" s="295"/>
      <c r="AB14" s="296" t="s">
        <v>344</v>
      </c>
      <c r="AC14" s="297"/>
      <c r="AD14" s="295"/>
      <c r="AE14" s="296" t="s">
        <v>344</v>
      </c>
      <c r="AF14" s="297"/>
      <c r="AG14" s="421"/>
      <c r="AH14" s="296" t="s">
        <v>439</v>
      </c>
      <c r="AI14" s="297"/>
      <c r="AJ14" s="421"/>
      <c r="AK14" s="296" t="s">
        <v>344</v>
      </c>
      <c r="AL14" s="299"/>
      <c r="AM14" s="505"/>
      <c r="AN14" s="506"/>
      <c r="AO14" s="507"/>
      <c r="AP14" s="509"/>
      <c r="AQ14" s="511"/>
      <c r="AR14" s="509"/>
      <c r="AS14" s="513"/>
      <c r="AT14" s="509"/>
      <c r="AU14" s="488"/>
    </row>
    <row r="15" spans="1:47" ht="18" customHeight="1">
      <c r="A15" s="489">
        <v>7</v>
      </c>
      <c r="B15" s="491" t="s">
        <v>444</v>
      </c>
      <c r="C15" s="514" t="str">
        <f>IF(AND(C16="",C16=E16),"",IF(C16&gt;E16,"○",IF(C16&lt;E16,"●",IF(AND(C16&gt;=0,C16=E16),"△"))))</f>
        <v/>
      </c>
      <c r="D15" s="515"/>
      <c r="E15" s="516"/>
      <c r="F15" s="514" t="str">
        <f>IF(AND(F16="",F16=H16),"",IF(F16&gt;H16,"○",IF(F16&lt;H16,"●",IF(AND(F16&gt;=0,F16=H16),"△"))))</f>
        <v/>
      </c>
      <c r="G15" s="515"/>
      <c r="H15" s="516"/>
      <c r="I15" s="514" t="str">
        <f>IF(AND(I16="",I16=K16),"",IF(I16&gt;K16,"○",IF(I16&lt;K16,"●",IF(AND(I16&gt;=0,I16=K16),"△"))))</f>
        <v/>
      </c>
      <c r="J15" s="515"/>
      <c r="K15" s="516"/>
      <c r="L15" s="514" t="str">
        <f>IF(AND(L16="",L16=N16),"",IF(L16&gt;N16,"○",IF(L16&lt;N16,"●",IF(AND(L16&gt;=0,L16=N16),"△"))))</f>
        <v/>
      </c>
      <c r="M15" s="515"/>
      <c r="N15" s="516"/>
      <c r="O15" s="514" t="str">
        <f>IF(AND(O16="",O16=Q16),"",IF(O16&gt;Q16,"○",IF(O16&lt;Q16,"●",IF(AND(O16&gt;=0,O16=Q16),"△"))))</f>
        <v/>
      </c>
      <c r="P15" s="515"/>
      <c r="Q15" s="516"/>
      <c r="R15" s="514" t="str">
        <f>IF(AND(R16="",R16=T16),"",IF(R16&gt;T16,"○",IF(R16&lt;T16,"●",IF(AND(R16&gt;=0,R16=T16),"△"))))</f>
        <v/>
      </c>
      <c r="S15" s="515"/>
      <c r="T15" s="516"/>
      <c r="U15" s="517"/>
      <c r="V15" s="518"/>
      <c r="W15" s="519"/>
      <c r="X15" s="514" t="str">
        <f>IF(AND(X16="",X16=Z16),"",IF(X16&gt;Z16,"○",IF(X16&lt;Z16,"●",IF(AND(X16&gt;=0,X16=Z16),"△"))))</f>
        <v/>
      </c>
      <c r="Y15" s="515"/>
      <c r="Z15" s="516"/>
      <c r="AA15" s="514" t="str">
        <f>IF(AND(AA16="",AA16=AC16),"",IF(AA16&gt;AC16,"○",IF(AA16&lt;AC16,"●",IF(AND(AA16&gt;=0,AA16=AC16),"△"))))</f>
        <v/>
      </c>
      <c r="AB15" s="515"/>
      <c r="AC15" s="516"/>
      <c r="AD15" s="514" t="str">
        <f>IF(AND(AD16="",AD16=AF16),"",IF(AD16&gt;AF16,"○",IF(AD16&lt;AF16,"●",IF(AND(AD16&gt;=0,AD16=AF16),"△"))))</f>
        <v/>
      </c>
      <c r="AE15" s="515"/>
      <c r="AF15" s="516"/>
      <c r="AG15" s="563" t="str">
        <f>IF(AND(AG16="",AG16=AI16),"",IF(AG16&gt;AI16,"○",IF(AG16&lt;AI16,"●",IF(AND(AG16&gt;=0,AG16=AI16),"△"))))</f>
        <v/>
      </c>
      <c r="AH15" s="515"/>
      <c r="AI15" s="516"/>
      <c r="AJ15" s="563" t="str">
        <f>IF(AND(AJ16="",AJ16=AL16),"",IF(AJ16&gt;AL16,"○",IF(AJ16&lt;AL16,"●",IF(AND(AJ16&gt;=0,AJ16=AL16),"△"))))</f>
        <v/>
      </c>
      <c r="AK15" s="515"/>
      <c r="AL15" s="549"/>
      <c r="AM15" s="505">
        <f>COUNTIF(C15:AL15,"○")</f>
        <v>0</v>
      </c>
      <c r="AN15" s="506">
        <f>COUNTIF(C15:AL15,"△")</f>
        <v>0</v>
      </c>
      <c r="AO15" s="507">
        <f>COUNTIF(C15:AL15,"●")</f>
        <v>0</v>
      </c>
      <c r="AP15" s="508">
        <f>AM15*3+AN15*1</f>
        <v>0</v>
      </c>
      <c r="AQ15" s="510">
        <f>SUM(W3:W26)</f>
        <v>0</v>
      </c>
      <c r="AR15" s="510">
        <f>SUM(U3:U26)</f>
        <v>0</v>
      </c>
      <c r="AS15" s="512">
        <f>AQ15-AR15</f>
        <v>0</v>
      </c>
      <c r="AT15" s="508">
        <f>RANK(AU15,AU$3:AU$26)</f>
        <v>1</v>
      </c>
      <c r="AU15" s="488">
        <f>10000*AP15+100*AS15+AQ15</f>
        <v>0</v>
      </c>
    </row>
    <row r="16" spans="1:47" ht="18" customHeight="1">
      <c r="A16" s="490"/>
      <c r="B16" s="492"/>
      <c r="C16" s="300" t="str">
        <f>IF(U3="","",W4)</f>
        <v/>
      </c>
      <c r="D16" s="301" t="s">
        <v>344</v>
      </c>
      <c r="E16" s="302" t="str">
        <f>IF(U3="","",U4)</f>
        <v/>
      </c>
      <c r="F16" s="300" t="str">
        <f>IF(U5="","",W6)</f>
        <v/>
      </c>
      <c r="G16" s="301" t="s">
        <v>344</v>
      </c>
      <c r="H16" s="302" t="str">
        <f>IF(U5="","",U6)</f>
        <v/>
      </c>
      <c r="I16" s="300" t="str">
        <f>IF(U7="","",W8)</f>
        <v/>
      </c>
      <c r="J16" s="301" t="s">
        <v>344</v>
      </c>
      <c r="K16" s="302" t="str">
        <f>IF(U7="","",U8)</f>
        <v/>
      </c>
      <c r="L16" s="300" t="str">
        <f>IF(U9="","",W10)</f>
        <v/>
      </c>
      <c r="M16" s="301" t="s">
        <v>344</v>
      </c>
      <c r="N16" s="302" t="str">
        <f>IF(U9="","",U10)</f>
        <v/>
      </c>
      <c r="O16" s="300" t="str">
        <f>IF(U11="","",W12)</f>
        <v/>
      </c>
      <c r="P16" s="301" t="s">
        <v>344</v>
      </c>
      <c r="Q16" s="302" t="str">
        <f>IF(U11="","",U12)</f>
        <v/>
      </c>
      <c r="R16" s="300" t="str">
        <f>IF(U13="","",W14)</f>
        <v/>
      </c>
      <c r="S16" s="301" t="s">
        <v>344</v>
      </c>
      <c r="T16" s="302" t="str">
        <f>IF(U13="","",U14)</f>
        <v/>
      </c>
      <c r="U16" s="306"/>
      <c r="V16" s="304"/>
      <c r="W16" s="307"/>
      <c r="X16" s="308"/>
      <c r="Y16" s="296" t="s">
        <v>439</v>
      </c>
      <c r="Z16" s="309"/>
      <c r="AA16" s="310"/>
      <c r="AB16" s="296" t="s">
        <v>344</v>
      </c>
      <c r="AC16" s="311"/>
      <c r="AD16" s="308"/>
      <c r="AE16" s="296" t="s">
        <v>439</v>
      </c>
      <c r="AF16" s="309"/>
      <c r="AG16" s="419"/>
      <c r="AH16" s="296" t="s">
        <v>344</v>
      </c>
      <c r="AI16" s="309"/>
      <c r="AJ16" s="419"/>
      <c r="AK16" s="296" t="s">
        <v>344</v>
      </c>
      <c r="AL16" s="312"/>
      <c r="AM16" s="505"/>
      <c r="AN16" s="506"/>
      <c r="AO16" s="507"/>
      <c r="AP16" s="509"/>
      <c r="AQ16" s="511"/>
      <c r="AR16" s="509"/>
      <c r="AS16" s="513"/>
      <c r="AT16" s="509"/>
      <c r="AU16" s="488"/>
    </row>
    <row r="17" spans="1:47" ht="18" customHeight="1">
      <c r="A17" s="489">
        <v>8</v>
      </c>
      <c r="B17" s="491" t="s">
        <v>445</v>
      </c>
      <c r="C17" s="514" t="str">
        <f>IF(AND(C18="",C18=E18),"",IF(C18&gt;E18,"○",IF(C18&lt;E18,"●",IF(AND(C18&gt;=0,C18=E18),"△"))))</f>
        <v/>
      </c>
      <c r="D17" s="515"/>
      <c r="E17" s="516"/>
      <c r="F17" s="514" t="str">
        <f>IF(AND(F18="",F18=H18),"",IF(F18&gt;H18,"○",IF(F18&lt;H18,"●",IF(AND(F18&gt;=0,F18=H18),"△"))))</f>
        <v/>
      </c>
      <c r="G17" s="515"/>
      <c r="H17" s="516"/>
      <c r="I17" s="514" t="str">
        <f>IF(AND(I18="",I18=K18),"",IF(I18&gt;K18,"○",IF(I18&lt;K18,"●",IF(AND(I18&gt;=0,I18=K18),"△"))))</f>
        <v/>
      </c>
      <c r="J17" s="515"/>
      <c r="K17" s="516"/>
      <c r="L17" s="514" t="str">
        <f>IF(AND(L18="",L18=N18),"",IF(L18&gt;N18,"○",IF(L18&lt;N18,"●",IF(AND(L18&gt;=0,L18=N18),"△"))))</f>
        <v/>
      </c>
      <c r="M17" s="515"/>
      <c r="N17" s="516"/>
      <c r="O17" s="514" t="str">
        <f>IF(AND(O18="",O18=Q18),"",IF(O18&gt;Q18,"○",IF(O18&lt;Q18,"●",IF(AND(O18&gt;=0,O18=Q18),"△"))))</f>
        <v/>
      </c>
      <c r="P17" s="515"/>
      <c r="Q17" s="516"/>
      <c r="R17" s="514" t="str">
        <f>IF(AND(R18="",R18=T18),"",IF(R18&gt;T18,"○",IF(R18&lt;T18,"●",IF(AND(R18&gt;=0,R18=T18),"△"))))</f>
        <v/>
      </c>
      <c r="S17" s="515"/>
      <c r="T17" s="516"/>
      <c r="U17" s="514" t="str">
        <f>IF(AND(U18="",U18=W18),"",IF(U18&gt;W18,"○",IF(U18&lt;W18,"●",IF(AND(U18&gt;=0,U18=W18),"△"))))</f>
        <v/>
      </c>
      <c r="V17" s="515"/>
      <c r="W17" s="516"/>
      <c r="X17" s="517"/>
      <c r="Y17" s="518"/>
      <c r="Z17" s="519"/>
      <c r="AA17" s="514" t="str">
        <f>IF(AND(AA18="",AA18=AC18),"",IF(AA18&gt;AC18,"○",IF(AA18&lt;AC18,"●",IF(AND(AA18&gt;=0,AA18=AC18),"△"))))</f>
        <v/>
      </c>
      <c r="AB17" s="515"/>
      <c r="AC17" s="516"/>
      <c r="AD17" s="514" t="str">
        <f>IF(AND(AD18="",AD18=AF18),"",IF(AD18&gt;AF18,"○",IF(AD18&lt;AF18,"●",IF(AND(AD18&gt;=0,AD18=AF18),"△"))))</f>
        <v/>
      </c>
      <c r="AE17" s="515"/>
      <c r="AF17" s="516"/>
      <c r="AG17" s="563" t="str">
        <f>IF(AND(AG18="",AG18=AI18),"",IF(AG18&gt;AI18,"○",IF(AG18&lt;AI18,"●",IF(AND(AG18&gt;=0,AG18=AI18),"△"))))</f>
        <v/>
      </c>
      <c r="AH17" s="515"/>
      <c r="AI17" s="516"/>
      <c r="AJ17" s="563" t="str">
        <f>IF(AND(AJ18="",AJ18=AL18),"",IF(AJ18&gt;AL18,"○",IF(AJ18&lt;AL18,"●",IF(AND(AJ18&gt;=0,AJ18=AL18),"△"))))</f>
        <v/>
      </c>
      <c r="AK17" s="515"/>
      <c r="AL17" s="549"/>
      <c r="AM17" s="505">
        <f>COUNTIF(C17:AL17,"○")</f>
        <v>0</v>
      </c>
      <c r="AN17" s="506">
        <f>COUNTIF(C17:AL17,"△")</f>
        <v>0</v>
      </c>
      <c r="AO17" s="507">
        <f>COUNTIF(C17:AL17,"●")</f>
        <v>0</v>
      </c>
      <c r="AP17" s="508">
        <f>AM17*3+AN17*1</f>
        <v>0</v>
      </c>
      <c r="AQ17" s="510">
        <f>SUM(Z3:Z26)</f>
        <v>0</v>
      </c>
      <c r="AR17" s="510">
        <f>SUM(X3:X26)</f>
        <v>0</v>
      </c>
      <c r="AS17" s="512">
        <f>AQ17-AR17</f>
        <v>0</v>
      </c>
      <c r="AT17" s="508">
        <f>RANK(AU17,AU$3:AU$26)</f>
        <v>1</v>
      </c>
      <c r="AU17" s="488">
        <f>10000*AP17+100*AS17+AQ17</f>
        <v>0</v>
      </c>
    </row>
    <row r="18" spans="1:47" ht="18" customHeight="1">
      <c r="A18" s="490"/>
      <c r="B18" s="492"/>
      <c r="C18" s="300" t="str">
        <f>IF(X3="","",Z4)</f>
        <v/>
      </c>
      <c r="D18" s="301" t="s">
        <v>344</v>
      </c>
      <c r="E18" s="302" t="str">
        <f>IF(X3="","",X4)</f>
        <v/>
      </c>
      <c r="F18" s="300" t="str">
        <f>IF(X5="","",Z6)</f>
        <v/>
      </c>
      <c r="G18" s="301" t="s">
        <v>344</v>
      </c>
      <c r="H18" s="302" t="str">
        <f>IF(X5="","",X6)</f>
        <v/>
      </c>
      <c r="I18" s="300" t="str">
        <f>IF(X7="","",Z8)</f>
        <v/>
      </c>
      <c r="J18" s="301" t="s">
        <v>344</v>
      </c>
      <c r="K18" s="302" t="str">
        <f>IF(X7="","",X8)</f>
        <v/>
      </c>
      <c r="L18" s="300" t="str">
        <f>IF(X9="","",Z10)</f>
        <v/>
      </c>
      <c r="M18" s="301" t="s">
        <v>344</v>
      </c>
      <c r="N18" s="302" t="str">
        <f>IF(X9="","",X10)</f>
        <v/>
      </c>
      <c r="O18" s="300" t="str">
        <f>IF(X11="","",Z12)</f>
        <v/>
      </c>
      <c r="P18" s="301" t="s">
        <v>344</v>
      </c>
      <c r="Q18" s="302" t="str">
        <f>IF(X11="","",X12)</f>
        <v/>
      </c>
      <c r="R18" s="300" t="str">
        <f>IF(X13="","",Z14)</f>
        <v/>
      </c>
      <c r="S18" s="301" t="s">
        <v>344</v>
      </c>
      <c r="T18" s="302" t="str">
        <f>IF(X13="","",X14)</f>
        <v/>
      </c>
      <c r="U18" s="300" t="str">
        <f>IF(X15="","",Z16)</f>
        <v/>
      </c>
      <c r="V18" s="301" t="s">
        <v>344</v>
      </c>
      <c r="W18" s="302" t="str">
        <f>IF(X15="","",X16)</f>
        <v/>
      </c>
      <c r="X18" s="292"/>
      <c r="Y18" s="293"/>
      <c r="Z18" s="313"/>
      <c r="AA18" s="314"/>
      <c r="AB18" s="296" t="s">
        <v>344</v>
      </c>
      <c r="AC18" s="298"/>
      <c r="AD18" s="315"/>
      <c r="AE18" s="296" t="s">
        <v>344</v>
      </c>
      <c r="AF18" s="422"/>
      <c r="AG18" s="420"/>
      <c r="AH18" s="296" t="s">
        <v>344</v>
      </c>
      <c r="AI18" s="422"/>
      <c r="AJ18" s="420"/>
      <c r="AK18" s="296" t="s">
        <v>439</v>
      </c>
      <c r="AL18" s="316"/>
      <c r="AM18" s="505"/>
      <c r="AN18" s="506"/>
      <c r="AO18" s="507"/>
      <c r="AP18" s="509"/>
      <c r="AQ18" s="511"/>
      <c r="AR18" s="509"/>
      <c r="AS18" s="513"/>
      <c r="AT18" s="509"/>
      <c r="AU18" s="488"/>
    </row>
    <row r="19" spans="1:47" ht="18" customHeight="1">
      <c r="A19" s="559">
        <v>9</v>
      </c>
      <c r="B19" s="561" t="s">
        <v>446</v>
      </c>
      <c r="C19" s="544" t="str">
        <f>IF(AND(C20="",C20=E20),"",IF(C20&gt;E20,"○",IF(C20&lt;E20,"●",IF(AND(C20&gt;=0,C20=E20),"△"))))</f>
        <v/>
      </c>
      <c r="D19" s="487"/>
      <c r="E19" s="545"/>
      <c r="F19" s="544" t="str">
        <f>IF(AND(F20="",F20=H20),"",IF(F20&gt;H20,"○",IF(F20&lt;H20,"●",IF(AND(F20&gt;=0,F20=H20),"△"))))</f>
        <v/>
      </c>
      <c r="G19" s="487"/>
      <c r="H19" s="545"/>
      <c r="I19" s="544" t="str">
        <f>IF(AND(I20="",I20=K20),"",IF(I20&gt;K20,"○",IF(I20&lt;K20,"●",IF(AND(I20&gt;=0,I20=K20),"△"))))</f>
        <v/>
      </c>
      <c r="J19" s="487"/>
      <c r="K19" s="545"/>
      <c r="L19" s="544" t="str">
        <f>IF(AND(L20="",L20=N20),"",IF(L20&gt;N20,"○",IF(L20&lt;N20,"●",IF(AND(L20&gt;=0,L20=N20),"△"))))</f>
        <v/>
      </c>
      <c r="M19" s="487"/>
      <c r="N19" s="545"/>
      <c r="O19" s="544" t="str">
        <f>IF(AND(O20="",O20=Q20),"",IF(O20&gt;Q20,"○",IF(O20&lt;Q20,"●",IF(AND(O20&gt;=0,O20=Q20),"△"))))</f>
        <v/>
      </c>
      <c r="P19" s="487"/>
      <c r="Q19" s="545"/>
      <c r="R19" s="544" t="str">
        <f>IF(AND(R20="",R20=T20),"",IF(R20&gt;T20,"○",IF(R20&lt;T20,"●",IF(AND(R20&gt;=0,R20=T20),"△"))))</f>
        <v/>
      </c>
      <c r="S19" s="487"/>
      <c r="T19" s="545"/>
      <c r="U19" s="544" t="str">
        <f>IF(AND(U20="",U20=W20),"",IF(U20&gt;W20,"○",IF(U20&lt;W20,"●",IF(AND(U20&gt;=0,U20=W20),"△"))))</f>
        <v/>
      </c>
      <c r="V19" s="487"/>
      <c r="W19" s="545"/>
      <c r="X19" s="544" t="str">
        <f>IF(AND(X20="",X20=Z20),"",IF(X20&gt;Z20,"○",IF(X20&lt;Z20,"●",IF(AND(X20&gt;=0,X20=Z20),"△"))))</f>
        <v/>
      </c>
      <c r="Y19" s="487"/>
      <c r="Z19" s="545"/>
      <c r="AA19" s="546"/>
      <c r="AB19" s="547"/>
      <c r="AC19" s="548"/>
      <c r="AD19" s="514" t="str">
        <f>IF(AND(AD20="",AD20=AF20),"",IF(AD20&gt;AF20,"○",IF(AD20&lt;AF20,"●",IF(AND(AD20&gt;=0,AD20=AF20),"△"))))</f>
        <v/>
      </c>
      <c r="AE19" s="515"/>
      <c r="AF19" s="516"/>
      <c r="AG19" s="563" t="str">
        <f>IF(AND(AG20="",AG20=AI20),"",IF(AG20&gt;AI20,"○",IF(AG20&lt;AI20,"●",IF(AND(AG20&gt;=0,AG20=AI20),"△"))))</f>
        <v/>
      </c>
      <c r="AH19" s="515"/>
      <c r="AI19" s="516"/>
      <c r="AJ19" s="563" t="str">
        <f>IF(AND(AJ20="",AJ20=AL20),"",IF(AJ20&gt;AL20,"○",IF(AJ20&lt;AL20,"●",IF(AND(AJ20&gt;=0,AJ20=AL20),"△"))))</f>
        <v/>
      </c>
      <c r="AK19" s="515"/>
      <c r="AL19" s="549"/>
      <c r="AM19" s="505">
        <f>COUNTIF(C19:AL19,"○")</f>
        <v>0</v>
      </c>
      <c r="AN19" s="506">
        <f>COUNTIF(C19:AL19,"△")</f>
        <v>0</v>
      </c>
      <c r="AO19" s="507">
        <f>COUNTIF(C19:AL19,"●")</f>
        <v>0</v>
      </c>
      <c r="AP19" s="508">
        <f>AM19*3+AN19*1</f>
        <v>0</v>
      </c>
      <c r="AQ19" s="510">
        <f>SUM(AC3:AC26)</f>
        <v>0</v>
      </c>
      <c r="AR19" s="550">
        <f>SUM(AA3:AA26)</f>
        <v>0</v>
      </c>
      <c r="AS19" s="539">
        <f>AQ19-AR19</f>
        <v>0</v>
      </c>
      <c r="AT19" s="540">
        <f>RANK(AU19,AU$3:AU$26)</f>
        <v>1</v>
      </c>
      <c r="AU19" s="488">
        <f>10000*AP19+100*AS19+AQ19</f>
        <v>0</v>
      </c>
    </row>
    <row r="20" spans="1:47" ht="18" customHeight="1">
      <c r="A20" s="490"/>
      <c r="B20" s="492"/>
      <c r="C20" s="300" t="str">
        <f>IF(AA3="","",AC4)</f>
        <v/>
      </c>
      <c r="D20" s="301" t="s">
        <v>344</v>
      </c>
      <c r="E20" s="302" t="str">
        <f>IF(AA3="","",AA4)</f>
        <v/>
      </c>
      <c r="F20" s="300" t="str">
        <f>IF(AA5="","",AC6)</f>
        <v/>
      </c>
      <c r="G20" s="301" t="s">
        <v>344</v>
      </c>
      <c r="H20" s="302" t="str">
        <f>IF(AA5="","",AA6)</f>
        <v/>
      </c>
      <c r="I20" s="300" t="str">
        <f>IF(AA7="","",AC8)</f>
        <v/>
      </c>
      <c r="J20" s="301" t="s">
        <v>344</v>
      </c>
      <c r="K20" s="302" t="str">
        <f>IF(AA7="","",AA8)</f>
        <v/>
      </c>
      <c r="L20" s="300" t="str">
        <f>IF(AA9="","",AC10)</f>
        <v/>
      </c>
      <c r="M20" s="301" t="s">
        <v>439</v>
      </c>
      <c r="N20" s="302" t="str">
        <f>IF(AA9="","",AA10)</f>
        <v/>
      </c>
      <c r="O20" s="300" t="str">
        <f>IF(AA11="","",AC12)</f>
        <v/>
      </c>
      <c r="P20" s="301" t="s">
        <v>344</v>
      </c>
      <c r="Q20" s="302" t="str">
        <f>IF(AA11="","",AA12)</f>
        <v/>
      </c>
      <c r="R20" s="300" t="str">
        <f>IF(AA13="","",AC14)</f>
        <v/>
      </c>
      <c r="S20" s="301" t="s">
        <v>344</v>
      </c>
      <c r="T20" s="302" t="str">
        <f>IF(AA13="","",AA14)</f>
        <v/>
      </c>
      <c r="U20" s="300" t="str">
        <f>IF(AA15="","",AC16)</f>
        <v/>
      </c>
      <c r="V20" s="301" t="s">
        <v>344</v>
      </c>
      <c r="W20" s="302" t="str">
        <f>IF(AA15="","",AA16)</f>
        <v/>
      </c>
      <c r="X20" s="300" t="str">
        <f>IF(AA17="","",AC18)</f>
        <v/>
      </c>
      <c r="Y20" s="301" t="s">
        <v>344</v>
      </c>
      <c r="Z20" s="302" t="str">
        <f>IF(AA17="","",AA18)</f>
        <v/>
      </c>
      <c r="AA20" s="306"/>
      <c r="AB20" s="304"/>
      <c r="AC20" s="307"/>
      <c r="AD20" s="308"/>
      <c r="AE20" s="296" t="s">
        <v>344</v>
      </c>
      <c r="AF20" s="309"/>
      <c r="AG20" s="419"/>
      <c r="AH20" s="296" t="s">
        <v>344</v>
      </c>
      <c r="AI20" s="309"/>
      <c r="AJ20" s="419"/>
      <c r="AK20" s="296" t="s">
        <v>344</v>
      </c>
      <c r="AL20" s="312"/>
      <c r="AM20" s="505"/>
      <c r="AN20" s="506"/>
      <c r="AO20" s="507"/>
      <c r="AP20" s="509"/>
      <c r="AQ20" s="511"/>
      <c r="AR20" s="509"/>
      <c r="AS20" s="513"/>
      <c r="AT20" s="540"/>
      <c r="AU20" s="488"/>
    </row>
    <row r="21" spans="1:47" ht="18" customHeight="1">
      <c r="A21" s="489">
        <v>10</v>
      </c>
      <c r="B21" s="491" t="s">
        <v>447</v>
      </c>
      <c r="C21" s="514" t="str">
        <f>IF(AND(C22="",C22=E22),"",IF(C22&gt;E22,"○",IF(C22&lt;E22,"●",IF(AND(C22&gt;=0,C22=E22),"△"))))</f>
        <v/>
      </c>
      <c r="D21" s="515"/>
      <c r="E21" s="516"/>
      <c r="F21" s="514" t="str">
        <f>IF(AND(F22="",F22=H22),"",IF(F22&gt;H22,"○",IF(F22&lt;H22,"●",IF(AND(F22&gt;=0,F22=H22),"△"))))</f>
        <v/>
      </c>
      <c r="G21" s="515"/>
      <c r="H21" s="516"/>
      <c r="I21" s="514" t="str">
        <f>IF(AND(I22="",I22=K22),"",IF(I22&gt;K22,"○",IF(I22&lt;K22,"●",IF(AND(I22&gt;=0,I22=K22),"△"))))</f>
        <v/>
      </c>
      <c r="J21" s="515"/>
      <c r="K21" s="516"/>
      <c r="L21" s="514" t="str">
        <f>IF(AND(L22="",L22=N22),"",IF(L22&gt;N22,"○",IF(L22&lt;N22,"●",IF(AND(L22&gt;=0,L22=N22),"△"))))</f>
        <v/>
      </c>
      <c r="M21" s="515"/>
      <c r="N21" s="516"/>
      <c r="O21" s="514" t="str">
        <f>IF(AND(O22="",O22=Q22),"",IF(O22&gt;Q22,"○",IF(O22&lt;Q22,"●",IF(AND(O22&gt;=0,O22=Q22),"△"))))</f>
        <v/>
      </c>
      <c r="P21" s="515"/>
      <c r="Q21" s="516"/>
      <c r="R21" s="514" t="str">
        <f>IF(AND(R22="",R22=T22),"",IF(R22&gt;T22,"○",IF(R22&lt;T22,"●",IF(AND(R22&gt;=0,R22=T22),"△"))))</f>
        <v/>
      </c>
      <c r="S21" s="515"/>
      <c r="T21" s="516"/>
      <c r="U21" s="514" t="str">
        <f>IF(AND(U22="",U22=W22),"",IF(U22&gt;W22,"○",IF(U22&lt;W22,"●",IF(AND(U22&gt;=0,U22=W22),"△"))))</f>
        <v/>
      </c>
      <c r="V21" s="515"/>
      <c r="W21" s="516"/>
      <c r="X21" s="514" t="str">
        <f>IF(AND(X22="",X22=Z22),"",IF(X22&gt;Z22,"○",IF(X22&lt;Z22,"●",IF(AND(X22&gt;=0,X22=Z22),"△"))))</f>
        <v/>
      </c>
      <c r="Y21" s="515"/>
      <c r="Z21" s="516"/>
      <c r="AA21" s="514" t="str">
        <f>IF(AND(AA22="",AA22=AC22),"",IF(AA22&gt;AC22,"○",IF(AA22&lt;AC22,"●",IF(AND(AA22&gt;=0,AA22=AC22),"△"))))</f>
        <v/>
      </c>
      <c r="AB21" s="515"/>
      <c r="AC21" s="516"/>
      <c r="AD21" s="517"/>
      <c r="AE21" s="518"/>
      <c r="AF21" s="519"/>
      <c r="AG21" s="563" t="str">
        <f>IF(AND(AG22="",AG22=AI22),"",IF(AG22&gt;AI22,"○",IF(AG22&lt;AI22,"●",IF(AND(AG22&gt;=0,AG22=AI22),"△"))))</f>
        <v/>
      </c>
      <c r="AH21" s="515"/>
      <c r="AI21" s="516"/>
      <c r="AJ21" s="563" t="str">
        <f>IF(AND(AJ22="",AJ22=AL22),"",IF(AJ22&gt;AL22,"○",IF(AJ22&lt;AL22,"●",IF(AND(AJ22&gt;=0,AJ22=AL22),"△"))))</f>
        <v/>
      </c>
      <c r="AK21" s="515"/>
      <c r="AL21" s="549"/>
      <c r="AM21" s="505">
        <f>COUNTIF(C21:AL21,"○")</f>
        <v>0</v>
      </c>
      <c r="AN21" s="506">
        <f>COUNTIF(C21:AL21,"△")</f>
        <v>0</v>
      </c>
      <c r="AO21" s="507">
        <f>COUNTIF(C21:AL21,"●")</f>
        <v>0</v>
      </c>
      <c r="AP21" s="508">
        <f>AM21*3+AN21*1</f>
        <v>0</v>
      </c>
      <c r="AQ21" s="510">
        <f>SUM(AF3:AF26)</f>
        <v>0</v>
      </c>
      <c r="AR21" s="510">
        <f>SUM(AD3:AD26)</f>
        <v>0</v>
      </c>
      <c r="AS21" s="512">
        <f>AQ21-AR21</f>
        <v>0</v>
      </c>
      <c r="AT21" s="508">
        <f>RANK(AU21,AU$3:AU$26)</f>
        <v>1</v>
      </c>
      <c r="AU21" s="488">
        <f>10000*AP21+100*AS21+AQ21</f>
        <v>0</v>
      </c>
    </row>
    <row r="22" spans="1:47" ht="18" customHeight="1">
      <c r="A22" s="490"/>
      <c r="B22" s="492"/>
      <c r="C22" s="300" t="str">
        <f>IF(AD3="","",AF4)</f>
        <v/>
      </c>
      <c r="D22" s="301" t="s">
        <v>344</v>
      </c>
      <c r="E22" s="302" t="str">
        <f>IF(AD3="","",AD4)</f>
        <v/>
      </c>
      <c r="F22" s="300" t="str">
        <f>IF(AD5="","",AF6)</f>
        <v/>
      </c>
      <c r="G22" s="301" t="s">
        <v>344</v>
      </c>
      <c r="H22" s="302" t="str">
        <f>IF(AD5="","",AD6)</f>
        <v/>
      </c>
      <c r="I22" s="300" t="str">
        <f>IF(AD7="","",AF8)</f>
        <v/>
      </c>
      <c r="J22" s="301" t="s">
        <v>439</v>
      </c>
      <c r="K22" s="302" t="str">
        <f>IF(AD7="","",AD8)</f>
        <v/>
      </c>
      <c r="L22" s="300" t="str">
        <f>IF(AD9="","",AF10)</f>
        <v/>
      </c>
      <c r="M22" s="301" t="s">
        <v>344</v>
      </c>
      <c r="N22" s="302" t="str">
        <f>IF(AD9="","",AD10)</f>
        <v/>
      </c>
      <c r="O22" s="300" t="str">
        <f>IF(AD11="","",AF12)</f>
        <v/>
      </c>
      <c r="P22" s="301" t="s">
        <v>344</v>
      </c>
      <c r="Q22" s="302" t="str">
        <f>IF(AD11="","",AD12)</f>
        <v/>
      </c>
      <c r="R22" s="300" t="str">
        <f>IF(AD13="","",AF14)</f>
        <v/>
      </c>
      <c r="S22" s="301" t="s">
        <v>344</v>
      </c>
      <c r="T22" s="302" t="str">
        <f>IF(AD13="","",AD14)</f>
        <v/>
      </c>
      <c r="U22" s="300" t="str">
        <f>IF(AD15="","",AF16)</f>
        <v/>
      </c>
      <c r="V22" s="301" t="s">
        <v>344</v>
      </c>
      <c r="W22" s="302" t="str">
        <f>IF(AD15="","",AD16)</f>
        <v/>
      </c>
      <c r="X22" s="300" t="str">
        <f>IF(AD17="","",AF18)</f>
        <v/>
      </c>
      <c r="Y22" s="301" t="s">
        <v>344</v>
      </c>
      <c r="Z22" s="302" t="str">
        <f>IF(AD17="","",AD18)</f>
        <v/>
      </c>
      <c r="AA22" s="300" t="str">
        <f>IF(AD19="","",AF20)</f>
        <v/>
      </c>
      <c r="AB22" s="301" t="s">
        <v>439</v>
      </c>
      <c r="AC22" s="302" t="str">
        <f>IF(AD19="","",AD20)</f>
        <v/>
      </c>
      <c r="AD22" s="292"/>
      <c r="AE22" s="293"/>
      <c r="AF22" s="313"/>
      <c r="AG22" s="419"/>
      <c r="AH22" s="296" t="s">
        <v>344</v>
      </c>
      <c r="AI22" s="309"/>
      <c r="AJ22" s="419"/>
      <c r="AK22" s="296" t="s">
        <v>344</v>
      </c>
      <c r="AL22" s="312"/>
      <c r="AM22" s="505"/>
      <c r="AN22" s="506"/>
      <c r="AO22" s="507"/>
      <c r="AP22" s="509"/>
      <c r="AQ22" s="511"/>
      <c r="AR22" s="509"/>
      <c r="AS22" s="513"/>
      <c r="AT22" s="509"/>
      <c r="AU22" s="488"/>
    </row>
    <row r="23" spans="1:47" ht="18" customHeight="1">
      <c r="A23" s="559">
        <v>11</v>
      </c>
      <c r="B23" s="561" t="s">
        <v>448</v>
      </c>
      <c r="C23" s="544" t="str">
        <f>IF(AND(C24="",C24=E24),"",IF(C24&gt;E24,"○",IF(C24&lt;E24,"●",IF(AND(C24&gt;=0,C24=E24),"△"))))</f>
        <v/>
      </c>
      <c r="D23" s="487"/>
      <c r="E23" s="545"/>
      <c r="F23" s="544" t="str">
        <f>IF(AND(F24="",F24=H24),"",IF(F24&gt;H24,"○",IF(F24&lt;H24,"●",IF(AND(F24&gt;=0,F24=H24),"△"))))</f>
        <v/>
      </c>
      <c r="G23" s="487"/>
      <c r="H23" s="545"/>
      <c r="I23" s="544" t="str">
        <f>IF(AND(I24="",I24=K24),"",IF(I24&gt;K24,"○",IF(I24&lt;K24,"●",IF(AND(I24&gt;=0,I24=K24),"△"))))</f>
        <v/>
      </c>
      <c r="J23" s="487"/>
      <c r="K23" s="545"/>
      <c r="L23" s="544" t="str">
        <f>IF(AND(L24="",L24=N24),"",IF(L24&gt;N24,"○",IF(L24&lt;N24,"●",IF(AND(L24&gt;=0,L24=N24),"△"))))</f>
        <v/>
      </c>
      <c r="M23" s="487"/>
      <c r="N23" s="545"/>
      <c r="O23" s="544" t="str">
        <f>IF(AND(O24="",O24=Q24),"",IF(O24&gt;Q24,"○",IF(O24&lt;Q24,"●",IF(AND(O24&gt;=0,O24=Q24),"△"))))</f>
        <v/>
      </c>
      <c r="P23" s="487"/>
      <c r="Q23" s="545"/>
      <c r="R23" s="544" t="str">
        <f>IF(AND(R24="",R24=T24),"",IF(R24&gt;T24,"○",IF(R24&lt;T24,"●",IF(AND(R24&gt;=0,R24=T24),"△"))))</f>
        <v/>
      </c>
      <c r="S23" s="487"/>
      <c r="T23" s="545"/>
      <c r="U23" s="544" t="str">
        <f>IF(AND(U24="",U24=W24),"",IF(U24&gt;W24,"○",IF(U24&lt;W24,"●",IF(AND(U24&gt;=0,U24=W24),"△"))))</f>
        <v/>
      </c>
      <c r="V23" s="487"/>
      <c r="W23" s="545"/>
      <c r="X23" s="544" t="str">
        <f>IF(AND(X24="",X24=Z24),"",IF(X24&gt;Z24,"○",IF(X24&lt;Z24,"●",IF(AND(X24&gt;=0,X24=Z24),"△"))))</f>
        <v/>
      </c>
      <c r="Y23" s="487"/>
      <c r="Z23" s="545"/>
      <c r="AA23" s="544" t="str">
        <f>IF(AND(AA24="",AA24=AC24),"",IF(AA24&gt;AC24,"○",IF(AA24&lt;AC24,"●",IF(AND(AA24&gt;=0,AA24=AC24),"△"))))</f>
        <v/>
      </c>
      <c r="AB23" s="487"/>
      <c r="AC23" s="545"/>
      <c r="AD23" s="544" t="str">
        <f>IF(AND(AD24="",AD24=AF24),"",IF(AD24&gt;AF24,"○",IF(AD24&lt;AF24,"●",IF(AND(AD24&gt;=0,AD24=AF24),"△"))))</f>
        <v/>
      </c>
      <c r="AE23" s="487"/>
      <c r="AF23" s="545"/>
      <c r="AG23" s="517"/>
      <c r="AH23" s="518"/>
      <c r="AI23" s="519"/>
      <c r="AJ23" s="563" t="str">
        <f>IF(AND(AJ24="",AJ24=AL24),"",IF(AJ24&gt;AL24,"○",IF(AJ24&lt;AL24,"●",IF(AND(AJ24&gt;=0,AJ24=AL24),"△"))))</f>
        <v/>
      </c>
      <c r="AK23" s="515"/>
      <c r="AL23" s="549"/>
      <c r="AM23" s="505">
        <f>COUNTIF(C23:AL23,"○")</f>
        <v>0</v>
      </c>
      <c r="AN23" s="506">
        <f>COUNTIF(C23:AL23,"△")</f>
        <v>0</v>
      </c>
      <c r="AO23" s="507">
        <f>COUNTIF(C23:AL23,"●")</f>
        <v>0</v>
      </c>
      <c r="AP23" s="508">
        <f>AM23*3+AN23*1</f>
        <v>0</v>
      </c>
      <c r="AQ23" s="510">
        <f>SUM(AI3:AI26)</f>
        <v>0</v>
      </c>
      <c r="AR23" s="510">
        <f>SUM(AG3:AG26)</f>
        <v>0</v>
      </c>
      <c r="AS23" s="512">
        <f>AQ23-AR23</f>
        <v>0</v>
      </c>
      <c r="AT23" s="508">
        <f>RANK(AU23,AU$3:AU$26)</f>
        <v>1</v>
      </c>
      <c r="AU23" s="488">
        <f>10000*AP23+100*AS23+AQ23</f>
        <v>0</v>
      </c>
    </row>
    <row r="24" spans="1:47" ht="18" customHeight="1">
      <c r="A24" s="490"/>
      <c r="B24" s="492"/>
      <c r="C24" s="300" t="str">
        <f>IF(AG3="","",AI4)</f>
        <v/>
      </c>
      <c r="D24" s="301" t="s">
        <v>344</v>
      </c>
      <c r="E24" s="302" t="str">
        <f>IF(AG3="","",AG4)</f>
        <v/>
      </c>
      <c r="F24" s="300" t="str">
        <f>IF(AG5="","",AI6)</f>
        <v/>
      </c>
      <c r="G24" s="301" t="s">
        <v>344</v>
      </c>
      <c r="H24" s="302" t="str">
        <f>IF(AG5="","",AG6)</f>
        <v/>
      </c>
      <c r="I24" s="300" t="str">
        <f>IF(AG7="","",AI8)</f>
        <v/>
      </c>
      <c r="J24" s="301" t="s">
        <v>344</v>
      </c>
      <c r="K24" s="302" t="str">
        <f>IF(AG7="","",AG8)</f>
        <v/>
      </c>
      <c r="L24" s="300" t="str">
        <f>IF(AG9="","",AI10)</f>
        <v/>
      </c>
      <c r="M24" s="301" t="s">
        <v>344</v>
      </c>
      <c r="N24" s="302" t="str">
        <f>IF(AG9="","",AG10)</f>
        <v/>
      </c>
      <c r="O24" s="300" t="str">
        <f>IF(AG11="","",AI12)</f>
        <v/>
      </c>
      <c r="P24" s="301" t="s">
        <v>439</v>
      </c>
      <c r="Q24" s="302" t="str">
        <f>IF(AG11="","",AG12)</f>
        <v/>
      </c>
      <c r="R24" s="300" t="str">
        <f>IF(AG13="","",AI14)</f>
        <v/>
      </c>
      <c r="S24" s="301" t="s">
        <v>439</v>
      </c>
      <c r="T24" s="302" t="str">
        <f>IF(AG13="","",AG14)</f>
        <v/>
      </c>
      <c r="U24" s="300" t="str">
        <f>IF(AG15="","",AI16)</f>
        <v/>
      </c>
      <c r="V24" s="301" t="s">
        <v>344</v>
      </c>
      <c r="W24" s="302" t="str">
        <f>IF(AG15="","",AG16)</f>
        <v/>
      </c>
      <c r="X24" s="300" t="str">
        <f>IF(AG17="","",AI18)</f>
        <v/>
      </c>
      <c r="Y24" s="301" t="s">
        <v>344</v>
      </c>
      <c r="Z24" s="302" t="str">
        <f>IF(AG17="","",AG18)</f>
        <v/>
      </c>
      <c r="AA24" s="300" t="str">
        <f>IF(AG19="","",AI20)</f>
        <v/>
      </c>
      <c r="AB24" s="301" t="s">
        <v>344</v>
      </c>
      <c r="AC24" s="302" t="str">
        <f>IF(AG19="","",AG20)</f>
        <v/>
      </c>
      <c r="AD24" s="300" t="str">
        <f>IF(AG21="","",AI22)</f>
        <v/>
      </c>
      <c r="AE24" s="301" t="s">
        <v>344</v>
      </c>
      <c r="AF24" s="302" t="str">
        <f>IF(AG21="","",AG22)</f>
        <v/>
      </c>
      <c r="AG24" s="292"/>
      <c r="AH24" s="293"/>
      <c r="AI24" s="313"/>
      <c r="AJ24" s="419"/>
      <c r="AK24" s="296" t="s">
        <v>344</v>
      </c>
      <c r="AL24" s="312"/>
      <c r="AM24" s="505"/>
      <c r="AN24" s="506"/>
      <c r="AO24" s="507"/>
      <c r="AP24" s="509"/>
      <c r="AQ24" s="511"/>
      <c r="AR24" s="509"/>
      <c r="AS24" s="513"/>
      <c r="AT24" s="509"/>
      <c r="AU24" s="488"/>
    </row>
    <row r="25" spans="1:47" ht="18" customHeight="1">
      <c r="A25" s="559">
        <v>12</v>
      </c>
      <c r="B25" s="561" t="s">
        <v>449</v>
      </c>
      <c r="C25" s="544" t="str">
        <f>IF(AND(C26="",C26=E26),"",IF(C26&gt;E26,"○",IF(C26&lt;E26,"●",IF(AND(C26&gt;=0,C26=E26),"△"))))</f>
        <v/>
      </c>
      <c r="D25" s="487"/>
      <c r="E25" s="545"/>
      <c r="F25" s="544" t="str">
        <f>IF(AND(F26="",F26=H26),"",IF(F26&gt;H26,"○",IF(F26&lt;H26,"●",IF(AND(F26&gt;=0,F26=H26),"△"))))</f>
        <v/>
      </c>
      <c r="G25" s="487"/>
      <c r="H25" s="545"/>
      <c r="I25" s="544" t="str">
        <f>IF(AND(I26="",I26=K26),"",IF(I26&gt;K26,"○",IF(I26&lt;K26,"●",IF(AND(I26&gt;=0,I26=K26),"△"))))</f>
        <v/>
      </c>
      <c r="J25" s="487"/>
      <c r="K25" s="545"/>
      <c r="L25" s="544" t="str">
        <f>IF(AND(L26="",L26=N26),"",IF(L26&gt;N26,"○",IF(L26&lt;N26,"●",IF(AND(L26&gt;=0,L26=N26),"△"))))</f>
        <v/>
      </c>
      <c r="M25" s="487"/>
      <c r="N25" s="545"/>
      <c r="O25" s="544" t="str">
        <f>IF(AND(O26="",O26=Q26),"",IF(O26&gt;Q26,"○",IF(O26&lt;Q26,"●",IF(AND(O26&gt;=0,O26=Q26),"△"))))</f>
        <v/>
      </c>
      <c r="P25" s="487"/>
      <c r="Q25" s="545"/>
      <c r="R25" s="544" t="str">
        <f>IF(AND(R26="",R26=T26),"",IF(R26&gt;T26,"○",IF(R26&lt;T26,"●",IF(AND(R26&gt;=0,R26=T26),"△"))))</f>
        <v/>
      </c>
      <c r="S25" s="487"/>
      <c r="T25" s="545"/>
      <c r="U25" s="544" t="str">
        <f>IF(AND(U26="",U26=W26),"",IF(U26&gt;W26,"○",IF(U26&lt;W26,"●",IF(AND(U26&gt;=0,U26=W26),"△"))))</f>
        <v/>
      </c>
      <c r="V25" s="487"/>
      <c r="W25" s="545"/>
      <c r="X25" s="544" t="str">
        <f>IF(AND(X26="",X26=Z26),"",IF(X26&gt;Z26,"○",IF(X26&lt;Z26,"●",IF(AND(X26&gt;=0,X26=Z26),"△"))))</f>
        <v/>
      </c>
      <c r="Y25" s="487"/>
      <c r="Z25" s="545"/>
      <c r="AA25" s="544" t="str">
        <f>IF(AND(AA26="",AA26=AC26),"",IF(AA26&gt;AC26,"○",IF(AA26&lt;AC26,"●",IF(AND(AA26&gt;=0,AA26=AC26),"△"))))</f>
        <v/>
      </c>
      <c r="AB25" s="487"/>
      <c r="AC25" s="545"/>
      <c r="AD25" s="544" t="str">
        <f>IF(AND(AD26="",AD26=AF26),"",IF(AD26&gt;AF26,"○",IF(AD26&lt;AF26,"●",IF(AND(AD26&gt;=0,AD26=AF26),"△"))))</f>
        <v/>
      </c>
      <c r="AE25" s="487"/>
      <c r="AF25" s="545"/>
      <c r="AG25" s="544" t="str">
        <f>IF(AND(AG26="",AG26=AI26),"",IF(AG26&gt;AI26,"○",IF(AG26&lt;AI26,"●",IF(AND(AG26&gt;=0,AG26=AI26),"△"))))</f>
        <v/>
      </c>
      <c r="AH25" s="487"/>
      <c r="AI25" s="545"/>
      <c r="AJ25" s="564"/>
      <c r="AK25" s="547"/>
      <c r="AL25" s="565"/>
      <c r="AM25" s="505">
        <f>COUNTIF(C25:AL25,"○")</f>
        <v>0</v>
      </c>
      <c r="AN25" s="506">
        <f>COUNTIF(C25:AL25,"△")</f>
        <v>0</v>
      </c>
      <c r="AO25" s="507">
        <f>COUNTIF(C25:AL25,"●")</f>
        <v>0</v>
      </c>
      <c r="AP25" s="508">
        <f>AM25*3+AN25*1</f>
        <v>0</v>
      </c>
      <c r="AQ25" s="550">
        <f>SUM(AL3:AL26)</f>
        <v>0</v>
      </c>
      <c r="AR25" s="550">
        <f>SUM(AJ3:AJ26)</f>
        <v>0</v>
      </c>
      <c r="AS25" s="539">
        <f>AQ25-AR25</f>
        <v>0</v>
      </c>
      <c r="AT25" s="540">
        <f>RANK(AU25,AU$3:AU$26)</f>
        <v>1</v>
      </c>
      <c r="AU25" s="488">
        <f>10000*AP25+100*AS25+AQ25</f>
        <v>0</v>
      </c>
    </row>
    <row r="26" spans="1:47" ht="18" customHeight="1" thickBot="1">
      <c r="A26" s="560"/>
      <c r="B26" s="562"/>
      <c r="C26" s="317" t="str">
        <f>IF(AJ3="","",AL4)</f>
        <v/>
      </c>
      <c r="D26" s="318" t="s">
        <v>344</v>
      </c>
      <c r="E26" s="319" t="str">
        <f>IF(AJ3="","",AJ4)</f>
        <v/>
      </c>
      <c r="F26" s="317" t="str">
        <f>IF(AJ5="","",AL6)</f>
        <v/>
      </c>
      <c r="G26" s="318" t="s">
        <v>344</v>
      </c>
      <c r="H26" s="319" t="str">
        <f>IF(AJ5="","",AJ6)</f>
        <v/>
      </c>
      <c r="I26" s="317" t="str">
        <f>IF(AJ7="","",AL8)</f>
        <v/>
      </c>
      <c r="J26" s="318" t="s">
        <v>344</v>
      </c>
      <c r="K26" s="319" t="str">
        <f>IF(AJ7="","",AJ8)</f>
        <v/>
      </c>
      <c r="L26" s="317" t="str">
        <f>IF(AJ9="","",AL10)</f>
        <v/>
      </c>
      <c r="M26" s="318" t="s">
        <v>344</v>
      </c>
      <c r="N26" s="319" t="str">
        <f>IF(AJ9="","",AJ10)</f>
        <v/>
      </c>
      <c r="O26" s="317" t="str">
        <f>IF(AJ11="","",AL12)</f>
        <v/>
      </c>
      <c r="P26" s="318" t="s">
        <v>344</v>
      </c>
      <c r="Q26" s="319" t="str">
        <f>IF(AJ11="","",AJ12)</f>
        <v/>
      </c>
      <c r="R26" s="317" t="str">
        <f>IF(AJ13="","",AL14)</f>
        <v/>
      </c>
      <c r="S26" s="318" t="s">
        <v>344</v>
      </c>
      <c r="T26" s="319" t="str">
        <f>IF(AJ13="","",AJ14)</f>
        <v/>
      </c>
      <c r="U26" s="317" t="str">
        <f>IF(AJ15="","",AL16)</f>
        <v/>
      </c>
      <c r="V26" s="318" t="s">
        <v>344</v>
      </c>
      <c r="W26" s="319" t="str">
        <f>IF(AJ15="","",AJ16)</f>
        <v/>
      </c>
      <c r="X26" s="317" t="str">
        <f>IF(AJ17="","",AL18)</f>
        <v/>
      </c>
      <c r="Y26" s="318" t="s">
        <v>344</v>
      </c>
      <c r="Z26" s="319" t="str">
        <f>IF(AJ17="","",AJ18)</f>
        <v/>
      </c>
      <c r="AA26" s="317" t="str">
        <f>IF(AJ19="","",AL20)</f>
        <v/>
      </c>
      <c r="AB26" s="318" t="s">
        <v>344</v>
      </c>
      <c r="AC26" s="319" t="str">
        <f>IF(AJ19="","",AJ20)</f>
        <v/>
      </c>
      <c r="AD26" s="317" t="str">
        <f>IF(AJ21="","",AL22)</f>
        <v/>
      </c>
      <c r="AE26" s="318" t="s">
        <v>344</v>
      </c>
      <c r="AF26" s="319" t="str">
        <f>IF(AJ21="","",AJ22)</f>
        <v/>
      </c>
      <c r="AG26" s="317" t="str">
        <f>IF(AJ23="","",AL24)</f>
        <v/>
      </c>
      <c r="AH26" s="318" t="s">
        <v>439</v>
      </c>
      <c r="AI26" s="319" t="str">
        <f>IF(AJ23="","",AJ24)</f>
        <v/>
      </c>
      <c r="AJ26" s="418"/>
      <c r="AK26" s="321"/>
      <c r="AL26" s="322"/>
      <c r="AM26" s="505"/>
      <c r="AN26" s="506"/>
      <c r="AO26" s="507"/>
      <c r="AP26" s="509"/>
      <c r="AQ26" s="556"/>
      <c r="AR26" s="557"/>
      <c r="AS26" s="558"/>
      <c r="AT26" s="557"/>
      <c r="AU26" s="488"/>
    </row>
    <row r="27" spans="1:47" ht="24.75" customHeight="1">
      <c r="A27" s="323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 t="s">
        <v>450</v>
      </c>
      <c r="R27" s="323"/>
      <c r="S27" s="323"/>
      <c r="T27" s="323"/>
      <c r="U27" s="323"/>
      <c r="V27" s="323"/>
      <c r="W27" s="323"/>
      <c r="X27" s="323"/>
      <c r="Y27" s="323"/>
      <c r="Z27" s="427" t="s">
        <v>451</v>
      </c>
      <c r="AA27" s="427"/>
      <c r="AB27" s="427"/>
      <c r="AC27" s="427"/>
      <c r="AD27" s="427"/>
      <c r="AE27" s="428"/>
      <c r="AF27" s="427"/>
      <c r="AG27" s="427"/>
      <c r="AH27" s="428"/>
      <c r="AI27" s="427"/>
      <c r="AJ27" s="427"/>
      <c r="AK27" s="428"/>
      <c r="AL27" s="427"/>
      <c r="AM27" s="323"/>
      <c r="AN27" s="323"/>
      <c r="AO27" s="323"/>
      <c r="AP27" s="323"/>
      <c r="AQ27" s="429">
        <f>SUM(AQ3:AQ26)</f>
        <v>0</v>
      </c>
      <c r="AR27" s="429">
        <f>SUM(AR3:AR26)</f>
        <v>0</v>
      </c>
      <c r="AS27" s="429">
        <f>SUM(AS3:AS26)</f>
        <v>0</v>
      </c>
      <c r="AT27" s="323"/>
    </row>
    <row r="28" spans="1:47" ht="24.75" customHeigh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4"/>
      <c r="O28" s="323"/>
      <c r="P28" s="323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323"/>
    </row>
    <row r="29" spans="1:47" ht="24.75" customHeight="1">
      <c r="A29" s="323"/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</row>
    <row r="30" spans="1:47" ht="24.75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</row>
    <row r="31" spans="1:47" ht="24.75" customHeight="1">
      <c r="A31" s="323"/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</row>
    <row r="32" spans="1:47" ht="24.75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</row>
    <row r="33" spans="1:46" ht="24.75" customHeight="1">
      <c r="A33" s="323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</row>
    <row r="34" spans="1:46" ht="24.75" customHeight="1">
      <c r="A34" s="323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</row>
    <row r="35" spans="1:46" ht="24.75" customHeight="1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</row>
    <row r="36" spans="1:46" ht="24.75" customHeight="1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</row>
    <row r="37" spans="1:46" ht="24.75" customHeight="1">
      <c r="A37" s="323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</row>
    <row r="38" spans="1:46" ht="24.75" customHeight="1">
      <c r="A38" s="323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</row>
    <row r="39" spans="1:46" ht="24.75" customHeight="1">
      <c r="A39" s="323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</row>
    <row r="40" spans="1:46" ht="24.75" customHeight="1">
      <c r="A40" s="323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</row>
    <row r="41" spans="1:46" ht="24.75" customHeight="1">
      <c r="A41" s="323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</row>
    <row r="42" spans="1:46" ht="24.75" customHeight="1">
      <c r="A42" s="323"/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</row>
    <row r="43" spans="1:46" ht="24.75" customHeight="1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</row>
    <row r="44" spans="1:46" ht="24.75" customHeight="1">
      <c r="A44" s="323"/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</row>
    <row r="45" spans="1:46" ht="24.75" customHeight="1">
      <c r="A45" s="323"/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</row>
    <row r="46" spans="1:46" ht="24.75" customHeight="1">
      <c r="A46" s="323"/>
      <c r="B46" s="32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23"/>
      <c r="AC46" s="323"/>
      <c r="AD46" s="323"/>
      <c r="AE46" s="323"/>
      <c r="AF46" s="323"/>
      <c r="AG46" s="323"/>
      <c r="AH46" s="323"/>
      <c r="AI46" s="323"/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323"/>
    </row>
    <row r="47" spans="1:46" ht="24.75" customHeight="1">
      <c r="A47" s="323"/>
      <c r="B47" s="32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323"/>
    </row>
    <row r="48" spans="1:46" ht="24.75" customHeight="1">
      <c r="A48" s="323"/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</row>
    <row r="49" spans="1:46" ht="24.75" customHeight="1">
      <c r="A49" s="323"/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</row>
    <row r="50" spans="1:46" ht="24.75" customHeight="1"/>
    <row r="51" spans="1:46" ht="24.75" customHeight="1"/>
    <row r="52" spans="1:46" ht="24.75" customHeight="1"/>
    <row r="53" spans="1:46" ht="24.75" customHeight="1"/>
    <row r="54" spans="1:46" ht="24.75" customHeight="1"/>
    <row r="55" spans="1:46" ht="24.75" customHeight="1"/>
    <row r="56" spans="1:46" ht="24.75" customHeight="1"/>
    <row r="57" spans="1:46" ht="24.75" customHeight="1"/>
    <row r="58" spans="1:46" ht="24.75" customHeight="1"/>
    <row r="59" spans="1:46" ht="24.75" customHeight="1"/>
    <row r="60" spans="1:46" ht="24.75" customHeight="1"/>
    <row r="61" spans="1:46" ht="24.75" customHeight="1"/>
    <row r="62" spans="1:46" ht="24.75" customHeight="1"/>
    <row r="63" spans="1:46" ht="24.75" customHeight="1"/>
    <row r="64" spans="1:46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  <row r="1049" ht="24.75" customHeight="1"/>
    <row r="1050" ht="24.75" customHeight="1"/>
    <row r="1051" ht="24.75" customHeight="1"/>
    <row r="1052" ht="24.75" customHeight="1"/>
    <row r="1053" ht="24.75" customHeight="1"/>
    <row r="1054" ht="24.75" customHeight="1"/>
    <row r="1055" ht="24.75" customHeight="1"/>
    <row r="1056" ht="24.75" customHeight="1"/>
    <row r="1057" ht="24.75" customHeight="1"/>
    <row r="1058" ht="24.75" customHeight="1"/>
    <row r="1059" ht="24.75" customHeight="1"/>
    <row r="1060" ht="24.75" customHeight="1"/>
    <row r="1061" ht="24.75" customHeight="1"/>
    <row r="1062" ht="24.75" customHeight="1"/>
    <row r="1063" ht="24.75" customHeight="1"/>
    <row r="1064" ht="24.75" customHeight="1"/>
    <row r="1065" ht="24.75" customHeight="1"/>
    <row r="1066" ht="24.75" customHeight="1"/>
    <row r="1067" ht="24.75" customHeight="1"/>
    <row r="1068" ht="24.75" customHeight="1"/>
    <row r="1069" ht="24.75" customHeight="1"/>
    <row r="1070" ht="24.75" customHeight="1"/>
    <row r="1071" ht="24.75" customHeight="1"/>
    <row r="1072" ht="24.75" customHeight="1"/>
    <row r="1073" ht="24.75" customHeight="1"/>
    <row r="1074" ht="24.75" customHeight="1"/>
    <row r="1075" ht="24.75" customHeight="1"/>
    <row r="1076" ht="24.75" customHeight="1"/>
    <row r="1077" ht="24.75" customHeight="1"/>
    <row r="1078" ht="24.75" customHeight="1"/>
    <row r="1079" ht="24.75" customHeight="1"/>
    <row r="1080" ht="24.75" customHeight="1"/>
    <row r="1081" ht="24.75" customHeight="1"/>
    <row r="1082" ht="24.75" customHeight="1"/>
    <row r="1083" ht="24.75" customHeight="1"/>
    <row r="1084" ht="24.75" customHeight="1"/>
    <row r="1085" ht="24.75" customHeight="1"/>
    <row r="1086" ht="24.75" customHeight="1"/>
    <row r="1087" ht="24.75" customHeight="1"/>
    <row r="1088" ht="24.75" customHeight="1"/>
    <row r="1089" ht="24.75" customHeight="1"/>
    <row r="1090" ht="24.75" customHeight="1"/>
    <row r="1091" ht="24.75" customHeight="1"/>
    <row r="1092" ht="24.75" customHeight="1"/>
    <row r="1093" ht="24.75" customHeight="1"/>
    <row r="1094" ht="24.75" customHeight="1"/>
    <row r="1095" ht="24.75" customHeight="1"/>
    <row r="1096" ht="24.75" customHeight="1"/>
    <row r="1097" ht="24.75" customHeight="1"/>
    <row r="1098" ht="24.75" customHeight="1"/>
    <row r="1099" ht="24.75" customHeight="1"/>
    <row r="1100" ht="24.75" customHeight="1"/>
    <row r="1101" ht="24.75" customHeight="1"/>
    <row r="1102" ht="24.75" customHeight="1"/>
    <row r="1103" ht="24.75" customHeight="1"/>
    <row r="1104" ht="24.75" customHeight="1"/>
    <row r="1105" ht="24.75" customHeight="1"/>
    <row r="1106" ht="24.75" customHeight="1"/>
    <row r="1107" ht="24.75" customHeight="1"/>
    <row r="1108" ht="24.75" customHeight="1"/>
    <row r="1109" ht="24.75" customHeight="1"/>
    <row r="1110" ht="24.75" customHeight="1"/>
    <row r="1111" ht="24.75" customHeight="1"/>
    <row r="1112" ht="24.75" customHeight="1"/>
    <row r="1113" ht="24.75" customHeight="1"/>
    <row r="1114" ht="24.75" customHeight="1"/>
    <row r="1115" ht="24.75" customHeight="1"/>
    <row r="1116" ht="24.75" customHeight="1"/>
    <row r="1117" ht="24.75" customHeight="1"/>
    <row r="1118" ht="24.75" customHeight="1"/>
    <row r="1119" ht="24.75" customHeight="1"/>
    <row r="1120" ht="24.75" customHeight="1"/>
    <row r="1121" ht="24.75" customHeight="1"/>
    <row r="1122" ht="24.75" customHeight="1"/>
    <row r="1123" ht="24.75" customHeight="1"/>
    <row r="1124" ht="24.75" customHeight="1"/>
    <row r="1125" ht="24.75" customHeight="1"/>
    <row r="1126" ht="24.75" customHeight="1"/>
    <row r="1127" ht="24.75" customHeight="1"/>
    <row r="1128" ht="24.75" customHeight="1"/>
    <row r="1129" ht="24.75" customHeight="1"/>
    <row r="1130" ht="24.75" customHeight="1"/>
    <row r="1131" ht="24.75" customHeight="1"/>
    <row r="1132" ht="24.75" customHeight="1"/>
    <row r="1133" ht="24.75" customHeight="1"/>
    <row r="1134" ht="24.75" customHeight="1"/>
    <row r="1135" ht="24.75" customHeight="1"/>
    <row r="1136" ht="24.75" customHeight="1"/>
    <row r="1137" ht="24.75" customHeight="1"/>
    <row r="1138" ht="24.75" customHeight="1"/>
    <row r="1139" ht="24.75" customHeight="1"/>
    <row r="1140" ht="24.75" customHeight="1"/>
    <row r="1141" ht="24.75" customHeight="1"/>
    <row r="1142" ht="24.75" customHeight="1"/>
    <row r="1143" ht="24.75" customHeight="1"/>
    <row r="1144" ht="24.75" customHeight="1"/>
    <row r="1145" ht="24.75" customHeight="1"/>
    <row r="1146" ht="24.75" customHeight="1"/>
    <row r="1147" ht="24.75" customHeight="1"/>
    <row r="1148" ht="24.75" customHeight="1"/>
    <row r="1149" ht="24.75" customHeight="1"/>
    <row r="1150" ht="24.75" customHeight="1"/>
    <row r="1151" ht="24.75" customHeight="1"/>
    <row r="1152" ht="24.75" customHeight="1"/>
    <row r="1153" ht="24.75" customHeight="1"/>
    <row r="1154" ht="24.75" customHeight="1"/>
    <row r="1155" ht="24.75" customHeight="1"/>
    <row r="1156" ht="24.75" customHeight="1"/>
    <row r="1157" ht="24.75" customHeight="1"/>
    <row r="1158" ht="24.75" customHeight="1"/>
    <row r="1159" ht="24.75" customHeight="1"/>
    <row r="1160" ht="24.75" customHeight="1"/>
    <row r="1161" ht="24.75" customHeight="1"/>
    <row r="1162" ht="24.75" customHeight="1"/>
    <row r="1163" ht="24.75" customHeight="1"/>
    <row r="1164" ht="24.75" customHeight="1"/>
    <row r="1165" ht="24.75" customHeight="1"/>
    <row r="1166" ht="24.75" customHeight="1"/>
    <row r="1167" ht="24.75" customHeight="1"/>
    <row r="1168" ht="24.75" customHeight="1"/>
    <row r="1169" ht="24.75" customHeight="1"/>
    <row r="1170" ht="24.75" customHeight="1"/>
    <row r="1171" ht="24.75" customHeight="1"/>
    <row r="1172" ht="24.75" customHeight="1"/>
    <row r="1173" ht="24.75" customHeight="1"/>
    <row r="1174" ht="24.75" customHeight="1"/>
    <row r="1175" ht="24.75" customHeight="1"/>
    <row r="1176" ht="24.75" customHeight="1"/>
    <row r="1177" ht="24.75" customHeight="1"/>
    <row r="1178" ht="24.75" customHeight="1"/>
    <row r="1179" ht="24.75" customHeight="1"/>
    <row r="1180" ht="24.75" customHeight="1"/>
    <row r="1181" ht="24.75" customHeight="1"/>
    <row r="1182" ht="24.75" customHeight="1"/>
    <row r="1183" ht="24.75" customHeight="1"/>
    <row r="1184" ht="24.75" customHeight="1"/>
    <row r="1185" ht="24.75" customHeight="1"/>
    <row r="1186" ht="24.75" customHeight="1"/>
    <row r="1187" ht="24.75" customHeight="1"/>
    <row r="1188" ht="24.75" customHeight="1"/>
    <row r="1189" ht="24.75" customHeight="1"/>
    <row r="1190" ht="24.75" customHeight="1"/>
    <row r="1191" ht="24.75" customHeight="1"/>
    <row r="1192" ht="24.75" customHeight="1"/>
    <row r="1193" ht="24.75" customHeight="1"/>
    <row r="1194" ht="24.75" customHeight="1"/>
    <row r="1195" ht="24.75" customHeight="1"/>
    <row r="1196" ht="24.75" customHeight="1"/>
    <row r="1197" ht="24.75" customHeight="1"/>
    <row r="1198" ht="24.75" customHeight="1"/>
    <row r="1199" ht="24.75" customHeight="1"/>
    <row r="1200" ht="24.75" customHeight="1"/>
    <row r="1201" ht="24.75" customHeight="1"/>
    <row r="1202" ht="24.75" customHeight="1"/>
    <row r="1203" ht="24.75" customHeight="1"/>
    <row r="1204" ht="24.75" customHeight="1"/>
    <row r="1205" ht="24.75" customHeight="1"/>
    <row r="1206" ht="24.75" customHeight="1"/>
    <row r="1207" ht="24.75" customHeight="1"/>
    <row r="1208" ht="24.75" customHeight="1"/>
    <row r="1209" ht="24.75" customHeight="1"/>
    <row r="1210" ht="24.75" customHeight="1"/>
    <row r="1211" ht="24.75" customHeight="1"/>
    <row r="1212" ht="24.75" customHeight="1"/>
    <row r="1213" ht="24.75" customHeight="1"/>
    <row r="1214" ht="24.75" customHeight="1"/>
    <row r="1215" ht="24.75" customHeight="1"/>
    <row r="1216" ht="24.75" customHeight="1"/>
    <row r="1217" ht="24.75" customHeight="1"/>
    <row r="1218" ht="24.75" customHeight="1"/>
    <row r="1219" ht="24.75" customHeight="1"/>
    <row r="1220" ht="24.75" customHeight="1"/>
    <row r="1221" ht="24.75" customHeight="1"/>
    <row r="1222" ht="24.75" customHeight="1"/>
    <row r="1223" ht="24.75" customHeight="1"/>
    <row r="1224" ht="24.75" customHeight="1"/>
    <row r="1225" ht="24.75" customHeight="1"/>
    <row r="1226" ht="24.75" customHeight="1"/>
    <row r="1227" ht="24.75" customHeight="1"/>
    <row r="1228" ht="24.75" customHeight="1"/>
    <row r="1229" ht="24.75" customHeight="1"/>
    <row r="1230" ht="24.75" customHeight="1"/>
    <row r="1231" ht="24.75" customHeight="1"/>
    <row r="1232" ht="24.75" customHeight="1"/>
    <row r="1233" ht="24.75" customHeight="1"/>
    <row r="1234" ht="24.75" customHeight="1"/>
    <row r="1235" ht="24.75" customHeight="1"/>
    <row r="1236" ht="24.75" customHeight="1"/>
    <row r="1237" ht="24.75" customHeight="1"/>
    <row r="1238" ht="24.75" customHeight="1"/>
    <row r="1239" ht="24.75" customHeight="1"/>
    <row r="1240" ht="24.75" customHeight="1"/>
    <row r="1241" ht="24.75" customHeight="1"/>
    <row r="1242" ht="24.75" customHeight="1"/>
    <row r="1243" ht="24.75" customHeight="1"/>
    <row r="1244" ht="24.75" customHeight="1"/>
    <row r="1245" ht="24.75" customHeight="1"/>
    <row r="1246" ht="24.75" customHeight="1"/>
    <row r="1247" ht="24.75" customHeight="1"/>
    <row r="1248" ht="24.75" customHeight="1"/>
    <row r="1249" ht="24.75" customHeight="1"/>
    <row r="1250" ht="24.75" customHeight="1"/>
    <row r="1251" ht="24.75" customHeight="1"/>
    <row r="1252" ht="24.75" customHeight="1"/>
    <row r="1253" ht="24.75" customHeight="1"/>
    <row r="1254" ht="24.75" customHeight="1"/>
    <row r="1255" ht="24.75" customHeight="1"/>
    <row r="1256" ht="24.75" customHeight="1"/>
    <row r="1257" ht="24.75" customHeight="1"/>
    <row r="1258" ht="24.75" customHeight="1"/>
    <row r="1259" ht="24.75" customHeight="1"/>
    <row r="1260" ht="24.75" customHeight="1"/>
    <row r="1261" ht="24.75" customHeight="1"/>
    <row r="1262" ht="24.75" customHeight="1"/>
    <row r="1263" ht="24.75" customHeight="1"/>
    <row r="1264" ht="24.75" customHeight="1"/>
    <row r="1265" ht="24.75" customHeight="1"/>
    <row r="1266" ht="24.75" customHeight="1"/>
    <row r="1267" ht="24.75" customHeight="1"/>
    <row r="1268" ht="24.75" customHeight="1"/>
    <row r="1269" ht="24.75" customHeight="1"/>
    <row r="1270" ht="24.75" customHeight="1"/>
    <row r="1271" ht="24.75" customHeight="1"/>
    <row r="1272" ht="24.75" customHeight="1"/>
    <row r="1273" ht="24.75" customHeight="1"/>
    <row r="1274" ht="24.75" customHeight="1"/>
    <row r="1275" ht="24.75" customHeight="1"/>
    <row r="1276" ht="24.75" customHeight="1"/>
    <row r="1277" ht="24.75" customHeight="1"/>
    <row r="1278" ht="24.75" customHeight="1"/>
    <row r="1279" ht="24.75" customHeight="1"/>
    <row r="1280" ht="24.75" customHeight="1"/>
    <row r="1281" ht="24.75" customHeight="1"/>
    <row r="1282" ht="24.75" customHeight="1"/>
    <row r="1283" ht="24.75" customHeight="1"/>
    <row r="1284" ht="24.75" customHeight="1"/>
    <row r="1285" ht="24.75" customHeight="1"/>
    <row r="1286" ht="24.75" customHeight="1"/>
    <row r="1287" ht="24.75" customHeight="1"/>
    <row r="1288" ht="24.75" customHeight="1"/>
    <row r="1289" ht="24.75" customHeight="1"/>
    <row r="1290" ht="24.75" customHeight="1"/>
    <row r="1291" ht="24.75" customHeight="1"/>
    <row r="1292" ht="24.75" customHeight="1"/>
    <row r="1293" ht="24.75" customHeight="1"/>
    <row r="1294" ht="24.75" customHeight="1"/>
    <row r="1295" ht="24.75" customHeight="1"/>
    <row r="1296" ht="24.75" customHeight="1"/>
    <row r="1297" ht="24.75" customHeight="1"/>
    <row r="1298" ht="24.75" customHeight="1"/>
    <row r="1299" ht="24.75" customHeight="1"/>
    <row r="1300" ht="24.75" customHeight="1"/>
    <row r="1301" ht="24.75" customHeight="1"/>
    <row r="1302" ht="24.75" customHeight="1"/>
    <row r="1303" ht="24.75" customHeight="1"/>
    <row r="1304" ht="24.75" customHeight="1"/>
    <row r="1305" ht="24.75" customHeight="1"/>
    <row r="1306" ht="24.75" customHeight="1"/>
    <row r="1307" ht="24.75" customHeight="1"/>
    <row r="1308" ht="24.75" customHeight="1"/>
    <row r="1309" ht="24.75" customHeight="1"/>
    <row r="1310" ht="24.75" customHeight="1"/>
    <row r="1311" ht="24.75" customHeight="1"/>
    <row r="1312" ht="24.75" customHeight="1"/>
    <row r="1313" ht="24.75" customHeight="1"/>
    <row r="1314" ht="24.75" customHeight="1"/>
    <row r="1315" ht="24.75" customHeight="1"/>
    <row r="1316" ht="24.75" customHeight="1"/>
    <row r="1317" ht="24.75" customHeight="1"/>
    <row r="1318" ht="24.75" customHeight="1"/>
    <row r="1319" ht="24.75" customHeight="1"/>
    <row r="1320" ht="24.75" customHeight="1"/>
    <row r="1321" ht="24.75" customHeight="1"/>
    <row r="1322" ht="24.75" customHeight="1"/>
    <row r="1323" ht="24.75" customHeight="1"/>
    <row r="1324" ht="24.75" customHeight="1"/>
    <row r="1325" ht="24.75" customHeight="1"/>
    <row r="1326" ht="24.75" customHeight="1"/>
    <row r="1327" ht="24.75" customHeight="1"/>
    <row r="1328" ht="24.75" customHeight="1"/>
    <row r="1329" ht="24.75" customHeight="1"/>
    <row r="1330" ht="24.75" customHeight="1"/>
    <row r="1331" ht="24.75" customHeight="1"/>
    <row r="1332" ht="24.75" customHeight="1"/>
    <row r="1333" ht="24.75" customHeight="1"/>
    <row r="1334" ht="24.75" customHeight="1"/>
    <row r="1335" ht="24.75" customHeight="1"/>
    <row r="1336" ht="24.75" customHeight="1"/>
    <row r="1337" ht="24.75" customHeight="1"/>
    <row r="1338" ht="24.75" customHeight="1"/>
    <row r="1339" ht="24.75" customHeight="1"/>
    <row r="1340" ht="24.75" customHeight="1"/>
    <row r="1341" ht="24.75" customHeight="1"/>
    <row r="1342" ht="24.75" customHeight="1"/>
    <row r="1343" ht="24.75" customHeight="1"/>
    <row r="1344" ht="24.75" customHeight="1"/>
    <row r="1345" ht="24.75" customHeight="1"/>
    <row r="1346" ht="24.75" customHeight="1"/>
    <row r="1347" ht="24.75" customHeight="1"/>
    <row r="1348" ht="24.75" customHeight="1"/>
    <row r="1349" ht="24.75" customHeight="1"/>
    <row r="1350" ht="24.75" customHeight="1"/>
    <row r="1351" ht="24.75" customHeight="1"/>
    <row r="1352" ht="24.75" customHeight="1"/>
    <row r="1353" ht="24.75" customHeight="1"/>
    <row r="1354" ht="24.75" customHeight="1"/>
    <row r="1355" ht="24.75" customHeight="1"/>
    <row r="1356" ht="24.75" customHeight="1"/>
    <row r="1357" ht="24.75" customHeight="1"/>
    <row r="1358" ht="24.75" customHeight="1"/>
    <row r="1359" ht="24.75" customHeight="1"/>
    <row r="1360" ht="24.75" customHeight="1"/>
    <row r="1361" ht="24.75" customHeight="1"/>
    <row r="1362" ht="24.75" customHeight="1"/>
    <row r="1363" ht="24.75" customHeight="1"/>
    <row r="1364" ht="24.75" customHeight="1"/>
    <row r="1365" ht="24.75" customHeight="1"/>
    <row r="1366" ht="24.75" customHeight="1"/>
    <row r="1367" ht="24.75" customHeight="1"/>
    <row r="1368" ht="24.75" customHeight="1"/>
    <row r="1369" ht="24.75" customHeight="1"/>
    <row r="1370" ht="24.75" customHeight="1"/>
    <row r="1371" ht="24.75" customHeight="1"/>
    <row r="1372" ht="24.75" customHeight="1"/>
    <row r="1373" ht="24.75" customHeight="1"/>
    <row r="1374" ht="24.75" customHeight="1"/>
    <row r="1375" ht="24.75" customHeight="1"/>
    <row r="1376" ht="24.75" customHeight="1"/>
    <row r="1377" ht="24.75" customHeight="1"/>
    <row r="1378" ht="24.75" customHeight="1"/>
    <row r="1379" ht="24.75" customHeight="1"/>
    <row r="1380" ht="24.75" customHeight="1"/>
    <row r="1381" ht="24.75" customHeight="1"/>
    <row r="1382" ht="24.75" customHeight="1"/>
    <row r="1383" ht="24.75" customHeight="1"/>
    <row r="1384" ht="24.75" customHeight="1"/>
    <row r="1385" ht="24.75" customHeight="1"/>
    <row r="1386" ht="24.75" customHeight="1"/>
    <row r="1387" ht="24.75" customHeight="1"/>
    <row r="1388" ht="24.75" customHeight="1"/>
    <row r="1389" ht="24.75" customHeight="1"/>
    <row r="1390" ht="24.75" customHeight="1"/>
    <row r="1391" ht="24.75" customHeight="1"/>
    <row r="1392" ht="24.75" customHeight="1"/>
    <row r="1393" ht="24.75" customHeight="1"/>
    <row r="1394" ht="24.75" customHeight="1"/>
    <row r="1395" ht="24.75" customHeight="1"/>
    <row r="1396" ht="24.75" customHeight="1"/>
    <row r="1397" ht="24.75" customHeight="1"/>
    <row r="1398" ht="24.75" customHeight="1"/>
    <row r="1399" ht="24.75" customHeight="1"/>
    <row r="1400" ht="24.75" customHeight="1"/>
    <row r="1401" ht="24.75" customHeight="1"/>
    <row r="1402" ht="24.75" customHeight="1"/>
    <row r="1403" ht="24.75" customHeight="1"/>
    <row r="1404" ht="24.75" customHeight="1"/>
    <row r="1405" ht="24.75" customHeight="1"/>
    <row r="1406" ht="24.75" customHeight="1"/>
    <row r="1407" ht="24.75" customHeight="1"/>
    <row r="1408" ht="24.75" customHeight="1"/>
    <row r="1409" ht="24.75" customHeight="1"/>
    <row r="1410" ht="24.75" customHeight="1"/>
    <row r="1411" ht="24.75" customHeight="1"/>
    <row r="1412" ht="24.75" customHeight="1"/>
    <row r="1413" ht="24.75" customHeight="1"/>
    <row r="1414" ht="24.75" customHeight="1"/>
    <row r="1415" ht="24.75" customHeight="1"/>
    <row r="1416" ht="24.75" customHeight="1"/>
    <row r="1417" ht="24.75" customHeight="1"/>
    <row r="1418" ht="24.75" customHeight="1"/>
    <row r="1419" ht="24.75" customHeight="1"/>
    <row r="1420" ht="24.75" customHeight="1"/>
    <row r="1421" ht="24.75" customHeight="1"/>
    <row r="1422" ht="24.75" customHeight="1"/>
    <row r="1423" ht="24.75" customHeight="1"/>
    <row r="1424" ht="24.75" customHeight="1"/>
    <row r="1425" ht="24.75" customHeight="1"/>
    <row r="1426" ht="24.75" customHeight="1"/>
    <row r="1427" ht="24.75" customHeight="1"/>
    <row r="1428" ht="24.75" customHeight="1"/>
    <row r="1429" ht="24.75" customHeight="1"/>
    <row r="1430" ht="24.75" customHeight="1"/>
    <row r="1431" ht="24.75" customHeight="1"/>
    <row r="1432" ht="24.75" customHeight="1"/>
    <row r="1433" ht="24.75" customHeight="1"/>
    <row r="1434" ht="24.75" customHeight="1"/>
    <row r="1435" ht="24.75" customHeight="1"/>
    <row r="1436" ht="24.75" customHeight="1"/>
    <row r="1437" ht="24.75" customHeight="1"/>
    <row r="1438" ht="24.75" customHeight="1"/>
    <row r="1439" ht="24.75" customHeight="1"/>
    <row r="1440" ht="24.75" customHeight="1"/>
    <row r="1441" ht="24.75" customHeight="1"/>
    <row r="1442" ht="24.75" customHeight="1"/>
    <row r="1443" ht="24.75" customHeight="1"/>
    <row r="1444" ht="24.75" customHeight="1"/>
    <row r="1445" ht="24.75" customHeight="1"/>
    <row r="1446" ht="24.75" customHeight="1"/>
    <row r="1447" ht="24.75" customHeight="1"/>
    <row r="1448" ht="24.75" customHeight="1"/>
    <row r="1449" ht="24.75" customHeight="1"/>
    <row r="1450" ht="24.75" customHeight="1"/>
    <row r="1451" ht="24.75" customHeight="1"/>
    <row r="1452" ht="24.75" customHeight="1"/>
    <row r="1453" ht="24.75" customHeight="1"/>
    <row r="1454" ht="24.75" customHeight="1"/>
    <row r="1455" ht="24.75" customHeight="1"/>
    <row r="1456" ht="24.75" customHeight="1"/>
    <row r="1457" ht="24.75" customHeight="1"/>
    <row r="1458" ht="24.75" customHeight="1"/>
    <row r="1459" ht="24.75" customHeight="1"/>
    <row r="1460" ht="24.75" customHeight="1"/>
    <row r="1461" ht="24.75" customHeight="1"/>
    <row r="1462" ht="24.75" customHeight="1"/>
    <row r="1463" ht="24.75" customHeight="1"/>
    <row r="1464" ht="24.75" customHeight="1"/>
    <row r="1465" ht="24.75" customHeight="1"/>
    <row r="1466" ht="24.75" customHeight="1"/>
    <row r="1467" ht="24.75" customHeight="1"/>
    <row r="1468" ht="24.75" customHeight="1"/>
    <row r="1469" ht="24.75" customHeight="1"/>
    <row r="1470" ht="24.75" customHeight="1"/>
    <row r="1471" ht="24.75" customHeight="1"/>
    <row r="1472" ht="24.75" customHeight="1"/>
    <row r="1473" ht="24.75" customHeight="1"/>
    <row r="1474" ht="24.75" customHeight="1"/>
    <row r="1475" ht="24.75" customHeight="1"/>
    <row r="1476" ht="24.75" customHeight="1"/>
    <row r="1477" ht="24.75" customHeight="1"/>
    <row r="1478" ht="24.75" customHeight="1"/>
    <row r="1479" ht="24.75" customHeight="1"/>
    <row r="1480" ht="24.75" customHeight="1"/>
    <row r="1481" ht="24.75" customHeight="1"/>
    <row r="1482" ht="24.75" customHeight="1"/>
    <row r="1483" ht="24.75" customHeight="1"/>
    <row r="1484" ht="24.75" customHeight="1"/>
    <row r="1485" ht="24.75" customHeight="1"/>
    <row r="1486" ht="24.75" customHeight="1"/>
    <row r="1487" ht="24.75" customHeight="1"/>
    <row r="1488" ht="24.75" customHeight="1"/>
    <row r="1489" ht="24.75" customHeight="1"/>
    <row r="1490" ht="24.75" customHeight="1"/>
    <row r="1491" ht="24.75" customHeight="1"/>
    <row r="1492" ht="24.75" customHeight="1"/>
    <row r="1493" ht="24.75" customHeight="1"/>
    <row r="1494" ht="24.75" customHeight="1"/>
    <row r="1495" ht="24.75" customHeight="1"/>
    <row r="1496" ht="24.75" customHeight="1"/>
    <row r="1497" ht="24.75" customHeight="1"/>
    <row r="1498" ht="24.75" customHeight="1"/>
    <row r="1499" ht="24.75" customHeight="1"/>
    <row r="1500" ht="24.75" customHeight="1"/>
    <row r="1501" ht="24.75" customHeight="1"/>
    <row r="1502" ht="24.75" customHeight="1"/>
    <row r="1503" ht="24.75" customHeight="1"/>
    <row r="1504" ht="24.75" customHeight="1"/>
    <row r="1505" ht="24.75" customHeight="1"/>
    <row r="1506" ht="24.75" customHeight="1"/>
    <row r="1507" ht="24.75" customHeight="1"/>
    <row r="1508" ht="24.75" customHeight="1"/>
    <row r="1509" ht="24.75" customHeight="1"/>
    <row r="1510" ht="24.75" customHeight="1"/>
    <row r="1511" ht="24.75" customHeight="1"/>
    <row r="1512" ht="24.75" customHeight="1"/>
    <row r="1513" ht="24.75" customHeight="1"/>
    <row r="1514" ht="24.75" customHeight="1"/>
    <row r="1515" ht="24.75" customHeight="1"/>
    <row r="1516" ht="24.75" customHeight="1"/>
    <row r="1517" ht="24.75" customHeight="1"/>
    <row r="1518" ht="24.75" customHeight="1"/>
    <row r="1519" ht="24.75" customHeight="1"/>
    <row r="1520" ht="24.75" customHeight="1"/>
    <row r="1521" ht="24.75" customHeight="1"/>
    <row r="1522" ht="24.75" customHeight="1"/>
    <row r="1523" ht="24.75" customHeight="1"/>
    <row r="1524" ht="24.75" customHeight="1"/>
    <row r="1525" ht="24.75" customHeight="1"/>
    <row r="1526" ht="24.75" customHeight="1"/>
    <row r="1527" ht="24.75" customHeight="1"/>
    <row r="1528" ht="24.75" customHeight="1"/>
    <row r="1529" ht="24.75" customHeight="1"/>
    <row r="1530" ht="24.75" customHeight="1"/>
    <row r="1531" ht="24.75" customHeight="1"/>
    <row r="1532" ht="24.75" customHeight="1"/>
    <row r="1533" ht="24.75" customHeight="1"/>
    <row r="1534" ht="24.75" customHeight="1"/>
    <row r="1535" ht="24.75" customHeight="1"/>
    <row r="1536" ht="24.75" customHeight="1"/>
    <row r="1537" ht="24.75" customHeight="1"/>
    <row r="1538" ht="24.75" customHeight="1"/>
    <row r="1539" ht="24.75" customHeight="1"/>
    <row r="1540" ht="24.75" customHeight="1"/>
    <row r="1541" ht="24.75" customHeight="1"/>
    <row r="1542" ht="24.75" customHeight="1"/>
    <row r="1543" ht="24.75" customHeight="1"/>
    <row r="1544" ht="24.75" customHeight="1"/>
    <row r="1545" ht="24.75" customHeight="1"/>
    <row r="1546" ht="24.75" customHeight="1"/>
    <row r="1547" ht="24.75" customHeight="1"/>
    <row r="1548" ht="24.75" customHeight="1"/>
    <row r="1549" ht="24.75" customHeight="1"/>
    <row r="1550" ht="24.75" customHeight="1"/>
    <row r="1551" ht="24.75" customHeight="1"/>
    <row r="1552" ht="24.75" customHeight="1"/>
    <row r="1553" ht="24.75" customHeight="1"/>
    <row r="1554" ht="24.75" customHeight="1"/>
    <row r="1555" ht="24.75" customHeight="1"/>
    <row r="1556" ht="24.75" customHeight="1"/>
    <row r="1557" ht="24.75" customHeight="1"/>
    <row r="1558" ht="24.75" customHeight="1"/>
    <row r="1559" ht="24.75" customHeight="1"/>
    <row r="1560" ht="24.75" customHeight="1"/>
    <row r="1561" ht="24.75" customHeight="1"/>
    <row r="1562" ht="24.75" customHeight="1"/>
    <row r="1563" ht="24.75" customHeight="1"/>
    <row r="1564" ht="24.75" customHeight="1"/>
    <row r="1565" ht="24.75" customHeight="1"/>
    <row r="1566" ht="24.75" customHeight="1"/>
    <row r="1567" ht="24.75" customHeight="1"/>
    <row r="1568" ht="24.75" customHeight="1"/>
    <row r="1569" ht="24.75" customHeight="1"/>
    <row r="1570" ht="24.75" customHeight="1"/>
    <row r="1571" ht="24.75" customHeight="1"/>
    <row r="1572" ht="24.75" customHeight="1"/>
    <row r="1573" ht="24.75" customHeight="1"/>
    <row r="1574" ht="24.75" customHeight="1"/>
    <row r="1575" ht="24.75" customHeight="1"/>
    <row r="1576" ht="24.75" customHeight="1"/>
    <row r="1577" ht="24.75" customHeight="1"/>
    <row r="1578" ht="24.75" customHeight="1"/>
    <row r="1579" ht="24.75" customHeight="1"/>
    <row r="1580" ht="24.75" customHeight="1"/>
    <row r="1581" ht="24.75" customHeight="1"/>
    <row r="1582" ht="24.75" customHeight="1"/>
    <row r="1583" ht="24.75" customHeight="1"/>
    <row r="1584" ht="24.75" customHeight="1"/>
    <row r="1585" ht="24.75" customHeight="1"/>
    <row r="1586" ht="24.75" customHeight="1"/>
    <row r="1587" ht="24.75" customHeight="1"/>
    <row r="1588" ht="24.75" customHeight="1"/>
    <row r="1589" ht="24.75" customHeight="1"/>
    <row r="1590" ht="24.75" customHeight="1"/>
    <row r="1591" ht="24.75" customHeight="1"/>
    <row r="1592" ht="24.75" customHeight="1"/>
    <row r="1593" ht="24.75" customHeight="1"/>
    <row r="1594" ht="24.75" customHeight="1"/>
    <row r="1595" ht="24.75" customHeight="1"/>
    <row r="1596" ht="24.75" customHeight="1"/>
    <row r="1597" ht="24.75" customHeight="1"/>
    <row r="1598" ht="24.75" customHeight="1"/>
    <row r="1599" ht="24.75" customHeight="1"/>
    <row r="1600" ht="24.75" customHeight="1"/>
    <row r="1601" ht="24.75" customHeight="1"/>
    <row r="1602" ht="24.75" customHeight="1"/>
    <row r="1603" ht="24.75" customHeight="1"/>
    <row r="1604" ht="24.75" customHeight="1"/>
    <row r="1605" ht="24.75" customHeight="1"/>
    <row r="1606" ht="24.75" customHeight="1"/>
    <row r="1607" ht="24.75" customHeight="1"/>
    <row r="1608" ht="24.75" customHeight="1"/>
    <row r="1609" ht="24.75" customHeight="1"/>
    <row r="1610" ht="24.75" customHeight="1"/>
    <row r="1611" ht="24.75" customHeight="1"/>
    <row r="1612" ht="24.75" customHeight="1"/>
    <row r="1613" ht="24.75" customHeight="1"/>
    <row r="1614" ht="24.75" customHeight="1"/>
    <row r="1615" ht="24.75" customHeight="1"/>
    <row r="1616" ht="24.75" customHeight="1"/>
    <row r="1617" ht="24.75" customHeight="1"/>
    <row r="1618" ht="24.75" customHeight="1"/>
    <row r="1619" ht="24.75" customHeight="1"/>
    <row r="1620" ht="24.75" customHeight="1"/>
    <row r="1621" ht="24.75" customHeight="1"/>
    <row r="1622" ht="24.75" customHeight="1"/>
    <row r="1623" ht="24.75" customHeight="1"/>
    <row r="1624" ht="24.75" customHeight="1"/>
    <row r="1625" ht="24.75" customHeight="1"/>
    <row r="1626" ht="24.75" customHeight="1"/>
    <row r="1627" ht="24.75" customHeight="1"/>
    <row r="1628" ht="24.75" customHeight="1"/>
    <row r="1629" ht="24.75" customHeight="1"/>
    <row r="1630" ht="24.75" customHeight="1"/>
    <row r="1631" ht="24.75" customHeight="1"/>
    <row r="1632" ht="24.75" customHeight="1"/>
    <row r="1633" ht="24.75" customHeight="1"/>
    <row r="1634" ht="24.75" customHeight="1"/>
    <row r="1635" ht="24.75" customHeight="1"/>
    <row r="1636" ht="24.75" customHeight="1"/>
    <row r="1637" ht="24.75" customHeight="1"/>
    <row r="1638" ht="24.75" customHeight="1"/>
    <row r="1639" ht="24.75" customHeight="1"/>
    <row r="1640" ht="24.75" customHeight="1"/>
    <row r="1641" ht="24.75" customHeight="1"/>
    <row r="1642" ht="24.75" customHeight="1"/>
    <row r="1643" ht="24.75" customHeight="1"/>
  </sheetData>
  <protectedRanges>
    <protectedRange password="C4D3" sqref="C9:AL9 C11:AL11 C13:AL13 C3:AL3 C7:AL7 C15:AL15 C19:AL19 C21:AL21 C23:AL23 C25:AL25 C17:AL17 C5:AL5" name="関数データ保護"/>
  </protectedRanges>
  <mergeCells count="289">
    <mergeCell ref="C1:N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3:A4"/>
    <mergeCell ref="B3:B4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  <mergeCell ref="AJ3:AL3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7:A8"/>
    <mergeCell ref="B7:B8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9:A10"/>
    <mergeCell ref="B9:B10"/>
    <mergeCell ref="C9:E9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M10"/>
    <mergeCell ref="AN9:AN10"/>
    <mergeCell ref="AO9:AO10"/>
    <mergeCell ref="AP9:AP10"/>
    <mergeCell ref="AQ9:AQ10"/>
    <mergeCell ref="AR9:AR10"/>
    <mergeCell ref="AS9:AS10"/>
    <mergeCell ref="AT9:AT10"/>
    <mergeCell ref="AU9:AU10"/>
    <mergeCell ref="A11:A12"/>
    <mergeCell ref="B11:B12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13:A14"/>
    <mergeCell ref="B13:B14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15:A16"/>
    <mergeCell ref="B15:B16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U15:AU16"/>
    <mergeCell ref="A17:A18"/>
    <mergeCell ref="B17:B18"/>
    <mergeCell ref="C17:E17"/>
    <mergeCell ref="F17:H17"/>
    <mergeCell ref="I17:K17"/>
    <mergeCell ref="L17:N17"/>
    <mergeCell ref="O17:Q17"/>
    <mergeCell ref="R17:T17"/>
    <mergeCell ref="U17:W17"/>
    <mergeCell ref="AQ19:AQ20"/>
    <mergeCell ref="X17:Z17"/>
    <mergeCell ref="AA17:AC17"/>
    <mergeCell ref="AD17:AF17"/>
    <mergeCell ref="AG17:AI17"/>
    <mergeCell ref="AJ17:AL17"/>
    <mergeCell ref="AM17:AM18"/>
    <mergeCell ref="AN17:AN18"/>
    <mergeCell ref="AO17:AO18"/>
    <mergeCell ref="AP17:AP18"/>
    <mergeCell ref="AR21:AR22"/>
    <mergeCell ref="AQ17:AQ18"/>
    <mergeCell ref="AR17:AR18"/>
    <mergeCell ref="AS17:AS18"/>
    <mergeCell ref="AT17:AT18"/>
    <mergeCell ref="AU17:AU18"/>
    <mergeCell ref="A19:A20"/>
    <mergeCell ref="B19:B20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M20"/>
    <mergeCell ref="AN19:AN20"/>
    <mergeCell ref="AO19:AO20"/>
    <mergeCell ref="AP19:AP20"/>
    <mergeCell ref="AS23:AS24"/>
    <mergeCell ref="AR19:AR20"/>
    <mergeCell ref="AS19:AS20"/>
    <mergeCell ref="AT19:AT20"/>
    <mergeCell ref="AU19:AU20"/>
    <mergeCell ref="A21:A22"/>
    <mergeCell ref="B21:B22"/>
    <mergeCell ref="C21:E21"/>
    <mergeCell ref="F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M22"/>
    <mergeCell ref="AN21:AN22"/>
    <mergeCell ref="AO21:AO22"/>
    <mergeCell ref="AP21:AP22"/>
    <mergeCell ref="AQ21:AQ22"/>
    <mergeCell ref="AN25:AN26"/>
    <mergeCell ref="AS21:AS22"/>
    <mergeCell ref="AT21:AT22"/>
    <mergeCell ref="AU21:AU22"/>
    <mergeCell ref="A23:A24"/>
    <mergeCell ref="B23:B24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M24"/>
    <mergeCell ref="AN23:AN24"/>
    <mergeCell ref="AO23:AO24"/>
    <mergeCell ref="AP23:AP24"/>
    <mergeCell ref="AQ23:AQ24"/>
    <mergeCell ref="AR23:AR24"/>
    <mergeCell ref="AO25:AO26"/>
    <mergeCell ref="AT23:AT24"/>
    <mergeCell ref="AU23:AU24"/>
    <mergeCell ref="A25:A26"/>
    <mergeCell ref="B25:B26"/>
    <mergeCell ref="C25:E25"/>
    <mergeCell ref="F25:H25"/>
    <mergeCell ref="I25:K25"/>
    <mergeCell ref="L25:N25"/>
    <mergeCell ref="AP25:AP26"/>
    <mergeCell ref="O25:Q25"/>
    <mergeCell ref="R25:T25"/>
    <mergeCell ref="U25:W25"/>
    <mergeCell ref="X25:Z25"/>
    <mergeCell ref="AA25:AC25"/>
    <mergeCell ref="AD25:AF25"/>
    <mergeCell ref="AQ25:AQ26"/>
    <mergeCell ref="AR25:AR26"/>
    <mergeCell ref="AS25:AS26"/>
    <mergeCell ref="AT25:AT26"/>
    <mergeCell ref="AU25:AU26"/>
    <mergeCell ref="AG25:AI25"/>
    <mergeCell ref="AJ25:AL25"/>
    <mergeCell ref="AM25:AM26"/>
  </mergeCells>
  <phoneticPr fontId="54"/>
  <pageMargins left="0.78740157480314965" right="0.59055118110236227" top="0.9055118110236221" bottom="0.74803149606299213" header="0.51181102362204722" footer="0.51181102362204722"/>
  <pageSetup paperSize="9" scale="90" orientation="landscape" horizontalDpi="4294967293" verticalDpi="300" r:id="rId1"/>
  <headerFooter alignWithMargins="0">
    <oddHeader>&amp;C&amp;20 2017山梨県U-11サッカーリーグ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V25"/>
  <sheetViews>
    <sheetView view="pageLayout" topLeftCell="X1" zoomScale="75" zoomScaleNormal="75" zoomScaleSheetLayoutView="75" zoomScalePageLayoutView="75" workbookViewId="0">
      <selection activeCell="AG8" sqref="AG8"/>
    </sheetView>
  </sheetViews>
  <sheetFormatPr defaultRowHeight="12.75"/>
  <cols>
    <col min="1" max="1" width="8.3984375" customWidth="1"/>
    <col min="2" max="2" width="4.1328125" customWidth="1"/>
    <col min="3" max="3" width="15.265625" customWidth="1"/>
    <col min="4" max="5" width="10.265625" customWidth="1"/>
    <col min="6" max="6" width="12.265625" customWidth="1"/>
    <col min="7" max="21" width="8.265625" customWidth="1"/>
    <col min="22" max="22" width="17.73046875" customWidth="1"/>
    <col min="23" max="23" width="6.1328125" customWidth="1"/>
    <col min="24" max="24" width="5.1328125" style="160" customWidth="1"/>
    <col min="25" max="25" width="4.1328125" style="160" customWidth="1"/>
    <col min="26" max="26" width="15.265625" customWidth="1"/>
    <col min="27" max="28" width="10.265625" customWidth="1"/>
    <col min="29" max="29" width="8.3984375" customWidth="1"/>
    <col min="30" max="47" width="8" customWidth="1"/>
    <col min="48" max="48" width="14" customWidth="1"/>
  </cols>
  <sheetData>
    <row r="1" spans="1:48" ht="32.25" customHeight="1">
      <c r="B1" s="605" t="s">
        <v>120</v>
      </c>
      <c r="C1" s="605"/>
      <c r="D1" s="605"/>
      <c r="Y1" s="605" t="s">
        <v>120</v>
      </c>
      <c r="Z1" s="605"/>
      <c r="AA1" s="605"/>
      <c r="AK1" s="8"/>
    </row>
    <row r="2" spans="1:48" ht="24" customHeight="1">
      <c r="A2" s="27" t="s">
        <v>20</v>
      </c>
      <c r="B2" s="604"/>
      <c r="C2" s="604"/>
      <c r="L2" s="470" t="s">
        <v>121</v>
      </c>
      <c r="M2" s="470"/>
      <c r="N2" s="470"/>
      <c r="O2" s="470"/>
      <c r="P2" s="470"/>
      <c r="Q2" s="470"/>
      <c r="R2" s="470"/>
      <c r="S2" s="470"/>
      <c r="T2" s="470"/>
      <c r="U2" s="470"/>
      <c r="X2" s="602" t="s">
        <v>131</v>
      </c>
      <c r="Y2" s="603"/>
      <c r="Z2" s="604"/>
      <c r="AA2" s="604"/>
      <c r="AI2" s="470" t="s">
        <v>356</v>
      </c>
      <c r="AJ2" s="470"/>
      <c r="AK2" s="470"/>
      <c r="AL2" s="470"/>
      <c r="AM2" s="470"/>
      <c r="AN2" s="470"/>
      <c r="AO2" s="470"/>
      <c r="AP2" s="470"/>
      <c r="AQ2" s="470"/>
      <c r="AR2" s="470"/>
      <c r="AS2" s="163"/>
      <c r="AT2" s="163"/>
      <c r="AU2" s="163"/>
    </row>
    <row r="3" spans="1:48" ht="21.75" customHeight="1">
      <c r="A3" s="607" t="s">
        <v>46</v>
      </c>
      <c r="B3" s="609" t="s">
        <v>47</v>
      </c>
      <c r="C3" s="610"/>
      <c r="D3" s="609" t="s">
        <v>48</v>
      </c>
      <c r="E3" s="610"/>
      <c r="F3" s="607" t="s">
        <v>122</v>
      </c>
      <c r="G3" s="631" t="s">
        <v>78</v>
      </c>
      <c r="H3" s="632"/>
      <c r="I3" s="633"/>
      <c r="J3" s="617" t="s">
        <v>79</v>
      </c>
      <c r="K3" s="618"/>
      <c r="L3" s="619"/>
      <c r="M3" s="620" t="s">
        <v>80</v>
      </c>
      <c r="N3" s="621"/>
      <c r="O3" s="622"/>
      <c r="P3" s="623" t="s">
        <v>81</v>
      </c>
      <c r="Q3" s="624"/>
      <c r="R3" s="625"/>
      <c r="S3" s="626" t="s">
        <v>82</v>
      </c>
      <c r="T3" s="627"/>
      <c r="U3" s="628"/>
      <c r="V3" s="606" t="s">
        <v>123</v>
      </c>
      <c r="W3" s="162"/>
      <c r="X3" s="577" t="s">
        <v>46</v>
      </c>
      <c r="Y3" s="578" t="s">
        <v>47</v>
      </c>
      <c r="Z3" s="579"/>
      <c r="AA3" s="578" t="s">
        <v>48</v>
      </c>
      <c r="AB3" s="579"/>
      <c r="AC3" s="584" t="s">
        <v>122</v>
      </c>
      <c r="AD3" s="587" t="s">
        <v>78</v>
      </c>
      <c r="AE3" s="588"/>
      <c r="AF3" s="589"/>
      <c r="AG3" s="590" t="s">
        <v>79</v>
      </c>
      <c r="AH3" s="591"/>
      <c r="AI3" s="592"/>
      <c r="AJ3" s="593" t="s">
        <v>80</v>
      </c>
      <c r="AK3" s="594"/>
      <c r="AL3" s="595"/>
      <c r="AM3" s="596" t="s">
        <v>81</v>
      </c>
      <c r="AN3" s="597"/>
      <c r="AO3" s="598"/>
      <c r="AP3" s="599" t="s">
        <v>82</v>
      </c>
      <c r="AQ3" s="600"/>
      <c r="AR3" s="601"/>
      <c r="AS3" s="574" t="s">
        <v>134</v>
      </c>
      <c r="AT3" s="575"/>
      <c r="AU3" s="576"/>
      <c r="AV3" s="568" t="s">
        <v>123</v>
      </c>
    </row>
    <row r="4" spans="1:48" s="1" customFormat="1" ht="21.75" customHeight="1">
      <c r="A4" s="452"/>
      <c r="B4" s="611"/>
      <c r="C4" s="612"/>
      <c r="D4" s="611"/>
      <c r="E4" s="612"/>
      <c r="F4" s="452"/>
      <c r="G4" s="615" t="s">
        <v>119</v>
      </c>
      <c r="H4" s="629"/>
      <c r="I4" s="630"/>
      <c r="J4" s="615" t="s">
        <v>136</v>
      </c>
      <c r="K4" s="629"/>
      <c r="L4" s="630"/>
      <c r="M4" s="615" t="s">
        <v>137</v>
      </c>
      <c r="N4" s="629"/>
      <c r="O4" s="630"/>
      <c r="P4" s="615" t="s">
        <v>138</v>
      </c>
      <c r="Q4" s="629"/>
      <c r="R4" s="630"/>
      <c r="S4" s="615" t="s">
        <v>139</v>
      </c>
      <c r="T4" s="629"/>
      <c r="U4" s="630"/>
      <c r="V4" s="606"/>
      <c r="W4" s="162"/>
      <c r="X4" s="577"/>
      <c r="Y4" s="580"/>
      <c r="Z4" s="581"/>
      <c r="AA4" s="580"/>
      <c r="AB4" s="581"/>
      <c r="AC4" s="585"/>
      <c r="AD4" s="570" t="s">
        <v>126</v>
      </c>
      <c r="AE4" s="571"/>
      <c r="AF4" s="572"/>
      <c r="AG4" s="570" t="s">
        <v>127</v>
      </c>
      <c r="AH4" s="571"/>
      <c r="AI4" s="572"/>
      <c r="AJ4" s="570" t="s">
        <v>128</v>
      </c>
      <c r="AK4" s="571"/>
      <c r="AL4" s="572"/>
      <c r="AM4" s="570" t="s">
        <v>129</v>
      </c>
      <c r="AN4" s="571"/>
      <c r="AO4" s="572"/>
      <c r="AP4" s="570" t="s">
        <v>130</v>
      </c>
      <c r="AQ4" s="571"/>
      <c r="AR4" s="572"/>
      <c r="AS4" s="570" t="s">
        <v>135</v>
      </c>
      <c r="AT4" s="571"/>
      <c r="AU4" s="572"/>
      <c r="AV4" s="569"/>
    </row>
    <row r="5" spans="1:48" s="1" customFormat="1" ht="21.75" customHeight="1">
      <c r="A5" s="608"/>
      <c r="B5" s="613"/>
      <c r="C5" s="614"/>
      <c r="D5" s="613"/>
      <c r="E5" s="614"/>
      <c r="F5" s="608"/>
      <c r="G5" s="615" t="s">
        <v>124</v>
      </c>
      <c r="H5" s="616"/>
      <c r="I5" s="33" t="s">
        <v>125</v>
      </c>
      <c r="J5" s="615" t="s">
        <v>124</v>
      </c>
      <c r="K5" s="616"/>
      <c r="L5" s="33" t="s">
        <v>125</v>
      </c>
      <c r="M5" s="615" t="s">
        <v>124</v>
      </c>
      <c r="N5" s="616"/>
      <c r="O5" s="33" t="s">
        <v>125</v>
      </c>
      <c r="P5" s="615" t="s">
        <v>124</v>
      </c>
      <c r="Q5" s="616"/>
      <c r="R5" s="33" t="s">
        <v>125</v>
      </c>
      <c r="S5" s="615" t="s">
        <v>124</v>
      </c>
      <c r="T5" s="616"/>
      <c r="U5" s="33" t="s">
        <v>125</v>
      </c>
      <c r="V5" s="98"/>
      <c r="W5" s="7"/>
      <c r="X5" s="577"/>
      <c r="Y5" s="582"/>
      <c r="Z5" s="583"/>
      <c r="AA5" s="582"/>
      <c r="AB5" s="583"/>
      <c r="AC5" s="586"/>
      <c r="AD5" s="570" t="s">
        <v>124</v>
      </c>
      <c r="AE5" s="573"/>
      <c r="AF5" s="158" t="s">
        <v>125</v>
      </c>
      <c r="AG5" s="570" t="s">
        <v>124</v>
      </c>
      <c r="AH5" s="573"/>
      <c r="AI5" s="158" t="s">
        <v>125</v>
      </c>
      <c r="AJ5" s="570" t="s">
        <v>124</v>
      </c>
      <c r="AK5" s="573"/>
      <c r="AL5" s="158" t="s">
        <v>125</v>
      </c>
      <c r="AM5" s="570" t="s">
        <v>124</v>
      </c>
      <c r="AN5" s="573"/>
      <c r="AO5" s="158" t="s">
        <v>125</v>
      </c>
      <c r="AP5" s="570" t="s">
        <v>124</v>
      </c>
      <c r="AQ5" s="573"/>
      <c r="AR5" s="158" t="s">
        <v>125</v>
      </c>
      <c r="AS5" s="570" t="s">
        <v>124</v>
      </c>
      <c r="AT5" s="573"/>
      <c r="AU5" s="158" t="s">
        <v>125</v>
      </c>
      <c r="AV5" s="159"/>
    </row>
    <row r="6" spans="1:48" ht="31.5" customHeight="1">
      <c r="A6" s="607" t="s">
        <v>1</v>
      </c>
      <c r="B6" s="32" t="s">
        <v>49</v>
      </c>
      <c r="C6" s="157"/>
      <c r="D6" s="567"/>
      <c r="E6" s="471"/>
      <c r="F6" s="1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"/>
      <c r="X6" s="566" t="s">
        <v>1</v>
      </c>
      <c r="Y6" s="161" t="s">
        <v>132</v>
      </c>
      <c r="Z6" s="157"/>
      <c r="AA6" s="567"/>
      <c r="AB6" s="471"/>
      <c r="AC6" s="9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1.5" customHeight="1">
      <c r="A7" s="608"/>
      <c r="B7" s="32" t="s">
        <v>50</v>
      </c>
      <c r="C7" s="157"/>
      <c r="D7" s="567"/>
      <c r="E7" s="471"/>
      <c r="F7" s="1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4"/>
      <c r="X7" s="566"/>
      <c r="Y7" s="161" t="s">
        <v>133</v>
      </c>
      <c r="Z7" s="157"/>
      <c r="AA7" s="567"/>
      <c r="AB7" s="471"/>
      <c r="AC7" s="9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1.5" customHeight="1">
      <c r="A8" s="607" t="s">
        <v>2</v>
      </c>
      <c r="B8" s="32" t="s">
        <v>49</v>
      </c>
      <c r="C8" s="157"/>
      <c r="D8" s="567"/>
      <c r="E8" s="471"/>
      <c r="F8" s="1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/>
      <c r="X8" s="566" t="s">
        <v>2</v>
      </c>
      <c r="Y8" s="161" t="s">
        <v>132</v>
      </c>
      <c r="Z8" s="157"/>
      <c r="AA8" s="567"/>
      <c r="AB8" s="471"/>
      <c r="AC8" s="9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31.5" customHeight="1">
      <c r="A9" s="608"/>
      <c r="B9" s="32" t="s">
        <v>50</v>
      </c>
      <c r="C9" s="157"/>
      <c r="D9" s="567"/>
      <c r="E9" s="471"/>
      <c r="F9" s="1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"/>
      <c r="X9" s="566"/>
      <c r="Y9" s="161" t="s">
        <v>133</v>
      </c>
      <c r="Z9" s="157"/>
      <c r="AA9" s="567"/>
      <c r="AB9" s="471"/>
      <c r="AC9" s="9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31.5" customHeight="1">
      <c r="A10" s="607" t="s">
        <v>3</v>
      </c>
      <c r="B10" s="32" t="s">
        <v>49</v>
      </c>
      <c r="C10" s="157"/>
      <c r="D10" s="567"/>
      <c r="E10" s="471"/>
      <c r="F10" s="1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4"/>
      <c r="X10" s="566" t="s">
        <v>3</v>
      </c>
      <c r="Y10" s="161" t="s">
        <v>132</v>
      </c>
      <c r="Z10" s="157"/>
      <c r="AA10" s="567"/>
      <c r="AB10" s="471"/>
      <c r="AC10" s="9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31.5" customHeight="1">
      <c r="A11" s="608"/>
      <c r="B11" s="32" t="s">
        <v>50</v>
      </c>
      <c r="C11" s="157"/>
      <c r="D11" s="567"/>
      <c r="E11" s="471"/>
      <c r="F11" s="1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4"/>
      <c r="X11" s="566"/>
      <c r="Y11" s="161" t="s">
        <v>50</v>
      </c>
      <c r="Z11" s="157"/>
      <c r="AA11" s="567"/>
      <c r="AB11" s="471"/>
      <c r="AC11" s="9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31.5" customHeight="1">
      <c r="A12" s="607" t="s">
        <v>4</v>
      </c>
      <c r="B12" s="32" t="s">
        <v>49</v>
      </c>
      <c r="C12" s="157"/>
      <c r="D12" s="567"/>
      <c r="E12" s="471"/>
      <c r="F12" s="1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4"/>
      <c r="X12" s="566" t="s">
        <v>4</v>
      </c>
      <c r="Y12" s="161" t="s">
        <v>49</v>
      </c>
      <c r="Z12" s="157"/>
      <c r="AA12" s="567"/>
      <c r="AB12" s="471"/>
      <c r="AC12" s="9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31.5" customHeight="1">
      <c r="A13" s="608"/>
      <c r="B13" s="32" t="s">
        <v>50</v>
      </c>
      <c r="C13" s="157"/>
      <c r="D13" s="567"/>
      <c r="E13" s="471"/>
      <c r="F13" s="1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4"/>
      <c r="X13" s="566"/>
      <c r="Y13" s="161" t="s">
        <v>50</v>
      </c>
      <c r="Z13" s="157"/>
      <c r="AA13" s="567"/>
      <c r="AB13" s="471"/>
      <c r="AC13" s="9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31.5" customHeight="1">
      <c r="A14" s="607" t="s">
        <v>41</v>
      </c>
      <c r="B14" s="32" t="s">
        <v>49</v>
      </c>
      <c r="C14" s="157"/>
      <c r="D14" s="567"/>
      <c r="E14" s="471"/>
      <c r="F14" s="1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4"/>
      <c r="X14" s="566" t="s">
        <v>41</v>
      </c>
      <c r="Y14" s="161" t="s">
        <v>49</v>
      </c>
      <c r="Z14" s="157"/>
      <c r="AA14" s="567"/>
      <c r="AB14" s="471"/>
      <c r="AC14" s="9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31.5" customHeight="1">
      <c r="A15" s="608"/>
      <c r="B15" s="32" t="s">
        <v>50</v>
      </c>
      <c r="C15" s="157"/>
      <c r="D15" s="567"/>
      <c r="E15" s="471"/>
      <c r="F15" s="1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4"/>
      <c r="X15" s="566"/>
      <c r="Y15" s="161" t="s">
        <v>50</v>
      </c>
      <c r="Z15" s="157"/>
      <c r="AA15" s="567"/>
      <c r="AB15" s="471"/>
      <c r="AC15" s="9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31.5" customHeight="1">
      <c r="A16" s="607" t="s">
        <v>42</v>
      </c>
      <c r="B16" s="32" t="s">
        <v>49</v>
      </c>
      <c r="C16" s="157"/>
      <c r="D16" s="567"/>
      <c r="E16" s="471"/>
      <c r="F16" s="15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4"/>
      <c r="X16" s="566" t="s">
        <v>42</v>
      </c>
      <c r="Y16" s="161" t="s">
        <v>49</v>
      </c>
      <c r="Z16" s="157"/>
      <c r="AA16" s="567"/>
      <c r="AB16" s="471"/>
      <c r="AC16" s="9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31.5" customHeight="1">
      <c r="A17" s="608"/>
      <c r="B17" s="32" t="s">
        <v>50</v>
      </c>
      <c r="C17" s="157"/>
      <c r="D17" s="567"/>
      <c r="E17" s="471"/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4"/>
      <c r="X17" s="566"/>
      <c r="Y17" s="161" t="s">
        <v>50</v>
      </c>
      <c r="Z17" s="157"/>
      <c r="AA17" s="567"/>
      <c r="AB17" s="471"/>
      <c r="AC17" s="9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31.5" customHeight="1">
      <c r="A18" s="607" t="s">
        <v>43</v>
      </c>
      <c r="B18" s="32" t="s">
        <v>49</v>
      </c>
      <c r="C18" s="157"/>
      <c r="D18" s="567"/>
      <c r="E18" s="471"/>
      <c r="F18" s="1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"/>
      <c r="X18" s="566" t="s">
        <v>43</v>
      </c>
      <c r="Y18" s="161" t="s">
        <v>49</v>
      </c>
      <c r="Z18" s="157"/>
      <c r="AA18" s="567"/>
      <c r="AB18" s="471"/>
      <c r="AC18" s="9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31.5" customHeight="1">
      <c r="A19" s="608"/>
      <c r="B19" s="32" t="s">
        <v>50</v>
      </c>
      <c r="C19" s="157"/>
      <c r="D19" s="567"/>
      <c r="E19" s="471"/>
      <c r="F19" s="1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4"/>
      <c r="X19" s="566"/>
      <c r="Y19" s="161" t="s">
        <v>50</v>
      </c>
      <c r="Z19" s="157"/>
      <c r="AA19" s="567"/>
      <c r="AB19" s="471"/>
      <c r="AC19" s="9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31.5" customHeight="1">
      <c r="A20" s="607" t="s">
        <v>44</v>
      </c>
      <c r="B20" s="32" t="s">
        <v>49</v>
      </c>
      <c r="C20" s="157"/>
      <c r="D20" s="567"/>
      <c r="E20" s="471"/>
      <c r="F20" s="1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4"/>
      <c r="X20" s="566" t="s">
        <v>44</v>
      </c>
      <c r="Y20" s="161" t="s">
        <v>49</v>
      </c>
      <c r="Z20" s="157"/>
      <c r="AA20" s="567"/>
      <c r="AB20" s="471"/>
      <c r="AC20" s="9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31.5" customHeight="1">
      <c r="A21" s="608"/>
      <c r="B21" s="32" t="s">
        <v>50</v>
      </c>
      <c r="C21" s="157"/>
      <c r="D21" s="567"/>
      <c r="E21" s="471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"/>
      <c r="X21" s="566"/>
      <c r="Y21" s="161" t="s">
        <v>50</v>
      </c>
      <c r="Z21" s="157"/>
      <c r="AA21" s="567"/>
      <c r="AB21" s="471"/>
      <c r="AC21" s="9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31.5" customHeight="1">
      <c r="A22" s="607" t="s">
        <v>45</v>
      </c>
      <c r="B22" s="32" t="s">
        <v>49</v>
      </c>
      <c r="C22" s="157"/>
      <c r="D22" s="567"/>
      <c r="E22" s="471"/>
      <c r="F22" s="1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4"/>
      <c r="X22" s="566" t="s">
        <v>45</v>
      </c>
      <c r="Y22" s="161" t="s">
        <v>49</v>
      </c>
      <c r="Z22" s="157"/>
      <c r="AA22" s="567"/>
      <c r="AB22" s="471"/>
      <c r="AC22" s="9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31.5" customHeight="1">
      <c r="A23" s="608"/>
      <c r="B23" s="32" t="s">
        <v>50</v>
      </c>
      <c r="C23" s="157"/>
      <c r="D23" s="567"/>
      <c r="E23" s="471"/>
      <c r="F23" s="1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4"/>
      <c r="X23" s="566"/>
      <c r="Y23" s="161" t="s">
        <v>50</v>
      </c>
      <c r="Z23" s="157"/>
      <c r="AA23" s="567"/>
      <c r="AB23" s="471"/>
      <c r="AC23" s="9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31.5" customHeight="1">
      <c r="W24" s="4"/>
      <c r="X24" s="566" t="s">
        <v>93</v>
      </c>
      <c r="Y24" s="161" t="s">
        <v>49</v>
      </c>
      <c r="Z24" s="157"/>
      <c r="AA24" s="567"/>
      <c r="AB24" s="47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31.5" customHeight="1">
      <c r="X25" s="566"/>
      <c r="Y25" s="161" t="s">
        <v>50</v>
      </c>
      <c r="Z25" s="157"/>
      <c r="AA25" s="567"/>
      <c r="AB25" s="47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</sheetData>
  <mergeCells count="107">
    <mergeCell ref="B3:C5"/>
    <mergeCell ref="G5:H5"/>
    <mergeCell ref="S5:T5"/>
    <mergeCell ref="P5:Q5"/>
    <mergeCell ref="M5:N5"/>
    <mergeCell ref="J5:K5"/>
    <mergeCell ref="B2:C2"/>
    <mergeCell ref="J3:L3"/>
    <mergeCell ref="M3:O3"/>
    <mergeCell ref="P3:R3"/>
    <mergeCell ref="S3:U3"/>
    <mergeCell ref="J4:L4"/>
    <mergeCell ref="M4:O4"/>
    <mergeCell ref="P4:R4"/>
    <mergeCell ref="S4:U4"/>
    <mergeCell ref="G3:I3"/>
    <mergeCell ref="F3:F5"/>
    <mergeCell ref="G4:I4"/>
    <mergeCell ref="D23:E23"/>
    <mergeCell ref="D20:E20"/>
    <mergeCell ref="A12:A13"/>
    <mergeCell ref="A14:A15"/>
    <mergeCell ref="A16:A17"/>
    <mergeCell ref="A18:A19"/>
    <mergeCell ref="A20:A21"/>
    <mergeCell ref="A22:A23"/>
    <mergeCell ref="B1:D1"/>
    <mergeCell ref="A6:A7"/>
    <mergeCell ref="A8:A9"/>
    <mergeCell ref="A10:A11"/>
    <mergeCell ref="D7:E7"/>
    <mergeCell ref="D9:E9"/>
    <mergeCell ref="D11:E11"/>
    <mergeCell ref="A3:A5"/>
    <mergeCell ref="D22:E22"/>
    <mergeCell ref="D10:E10"/>
    <mergeCell ref="D6:E6"/>
    <mergeCell ref="D8:E8"/>
    <mergeCell ref="D12:E12"/>
    <mergeCell ref="D14:E14"/>
    <mergeCell ref="D16:E16"/>
    <mergeCell ref="D18:E18"/>
    <mergeCell ref="D13:E13"/>
    <mergeCell ref="D15:E15"/>
    <mergeCell ref="D17:E17"/>
    <mergeCell ref="D19:E19"/>
    <mergeCell ref="D21:E21"/>
    <mergeCell ref="Y1:AA1"/>
    <mergeCell ref="X8:X9"/>
    <mergeCell ref="AA8:AB8"/>
    <mergeCell ref="AA9:AB9"/>
    <mergeCell ref="X10:X11"/>
    <mergeCell ref="V3:V4"/>
    <mergeCell ref="X6:X7"/>
    <mergeCell ref="AA6:AB6"/>
    <mergeCell ref="AA7:AB7"/>
    <mergeCell ref="AA10:AB10"/>
    <mergeCell ref="AA11:AB11"/>
    <mergeCell ref="L2:U2"/>
    <mergeCell ref="D3:E5"/>
    <mergeCell ref="AI2:AR2"/>
    <mergeCell ref="X3:X5"/>
    <mergeCell ref="Y3:Z5"/>
    <mergeCell ref="AA3:AB5"/>
    <mergeCell ref="AC3:AC5"/>
    <mergeCell ref="AD3:AF3"/>
    <mergeCell ref="AG3:AI3"/>
    <mergeCell ref="AJ3:AL3"/>
    <mergeCell ref="AM3:AO3"/>
    <mergeCell ref="AP3:AR3"/>
    <mergeCell ref="X2:Y2"/>
    <mergeCell ref="Z2:AA2"/>
    <mergeCell ref="AV3:AV4"/>
    <mergeCell ref="AD4:AF4"/>
    <mergeCell ref="AG4:AI4"/>
    <mergeCell ref="AJ4:AL4"/>
    <mergeCell ref="AM4:AO4"/>
    <mergeCell ref="AP4:AR4"/>
    <mergeCell ref="AD5:AE5"/>
    <mergeCell ref="AG5:AH5"/>
    <mergeCell ref="AJ5:AK5"/>
    <mergeCell ref="AM5:AN5"/>
    <mergeCell ref="AP5:AQ5"/>
    <mergeCell ref="AS3:AU3"/>
    <mergeCell ref="AS4:AU4"/>
    <mergeCell ref="AS5:AT5"/>
    <mergeCell ref="X24:X25"/>
    <mergeCell ref="AA24:AB24"/>
    <mergeCell ref="AA25:AB25"/>
    <mergeCell ref="X20:X21"/>
    <mergeCell ref="AA20:AB20"/>
    <mergeCell ref="X12:X13"/>
    <mergeCell ref="AA12:AB12"/>
    <mergeCell ref="AA13:AB13"/>
    <mergeCell ref="X14:X15"/>
    <mergeCell ref="AA14:AB14"/>
    <mergeCell ref="AA15:AB15"/>
    <mergeCell ref="AA21:AB21"/>
    <mergeCell ref="X22:X23"/>
    <mergeCell ref="AA22:AB22"/>
    <mergeCell ref="AA23:AB23"/>
    <mergeCell ref="X16:X17"/>
    <mergeCell ref="AA16:AB16"/>
    <mergeCell ref="AA17:AB17"/>
    <mergeCell ref="X18:X19"/>
    <mergeCell ref="AA18:AB18"/>
    <mergeCell ref="AA19:AB19"/>
  </mergeCells>
  <phoneticPr fontId="6"/>
  <pageMargins left="0.70866141732283472" right="0.47244094488188981" top="0.94488188976377963" bottom="0.35433070866141736" header="0.31496062992125984" footer="0.31496062992125984"/>
  <pageSetup paperSize="9" scale="62" orientation="landscape" horizontalDpi="4294967293" verticalDpi="0" r:id="rId1"/>
  <headerFooter>
    <oddHeader>&amp;C&amp;16 2017山梨県U-11サッカーリーグ　グループ日程表&amp;R（様式３）</oddHeader>
    <oddFooter xml:space="preserve">&amp;C山梨県サッカー協会４種委員会
</oddFooter>
  </headerFooter>
  <colBreaks count="1" manualBreakCount="1">
    <brk id="22" max="2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連絡網（様式1）</vt:lpstr>
      <vt:lpstr>星取表（様式2）</vt:lpstr>
      <vt:lpstr>7チーム</vt:lpstr>
      <vt:lpstr>8チーム</vt:lpstr>
      <vt:lpstr>９チーム</vt:lpstr>
      <vt:lpstr>１０ﾁｰﾑ</vt:lpstr>
      <vt:lpstr>11チーム</vt:lpstr>
      <vt:lpstr>12チーム</vt:lpstr>
      <vt:lpstr>日程表（様式3）</vt:lpstr>
      <vt:lpstr>会場確認票（様式4）</vt:lpstr>
      <vt:lpstr>運営確認票（様式5）</vt:lpstr>
      <vt:lpstr>試合結果報告（様式6）</vt:lpstr>
      <vt:lpstr>フェアプレー評価表</vt:lpstr>
      <vt:lpstr>ｸﾞﾘｰﾝｶｰﾄﾞ確認表</vt:lpstr>
      <vt:lpstr>チーム警退確認表(様式7-1)</vt:lpstr>
      <vt:lpstr>グループ警退確認票（様式7-2）</vt:lpstr>
      <vt:lpstr>審判報告書(様式8)</vt:lpstr>
      <vt:lpstr>エントリー登録用紙（様式9）</vt:lpstr>
      <vt:lpstr>メンバー票（様式10）</vt:lpstr>
      <vt:lpstr>Sheet1</vt:lpstr>
      <vt:lpstr>'１０ﾁｰﾑ'!Extract</vt:lpstr>
      <vt:lpstr>'11チーム'!Extract</vt:lpstr>
      <vt:lpstr>'12チーム'!Extract</vt:lpstr>
      <vt:lpstr>'7チーム'!Extract</vt:lpstr>
      <vt:lpstr>'8チーム'!Extract</vt:lpstr>
      <vt:lpstr>'９チーム'!Extract</vt:lpstr>
      <vt:lpstr>'１０ﾁｰﾑ'!Print_Area</vt:lpstr>
      <vt:lpstr>'11チーム'!Print_Area</vt:lpstr>
      <vt:lpstr>'12チーム'!Print_Area</vt:lpstr>
      <vt:lpstr>'7チーム'!Print_Area</vt:lpstr>
      <vt:lpstr>'8チーム'!Print_Area</vt:lpstr>
      <vt:lpstr>'９チーム'!Print_Area</vt:lpstr>
      <vt:lpstr>'エントリー登録用紙（様式9）'!Print_Area</vt:lpstr>
      <vt:lpstr>'メンバー票（様式10）'!Print_Area</vt:lpstr>
      <vt:lpstr>'運営確認票（様式5）'!Print_Area</vt:lpstr>
      <vt:lpstr>'会場確認票（様式4）'!Print_Area</vt:lpstr>
      <vt:lpstr>'試合結果報告（様式6）'!Print_Area</vt:lpstr>
      <vt:lpstr>'審判報告書(様式8)'!Print_Area</vt:lpstr>
      <vt:lpstr>'日程表（様式3）'!Print_Area</vt:lpstr>
      <vt:lpstr>'連絡網（様式1）'!Print_Area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kazama-ht</dc:creator>
  <cp:lastModifiedBy>鈴木和幸</cp:lastModifiedBy>
  <cp:lastPrinted>2014-01-17T11:25:44Z</cp:lastPrinted>
  <dcterms:created xsi:type="dcterms:W3CDTF">2010-08-05T06:07:58Z</dcterms:created>
  <dcterms:modified xsi:type="dcterms:W3CDTF">2017-05-22T08:10:25Z</dcterms:modified>
</cp:coreProperties>
</file>